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North BC resupply tonnages" sheetId="1" r:id="rId1"/>
    <sheet name="Yukon per capita tonnag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<sst xmlns="http://schemas.openxmlformats.org/spreadsheetml/2006/main" count="95" uniqueCount="44">
  <si>
    <t>Agricultural Products</t>
  </si>
  <si>
    <t>Bus and Taxi Service</t>
  </si>
  <si>
    <t>Construction Materials</t>
  </si>
  <si>
    <t>General Merchandise</t>
  </si>
  <si>
    <t>Household Goods</t>
  </si>
  <si>
    <t>Iron, Pipe &amp; Steel</t>
  </si>
  <si>
    <t>Mobile Homes</t>
  </si>
  <si>
    <t>Mobile Homes - Residential</t>
  </si>
  <si>
    <t>Not specified</t>
  </si>
  <si>
    <t>Petroleum Products</t>
  </si>
  <si>
    <t>Timber</t>
  </si>
  <si>
    <t>Vehicles, Machinery &amp; Equip.</t>
  </si>
  <si>
    <t>Mine Ore</t>
  </si>
  <si>
    <t>Total</t>
  </si>
  <si>
    <t>Commodity volumes delivered to Whitehorse originating Sof60 (tonnes)</t>
  </si>
  <si>
    <t>Alaska Canada Rail Link Project WPA1a :: Inbound Traffic Data Development :: Community Resupply</t>
  </si>
  <si>
    <t>Prepared by: Paul Kishchuk, Vector Research [paul@vectorresearch.ca :: 867.668.3164]</t>
  </si>
  <si>
    <t>Per Capita Yukon Commodity Tonnages by Commodity Type - 2000 to 2003</t>
  </si>
  <si>
    <t>Yukon per capita tonnage</t>
  </si>
  <si>
    <t>Total tonnage</t>
  </si>
  <si>
    <t>Yukon average per capita tonnage</t>
  </si>
  <si>
    <t>Northern British Columbia Community Resupply - Assumptive Analysis</t>
  </si>
  <si>
    <t xml:space="preserve">Sources: a) Population data from British Columbia Statistics www.bcstats.gov.bc.ca, </t>
  </si>
  <si>
    <t>b) per capita tonnages from derived from Yukon Weigh Scale Database</t>
  </si>
  <si>
    <t xml:space="preserve">Annual </t>
  </si>
  <si>
    <t xml:space="preserve">Population </t>
  </si>
  <si>
    <t xml:space="preserve">Estimates </t>
  </si>
  <si>
    <t>Region</t>
  </si>
  <si>
    <t>for Stikine*</t>
  </si>
  <si>
    <t xml:space="preserve">Yukon average </t>
  </si>
  <si>
    <t xml:space="preserve">per capita tonnage </t>
  </si>
  <si>
    <t>population</t>
  </si>
  <si>
    <t>applied to Stikine</t>
  </si>
  <si>
    <t xml:space="preserve">Yukon average per capita tonnage </t>
  </si>
  <si>
    <t>by commodity type (2001 to 2003)</t>
  </si>
  <si>
    <r>
      <t>Sources: a) Department of Highways and Public Works (</t>
    </r>
    <r>
      <rPr>
        <i/>
        <sz val="10"/>
        <rFont val="Arial"/>
        <family val="2"/>
      </rPr>
      <t>Weigh Scale Database</t>
    </r>
    <r>
      <rPr>
        <sz val="10"/>
        <rFont val="Arial"/>
        <family val="0"/>
      </rPr>
      <t xml:space="preserve"> and Bulk Commodity Haul Overweight Fee Invoices)</t>
    </r>
  </si>
  <si>
    <t>and b) Yukon Bureau of Statistics 2003 Yukon Statistical Review</t>
  </si>
  <si>
    <t>Date: January 23, 2006</t>
  </si>
  <si>
    <t>Tonnages</t>
  </si>
  <si>
    <t>Commodity</t>
  </si>
  <si>
    <t>* Covers an area of 132,496 square kilometres and includes the unincorporated communities of</t>
  </si>
  <si>
    <t>Atlin, Cassiar, Dease Lake, Good Hope Lake and Lower Post.</t>
  </si>
  <si>
    <t>Stikine</t>
  </si>
  <si>
    <t>Total Yukon Population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</si>
</sst>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-&quot;????_);_(@_)"/>
  </numFmts>
  <fonts count="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0" fontId="4" fillId="0" borderId="0" xfId="0" applyFont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1" xfId="15" applyNumberForma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165" fontId="0" fillId="0" borderId="1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3" fillId="0" borderId="0" xfId="15" applyNumberFormat="1" applyFont="1" applyAlignment="1">
      <alignment horizontal="right"/>
    </xf>
    <xf numFmtId="165" fontId="3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tAKHwyTonnagesRevDec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NBound"/>
      <sheetName val="SBound"/>
      <sheetName val="2003Net"/>
      <sheetName val="2002Net"/>
      <sheetName val="2001Net"/>
      <sheetName val="2000Net"/>
      <sheetName val="Notes"/>
      <sheetName val="2003data"/>
      <sheetName val="2002data"/>
      <sheetName val="2001data"/>
      <sheetName val="2000data"/>
      <sheetName val="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2.421875" style="0" customWidth="1"/>
    <col min="3" max="5" width="17.7109375" style="0" customWidth="1"/>
  </cols>
  <sheetData>
    <row r="1" ht="12.75">
      <c r="A1" s="5" t="s">
        <v>15</v>
      </c>
    </row>
    <row r="2" ht="15.75">
      <c r="A2" s="14" t="s">
        <v>21</v>
      </c>
    </row>
    <row r="3" ht="12.75">
      <c r="A3" s="2" t="s">
        <v>22</v>
      </c>
    </row>
    <row r="4" ht="12.75">
      <c r="A4" s="2" t="s">
        <v>23</v>
      </c>
    </row>
    <row r="5" ht="12.75">
      <c r="A5" t="s">
        <v>16</v>
      </c>
    </row>
    <row r="6" ht="12.75">
      <c r="A6" t="s">
        <v>37</v>
      </c>
    </row>
    <row r="8" ht="12.75">
      <c r="B8" s="9" t="s">
        <v>24</v>
      </c>
    </row>
    <row r="9" ht="12.75">
      <c r="B9" s="9" t="s">
        <v>25</v>
      </c>
    </row>
    <row r="10" ht="12.75">
      <c r="B10" s="9" t="s">
        <v>26</v>
      </c>
    </row>
    <row r="11" ht="12.75">
      <c r="B11" s="30" t="s">
        <v>28</v>
      </c>
    </row>
    <row r="12" spans="2:3" ht="12.75">
      <c r="B12" s="31" t="s">
        <v>27</v>
      </c>
      <c r="C12" s="2"/>
    </row>
    <row r="13" spans="1:3" ht="12.75">
      <c r="A13" s="5">
        <v>2001</v>
      </c>
      <c r="B13" s="11">
        <v>1374</v>
      </c>
      <c r="C13" s="2"/>
    </row>
    <row r="14" spans="1:3" ht="12.75">
      <c r="A14" s="5">
        <v>2002</v>
      </c>
      <c r="B14" s="11">
        <v>1330</v>
      </c>
      <c r="C14" s="2"/>
    </row>
    <row r="15" spans="1:3" ht="12.75">
      <c r="A15" s="5">
        <v>2003</v>
      </c>
      <c r="B15" s="13">
        <v>1376</v>
      </c>
      <c r="C15" s="2"/>
    </row>
    <row r="16" ht="12.75">
      <c r="A16" t="s">
        <v>40</v>
      </c>
    </row>
    <row r="17" ht="12.75">
      <c r="A17" t="s">
        <v>41</v>
      </c>
    </row>
    <row r="18" spans="1:5" ht="12.75">
      <c r="A18" s="1"/>
      <c r="B18" s="1"/>
      <c r="C18" s="1"/>
      <c r="D18" s="1"/>
      <c r="E18" s="1"/>
    </row>
    <row r="19" spans="3:5" ht="12.75">
      <c r="C19" s="8" t="s">
        <v>29</v>
      </c>
      <c r="D19" s="8" t="s">
        <v>29</v>
      </c>
      <c r="E19" s="8" t="s">
        <v>29</v>
      </c>
    </row>
    <row r="20" spans="3:5" ht="12.75">
      <c r="C20" s="8" t="s">
        <v>30</v>
      </c>
      <c r="D20" s="8" t="s">
        <v>30</v>
      </c>
      <c r="E20" s="8" t="s">
        <v>30</v>
      </c>
    </row>
    <row r="21" spans="3:5" ht="12.75">
      <c r="C21" s="8" t="s">
        <v>32</v>
      </c>
      <c r="D21" s="8" t="s">
        <v>32</v>
      </c>
      <c r="E21" s="8" t="s">
        <v>32</v>
      </c>
    </row>
    <row r="22" spans="3:5" ht="12.75">
      <c r="C22" s="8" t="s">
        <v>31</v>
      </c>
      <c r="D22" s="8" t="s">
        <v>31</v>
      </c>
      <c r="E22" s="8" t="s">
        <v>31</v>
      </c>
    </row>
    <row r="23" spans="1:5" ht="12.75">
      <c r="A23" s="7" t="s">
        <v>20</v>
      </c>
      <c r="B23" s="7"/>
      <c r="C23" s="10">
        <v>2003</v>
      </c>
      <c r="D23" s="10">
        <v>2002</v>
      </c>
      <c r="E23" s="10">
        <v>2001</v>
      </c>
    </row>
    <row r="24" spans="1:5" ht="12.75">
      <c r="A24" s="2" t="s">
        <v>0</v>
      </c>
      <c r="B24" s="21">
        <f>+'Yukon per capita tonnages'!B43</f>
        <v>0.00363112290343067</v>
      </c>
      <c r="C24" s="11">
        <f>+B$15*B24</f>
        <v>4.996425115120602</v>
      </c>
      <c r="D24" s="12">
        <f>+B$14*B24</f>
        <v>4.829393461562791</v>
      </c>
      <c r="E24" s="12">
        <f>+B$13*B24</f>
        <v>4.98916286931374</v>
      </c>
    </row>
    <row r="25" spans="1:5" ht="12.75">
      <c r="A25" s="2" t="s">
        <v>1</v>
      </c>
      <c r="B25" s="21">
        <f>+'Yukon per capita tonnages'!B44</f>
        <v>0.000175024059514718</v>
      </c>
      <c r="C25" s="11">
        <f aca="true" t="shared" si="0" ref="C25:C36">+B$15*B25</f>
        <v>0.24083310589225196</v>
      </c>
      <c r="D25" s="12">
        <f aca="true" t="shared" si="1" ref="D25:D36">+B$14*B25</f>
        <v>0.23278199915457493</v>
      </c>
      <c r="E25" s="12">
        <f aca="true" t="shared" si="2" ref="E25:E36">+B$13*B25</f>
        <v>0.2404830577732225</v>
      </c>
    </row>
    <row r="26" spans="1:5" ht="12.75">
      <c r="A26" s="2" t="s">
        <v>2</v>
      </c>
      <c r="B26" s="21">
        <f>+'Yukon per capita tonnages'!B45</f>
        <v>0.13093337191730695</v>
      </c>
      <c r="C26" s="11">
        <f t="shared" si="0"/>
        <v>180.16431975821436</v>
      </c>
      <c r="D26" s="12">
        <f t="shared" si="1"/>
        <v>174.14138465001824</v>
      </c>
      <c r="E26" s="12">
        <f t="shared" si="2"/>
        <v>179.90245301437974</v>
      </c>
    </row>
    <row r="27" spans="1:5" ht="12.75">
      <c r="A27" s="2" t="s">
        <v>3</v>
      </c>
      <c r="B27" s="21">
        <f>+'Yukon per capita tonnages'!B46</f>
        <v>0.302941069188296</v>
      </c>
      <c r="C27" s="11">
        <f t="shared" si="0"/>
        <v>416.8469112030953</v>
      </c>
      <c r="D27" s="12">
        <f t="shared" si="1"/>
        <v>402.9116220204337</v>
      </c>
      <c r="E27" s="12">
        <f t="shared" si="2"/>
        <v>416.2410290647187</v>
      </c>
    </row>
    <row r="28" spans="1:5" ht="12.75">
      <c r="A28" s="2" t="s">
        <v>4</v>
      </c>
      <c r="B28" s="21">
        <f>+'Yukon per capita tonnages'!B47</f>
        <v>0.003609702191946342</v>
      </c>
      <c r="C28" s="11">
        <f t="shared" si="0"/>
        <v>4.966950216118167</v>
      </c>
      <c r="D28" s="12">
        <f t="shared" si="1"/>
        <v>4.800903915288635</v>
      </c>
      <c r="E28" s="12">
        <f t="shared" si="2"/>
        <v>4.959730811734274</v>
      </c>
    </row>
    <row r="29" spans="1:5" ht="12.75">
      <c r="A29" s="2" t="s">
        <v>5</v>
      </c>
      <c r="B29" s="21">
        <f>+'Yukon per capita tonnages'!B48</f>
        <v>0.06774421851513794</v>
      </c>
      <c r="C29" s="11">
        <f t="shared" si="0"/>
        <v>93.21604467682981</v>
      </c>
      <c r="D29" s="12">
        <f t="shared" si="1"/>
        <v>90.09981062513346</v>
      </c>
      <c r="E29" s="12">
        <f t="shared" si="2"/>
        <v>93.08055623979953</v>
      </c>
    </row>
    <row r="30" spans="1:5" ht="12.75">
      <c r="A30" s="19" t="s">
        <v>12</v>
      </c>
      <c r="B30" s="21">
        <f>+'Yukon per capita tonnages'!B49</f>
        <v>0.007450554740142652</v>
      </c>
      <c r="C30" s="11">
        <f t="shared" si="0"/>
        <v>10.25196332243629</v>
      </c>
      <c r="D30" s="12">
        <f t="shared" si="1"/>
        <v>9.909237804389727</v>
      </c>
      <c r="E30" s="12">
        <f t="shared" si="2"/>
        <v>10.237062212956003</v>
      </c>
    </row>
    <row r="31" spans="1:5" ht="12.75">
      <c r="A31" s="2" t="s">
        <v>6</v>
      </c>
      <c r="B31" s="21">
        <f>+'Yukon per capita tonnages'!B50</f>
        <v>0.007666285688948121</v>
      </c>
      <c r="C31" s="11">
        <f t="shared" si="0"/>
        <v>10.548809107992614</v>
      </c>
      <c r="D31" s="12">
        <f t="shared" si="1"/>
        <v>10.196159966301002</v>
      </c>
      <c r="E31" s="12">
        <f t="shared" si="2"/>
        <v>10.533476536614717</v>
      </c>
    </row>
    <row r="32" spans="1:5" ht="12.75">
      <c r="A32" s="2" t="s">
        <v>7</v>
      </c>
      <c r="B32" s="21">
        <f>+'Yukon per capita tonnages'!B51</f>
        <v>0.005951876623887525</v>
      </c>
      <c r="C32" s="11">
        <f t="shared" si="0"/>
        <v>8.189782234469234</v>
      </c>
      <c r="D32" s="12">
        <f t="shared" si="1"/>
        <v>7.915995909770408</v>
      </c>
      <c r="E32" s="12">
        <f t="shared" si="2"/>
        <v>8.177878481221459</v>
      </c>
    </row>
    <row r="33" spans="1:5" ht="12.75">
      <c r="A33" s="2" t="s">
        <v>8</v>
      </c>
      <c r="B33" s="21">
        <f>+'Yukon per capita tonnages'!B52</f>
        <v>0.019161098076358286</v>
      </c>
      <c r="C33" s="11">
        <f t="shared" si="0"/>
        <v>26.365670953069</v>
      </c>
      <c r="D33" s="12">
        <f t="shared" si="1"/>
        <v>25.48426044155652</v>
      </c>
      <c r="E33" s="12">
        <f t="shared" si="2"/>
        <v>26.327348756916283</v>
      </c>
    </row>
    <row r="34" spans="1:5" ht="12.75">
      <c r="A34" s="2" t="s">
        <v>9</v>
      </c>
      <c r="B34" s="21">
        <f>+'Yukon per capita tonnages'!B53</f>
        <v>0.6420278124527804</v>
      </c>
      <c r="C34" s="11">
        <f t="shared" si="0"/>
        <v>883.4302699350259</v>
      </c>
      <c r="D34" s="12">
        <f t="shared" si="1"/>
        <v>853.896990562198</v>
      </c>
      <c r="E34" s="12">
        <f t="shared" si="2"/>
        <v>882.1462143101203</v>
      </c>
    </row>
    <row r="35" spans="1:5" ht="12.75">
      <c r="A35" s="2" t="s">
        <v>10</v>
      </c>
      <c r="B35" s="21">
        <f>+'Yukon per capita tonnages'!B54</f>
        <v>0.0037311458385659896</v>
      </c>
      <c r="C35" s="11">
        <f t="shared" si="0"/>
        <v>5.134056673866802</v>
      </c>
      <c r="D35" s="12">
        <f t="shared" si="1"/>
        <v>4.962423965292766</v>
      </c>
      <c r="E35" s="12">
        <f t="shared" si="2"/>
        <v>5.12659438218967</v>
      </c>
    </row>
    <row r="36" spans="1:5" ht="12.75">
      <c r="A36" s="1" t="s">
        <v>11</v>
      </c>
      <c r="B36" s="22">
        <f>+'Yukon per capita tonnages'!B55</f>
        <v>0.14680744942212764</v>
      </c>
      <c r="C36" s="13">
        <f t="shared" si="0"/>
        <v>202.00705040484763</v>
      </c>
      <c r="D36" s="24">
        <f t="shared" si="1"/>
        <v>195.25390773142976</v>
      </c>
      <c r="E36" s="24">
        <f t="shared" si="2"/>
        <v>201.71343550600338</v>
      </c>
    </row>
    <row r="37" spans="1:5" ht="12.75">
      <c r="A37" s="27"/>
      <c r="B37" s="28"/>
      <c r="C37" s="29">
        <f>SUM(C24:C36)</f>
        <v>1846.359086706978</v>
      </c>
      <c r="D37" s="29">
        <f>SUM(D24:D36)</f>
        <v>1784.6348730525297</v>
      </c>
      <c r="E37" s="29">
        <f>SUM(E24:E36)</f>
        <v>1843.675425243741</v>
      </c>
    </row>
    <row r="39" ht="12.75">
      <c r="B39" s="9" t="s">
        <v>13</v>
      </c>
    </row>
    <row r="40" ht="12.75">
      <c r="B40" s="9" t="s">
        <v>42</v>
      </c>
    </row>
    <row r="41" ht="12.75">
      <c r="B41" s="9" t="s">
        <v>27</v>
      </c>
    </row>
    <row r="42" ht="12.75">
      <c r="B42" s="9" t="s">
        <v>39</v>
      </c>
    </row>
    <row r="43" ht="12.75">
      <c r="B43" s="10" t="s">
        <v>38</v>
      </c>
    </row>
    <row r="44" spans="1:2" ht="12.75">
      <c r="A44" s="5">
        <v>2001</v>
      </c>
      <c r="B44" s="12">
        <f>+E37</f>
        <v>1843.675425243741</v>
      </c>
    </row>
    <row r="45" spans="1:2" ht="12.75">
      <c r="A45" s="5">
        <v>2002</v>
      </c>
      <c r="B45" s="12">
        <f>+D37</f>
        <v>1784.6348730525297</v>
      </c>
    </row>
    <row r="46" spans="1:2" ht="12.75">
      <c r="A46" s="5">
        <v>2003</v>
      </c>
      <c r="B46" s="24">
        <f>+C37</f>
        <v>1846.359086706978</v>
      </c>
    </row>
  </sheetData>
  <printOptions/>
  <pageMargins left="0.29" right="0.27" top="0.32" bottom="1" header="0.1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4" width="10.28125" style="0" bestFit="1" customWidth="1"/>
  </cols>
  <sheetData>
    <row r="1" ht="12.75">
      <c r="A1" s="5" t="s">
        <v>15</v>
      </c>
    </row>
    <row r="2" ht="15.75">
      <c r="A2" s="14" t="s">
        <v>17</v>
      </c>
    </row>
    <row r="3" ht="12.75">
      <c r="A3" s="2" t="s">
        <v>35</v>
      </c>
    </row>
    <row r="4" ht="12.75">
      <c r="A4" s="2" t="s">
        <v>36</v>
      </c>
    </row>
    <row r="5" ht="12.75">
      <c r="A5" t="s">
        <v>16</v>
      </c>
    </row>
    <row r="6" ht="12.75">
      <c r="A6" t="s">
        <v>37</v>
      </c>
    </row>
    <row r="8" ht="12.75">
      <c r="A8" s="23" t="s">
        <v>14</v>
      </c>
    </row>
    <row r="9" spans="1:4" ht="12.75">
      <c r="A9" s="1"/>
      <c r="B9" s="7">
        <v>2003</v>
      </c>
      <c r="C9" s="7">
        <v>2002</v>
      </c>
      <c r="D9" s="7">
        <v>2001</v>
      </c>
    </row>
    <row r="10" spans="1:4" ht="12.75">
      <c r="A10" s="2" t="s">
        <v>0</v>
      </c>
      <c r="B10" s="15">
        <v>196</v>
      </c>
      <c r="C10" s="17">
        <v>100</v>
      </c>
      <c r="D10" s="15">
        <v>141</v>
      </c>
    </row>
    <row r="11" spans="1:4" ht="12.75">
      <c r="A11" s="2" t="s">
        <v>1</v>
      </c>
      <c r="B11" s="15">
        <v>19</v>
      </c>
      <c r="C11" s="17">
        <v>0</v>
      </c>
      <c r="D11" s="15">
        <v>2</v>
      </c>
    </row>
    <row r="12" spans="1:4" ht="12.75">
      <c r="A12" s="2" t="s">
        <v>2</v>
      </c>
      <c r="B12" s="15">
        <v>4708</v>
      </c>
      <c r="C12" s="17">
        <v>5427</v>
      </c>
      <c r="D12" s="15">
        <v>5634</v>
      </c>
    </row>
    <row r="13" spans="1:4" ht="12.75">
      <c r="A13" s="2" t="s">
        <v>3</v>
      </c>
      <c r="B13" s="15">
        <v>14090</v>
      </c>
      <c r="C13" s="17">
        <v>12292</v>
      </c>
      <c r="D13" s="15">
        <v>10072</v>
      </c>
    </row>
    <row r="14" spans="1:4" ht="12.75">
      <c r="A14" s="2" t="s">
        <v>4</v>
      </c>
      <c r="B14" s="15">
        <v>131</v>
      </c>
      <c r="C14" s="17">
        <v>110</v>
      </c>
      <c r="D14" s="15">
        <v>194</v>
      </c>
    </row>
    <row r="15" spans="1:4" ht="12.75">
      <c r="A15" s="2" t="s">
        <v>5</v>
      </c>
      <c r="B15" s="15">
        <v>2430</v>
      </c>
      <c r="C15" s="17">
        <v>3503</v>
      </c>
      <c r="D15" s="15">
        <v>2221</v>
      </c>
    </row>
    <row r="16" spans="1:4" ht="12.75">
      <c r="A16" s="19" t="s">
        <v>12</v>
      </c>
      <c r="B16" s="15">
        <v>0</v>
      </c>
      <c r="C16" s="17">
        <v>29</v>
      </c>
      <c r="D16" s="15">
        <v>873</v>
      </c>
    </row>
    <row r="17" spans="1:4" ht="12.75">
      <c r="A17" s="2" t="s">
        <v>6</v>
      </c>
      <c r="B17" s="15">
        <v>176</v>
      </c>
      <c r="C17" s="17">
        <v>362</v>
      </c>
      <c r="D17" s="15">
        <v>386</v>
      </c>
    </row>
    <row r="18" spans="1:4" ht="12.75">
      <c r="A18" s="2" t="s">
        <v>7</v>
      </c>
      <c r="B18" s="15">
        <v>204</v>
      </c>
      <c r="C18" s="17">
        <v>235</v>
      </c>
      <c r="D18" s="15">
        <v>278</v>
      </c>
    </row>
    <row r="19" spans="1:4" ht="12.75">
      <c r="A19" s="2" t="s">
        <v>8</v>
      </c>
      <c r="B19" s="15">
        <v>1280</v>
      </c>
      <c r="C19" s="17">
        <v>456</v>
      </c>
      <c r="D19" s="15">
        <v>568</v>
      </c>
    </row>
    <row r="20" spans="1:4" ht="12.75">
      <c r="A20" s="2" t="s">
        <v>9</v>
      </c>
      <c r="B20" s="15">
        <v>14493</v>
      </c>
      <c r="C20" s="17">
        <v>51027</v>
      </c>
      <c r="D20" s="15">
        <v>11720</v>
      </c>
    </row>
    <row r="21" spans="1:4" ht="12.75">
      <c r="A21" s="2" t="s">
        <v>10</v>
      </c>
      <c r="B21" s="15">
        <v>25</v>
      </c>
      <c r="C21" s="17">
        <v>366</v>
      </c>
      <c r="D21" s="15">
        <v>58</v>
      </c>
    </row>
    <row r="22" spans="1:4" ht="12.75">
      <c r="A22" s="1" t="s">
        <v>11</v>
      </c>
      <c r="B22" s="13">
        <v>6488</v>
      </c>
      <c r="C22" s="18">
        <v>5577</v>
      </c>
      <c r="D22" s="13">
        <v>5607</v>
      </c>
    </row>
    <row r="23" spans="1:4" s="6" customFormat="1" ht="12.75">
      <c r="A23" s="4" t="s">
        <v>19</v>
      </c>
      <c r="B23" s="16">
        <v>44240</v>
      </c>
      <c r="C23" s="3">
        <v>79484</v>
      </c>
      <c r="D23" s="16">
        <v>37754</v>
      </c>
    </row>
    <row r="24" spans="1:4" ht="12.75">
      <c r="A24" s="20" t="s">
        <v>43</v>
      </c>
      <c r="B24" s="15">
        <v>29967</v>
      </c>
      <c r="C24" s="11">
        <v>30063</v>
      </c>
      <c r="D24" s="11">
        <v>30273</v>
      </c>
    </row>
    <row r="26" spans="1:4" ht="12.75">
      <c r="A26" s="26" t="s">
        <v>18</v>
      </c>
      <c r="B26" s="7">
        <v>2003</v>
      </c>
      <c r="C26" s="7">
        <v>2002</v>
      </c>
      <c r="D26" s="7">
        <v>2001</v>
      </c>
    </row>
    <row r="27" spans="1:4" ht="12.75">
      <c r="A27" s="2" t="s">
        <v>0</v>
      </c>
      <c r="B27" s="21">
        <f>+B10/B$24</f>
        <v>0.006540527914038776</v>
      </c>
      <c r="C27" s="21">
        <f>+C10/C$24</f>
        <v>0.0033263480025280245</v>
      </c>
      <c r="D27" s="21">
        <f>+D10/D$24</f>
        <v>0.004657615697155881</v>
      </c>
    </row>
    <row r="28" spans="1:4" ht="12.75">
      <c r="A28" s="2" t="s">
        <v>1</v>
      </c>
      <c r="B28" s="21">
        <f>+B11/B$24</f>
        <v>0.0006340307671772283</v>
      </c>
      <c r="C28" s="21">
        <f>+C11/C$24</f>
        <v>0</v>
      </c>
      <c r="D28" s="21">
        <f>+D11/D$24</f>
        <v>6.606547088164371E-05</v>
      </c>
    </row>
    <row r="29" spans="1:4" ht="12.75">
      <c r="A29" s="2" t="s">
        <v>2</v>
      </c>
      <c r="B29" s="21">
        <f>+B12/B$24</f>
        <v>0.15710615009844162</v>
      </c>
      <c r="C29" s="21">
        <f>+C12/C$24</f>
        <v>0.1805209060971959</v>
      </c>
      <c r="D29" s="21">
        <f>+D12/D$24</f>
        <v>0.18610643147359032</v>
      </c>
    </row>
    <row r="30" spans="1:4" ht="12.75">
      <c r="A30" s="2" t="s">
        <v>3</v>
      </c>
      <c r="B30" s="21">
        <f>+B13/B$24</f>
        <v>0.4701838689224814</v>
      </c>
      <c r="C30" s="21">
        <f>+C13/C$24</f>
        <v>0.40887469647074476</v>
      </c>
      <c r="D30" s="21">
        <f>+D13/D$24</f>
        <v>0.33270571135995775</v>
      </c>
    </row>
    <row r="31" spans="1:4" ht="12.75">
      <c r="A31" s="2" t="s">
        <v>4</v>
      </c>
      <c r="B31" s="21">
        <f>+B14/B$24</f>
        <v>0.0043714752894851005</v>
      </c>
      <c r="C31" s="21">
        <f>+C14/C$24</f>
        <v>0.003658982802780827</v>
      </c>
      <c r="D31" s="21">
        <f>+D14/D$24</f>
        <v>0.00640835067551944</v>
      </c>
    </row>
    <row r="32" spans="1:4" ht="12.75">
      <c r="A32" s="2" t="s">
        <v>5</v>
      </c>
      <c r="B32" s="21">
        <f>+B15/B$24</f>
        <v>0.08108919811792972</v>
      </c>
      <c r="C32" s="21">
        <f>+C15/C$24</f>
        <v>0.1165219705285567</v>
      </c>
      <c r="D32" s="21">
        <f>+D15/D$24</f>
        <v>0.07336570541406534</v>
      </c>
    </row>
    <row r="33" spans="1:4" ht="12.75">
      <c r="A33" s="19" t="s">
        <v>12</v>
      </c>
      <c r="B33" s="21">
        <f>+B16/B$24</f>
        <v>0</v>
      </c>
      <c r="C33" s="21">
        <f>+C16/C$24</f>
        <v>0.0009646409207331271</v>
      </c>
      <c r="D33" s="21">
        <f>+D16/D$24</f>
        <v>0.02883757803983748</v>
      </c>
    </row>
    <row r="34" spans="1:4" ht="12.75">
      <c r="A34" s="2" t="s">
        <v>6</v>
      </c>
      <c r="B34" s="21">
        <f>+B17/B$24</f>
        <v>0.005873127106483799</v>
      </c>
      <c r="C34" s="21">
        <f>+C17/C$24</f>
        <v>0.012041379769151449</v>
      </c>
      <c r="D34" s="21">
        <f>+D17/D$24</f>
        <v>0.012750635880157235</v>
      </c>
    </row>
    <row r="35" spans="1:4" ht="12.75">
      <c r="A35" s="2" t="s">
        <v>7</v>
      </c>
      <c r="B35" s="21">
        <f>+B18/B$24</f>
        <v>0.006807488237060766</v>
      </c>
      <c r="C35" s="21">
        <f>+C18/C$24</f>
        <v>0.007816917805940857</v>
      </c>
      <c r="D35" s="21">
        <f>+D18/D$24</f>
        <v>0.009183100452548476</v>
      </c>
    </row>
    <row r="36" spans="1:4" ht="12.75">
      <c r="A36" s="2" t="s">
        <v>8</v>
      </c>
      <c r="B36" s="21">
        <f>+B19/B$24</f>
        <v>0.04271365168351854</v>
      </c>
      <c r="C36" s="21">
        <f>+C19/C$24</f>
        <v>0.015168146891527791</v>
      </c>
      <c r="D36" s="21">
        <f>+D19/D$24</f>
        <v>0.018762593730386815</v>
      </c>
    </row>
    <row r="37" spans="1:4" ht="12.75">
      <c r="A37" s="2" t="s">
        <v>9</v>
      </c>
      <c r="B37" s="21">
        <f>+B20/B$24</f>
        <v>0.48363199519471417</v>
      </c>
      <c r="C37" s="21">
        <f>+C20/C$24</f>
        <v>1.6973355952499751</v>
      </c>
      <c r="D37" s="21">
        <f>+D20/D$24</f>
        <v>0.38714365936643214</v>
      </c>
    </row>
    <row r="38" spans="1:4" ht="12.75">
      <c r="A38" s="2" t="s">
        <v>10</v>
      </c>
      <c r="B38" s="21">
        <f>+B21/B$24</f>
        <v>0.0008342510094437215</v>
      </c>
      <c r="C38" s="21">
        <f>+C21/C$24</f>
        <v>0.01217443368925257</v>
      </c>
      <c r="D38" s="21">
        <f>+D21/D$24</f>
        <v>0.0019158986555676675</v>
      </c>
    </row>
    <row r="39" spans="1:4" ht="12.75">
      <c r="A39" s="1" t="s">
        <v>11</v>
      </c>
      <c r="B39" s="22">
        <f>+B22/B$24</f>
        <v>0.2165048219708346</v>
      </c>
      <c r="C39" s="22">
        <f>+C22/C$24</f>
        <v>0.18551042810098792</v>
      </c>
      <c r="D39" s="22">
        <f>+D22/D$24</f>
        <v>0.18521454761668812</v>
      </c>
    </row>
    <row r="40" spans="2:4" ht="12.75">
      <c r="B40" s="21"/>
      <c r="C40" s="21"/>
      <c r="D40" s="21"/>
    </row>
    <row r="41" s="2" customFormat="1" ht="12.75">
      <c r="A41" s="25" t="s">
        <v>33</v>
      </c>
    </row>
    <row r="42" spans="1:2" s="2" customFormat="1" ht="12.75">
      <c r="A42" s="26" t="s">
        <v>34</v>
      </c>
      <c r="B42" s="7"/>
    </row>
    <row r="43" spans="1:2" s="2" customFormat="1" ht="12.75">
      <c r="A43" s="2" t="s">
        <v>0</v>
      </c>
      <c r="B43" s="21">
        <f>+(B27+C27+D27)/4</f>
        <v>0.00363112290343067</v>
      </c>
    </row>
    <row r="44" spans="1:2" s="2" customFormat="1" ht="12.75">
      <c r="A44" s="2" t="s">
        <v>1</v>
      </c>
      <c r="B44" s="21">
        <f>+(B28+C28+D28)/4</f>
        <v>0.000175024059514718</v>
      </c>
    </row>
    <row r="45" spans="1:2" s="2" customFormat="1" ht="12.75">
      <c r="A45" s="2" t="s">
        <v>2</v>
      </c>
      <c r="B45" s="21">
        <f>+(B29+C29+D29)/4</f>
        <v>0.13093337191730695</v>
      </c>
    </row>
    <row r="46" spans="1:2" s="2" customFormat="1" ht="12.75">
      <c r="A46" s="2" t="s">
        <v>3</v>
      </c>
      <c r="B46" s="21">
        <f>+(B30+C30+D30)/4</f>
        <v>0.302941069188296</v>
      </c>
    </row>
    <row r="47" spans="1:2" s="2" customFormat="1" ht="12.75">
      <c r="A47" s="2" t="s">
        <v>4</v>
      </c>
      <c r="B47" s="21">
        <f>+(B31+C31+D31)/4</f>
        <v>0.003609702191946342</v>
      </c>
    </row>
    <row r="48" spans="1:2" s="2" customFormat="1" ht="12.75">
      <c r="A48" s="2" t="s">
        <v>5</v>
      </c>
      <c r="B48" s="21">
        <f>+(B32+C32+D32)/4</f>
        <v>0.06774421851513794</v>
      </c>
    </row>
    <row r="49" spans="1:2" ht="12.75">
      <c r="A49" s="19" t="s">
        <v>12</v>
      </c>
      <c r="B49" s="21">
        <f>+(B33+C33+D33)/4</f>
        <v>0.007450554740142652</v>
      </c>
    </row>
    <row r="50" spans="1:2" ht="12.75">
      <c r="A50" s="2" t="s">
        <v>6</v>
      </c>
      <c r="B50" s="21">
        <f>+(B34+C34+D34)/4</f>
        <v>0.007666285688948121</v>
      </c>
    </row>
    <row r="51" spans="1:2" ht="12.75">
      <c r="A51" s="2" t="s">
        <v>7</v>
      </c>
      <c r="B51" s="21">
        <f>+(B35+C35+D35)/4</f>
        <v>0.005951876623887525</v>
      </c>
    </row>
    <row r="52" spans="1:2" ht="12.75">
      <c r="A52" s="2" t="s">
        <v>8</v>
      </c>
      <c r="B52" s="21">
        <f>+(B36+C36+D36)/4</f>
        <v>0.019161098076358286</v>
      </c>
    </row>
    <row r="53" spans="1:2" ht="12.75">
      <c r="A53" s="2" t="s">
        <v>9</v>
      </c>
      <c r="B53" s="21">
        <f>+(B37+C37+D37)/4</f>
        <v>0.6420278124527804</v>
      </c>
    </row>
    <row r="54" spans="1:2" ht="12.75">
      <c r="A54" s="2" t="s">
        <v>10</v>
      </c>
      <c r="B54" s="21">
        <f>+(B38+C38+D38)/4</f>
        <v>0.0037311458385659896</v>
      </c>
    </row>
    <row r="55" spans="1:2" ht="12.75">
      <c r="A55" s="1" t="s">
        <v>11</v>
      </c>
      <c r="B55" s="22">
        <f>+(B39+C39+D39)/4</f>
        <v>0.14680744942212764</v>
      </c>
    </row>
  </sheetData>
  <printOptions/>
  <pageMargins left="0.52" right="0.27" top="0.36" bottom="0.35" header="0.22" footer="0.21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Kishchuk - Vector Research</dc:creator>
  <cp:keywords/>
  <dc:description/>
  <cp:lastModifiedBy>Paul Kishchuk - Vector Research</cp:lastModifiedBy>
  <cp:lastPrinted>2006-01-23T18:47:09Z</cp:lastPrinted>
  <dcterms:created xsi:type="dcterms:W3CDTF">2006-01-21T00:06:56Z</dcterms:created>
  <dcterms:modified xsi:type="dcterms:W3CDTF">2006-01-23T18:47:11Z</dcterms:modified>
  <cp:category/>
  <cp:version/>
  <cp:contentType/>
  <cp:contentStatus/>
</cp:coreProperties>
</file>