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400" windowHeight="8640" tabRatio="794" activeTab="2"/>
  </bookViews>
  <sheets>
    <sheet name="Sheet1" sheetId="1" r:id="rId1"/>
    <sheet name="T-6-4" sheetId="17" r:id="rId2"/>
    <sheet name="Sulphate BH1&amp;2(6-29)" sheetId="9" r:id="rId3"/>
    <sheet name="Zinc BH1&amp;2(6-30)" sheetId="6" r:id="rId4"/>
    <sheet name="Sulphate BH12A&amp;B(6-31)" sheetId="16" r:id="rId5"/>
    <sheet name="Zinc BH12A&amp;B(6-32)" sheetId="8" r:id="rId6"/>
    <sheet name="Sulphate BH13A&amp;B(6-33)" sheetId="11" r:id="rId7"/>
    <sheet name="Zinc BH13A&amp;B(6-34)" sheetId="10" r:id="rId8"/>
    <sheet name="Sulphate BH14A&amp;B(6-35)" sheetId="7" r:id="rId9"/>
    <sheet name="Zinc BH14A&amp;B(6-36)" sheetId="12" r:id="rId10"/>
    <sheet name="SulphateSRK08-P12A&amp;B(6-37)" sheetId="15" r:id="rId11"/>
    <sheet name="ZincSRK08-P12A&amp;B(6-38)" sheetId="14" r:id="rId12"/>
  </sheets>
  <definedNames>
    <definedName name="_xlnm.Print_Area" localSheetId="1">'T-6-4'!$A$1:$N$55</definedName>
  </definedNames>
  <calcPr calcId="125725"/>
</workbook>
</file>

<file path=xl/calcChain.xml><?xml version="1.0" encoding="utf-8"?>
<calcChain xmlns="http://schemas.openxmlformats.org/spreadsheetml/2006/main">
  <c r="I38" i="17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B79" i="1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38"/>
  <c r="B39"/>
  <c r="B40"/>
  <c r="B41"/>
  <c r="B42"/>
  <c r="B43"/>
  <c r="B44"/>
  <c r="B45"/>
  <c r="B46"/>
  <c r="B47"/>
  <c r="B48"/>
  <c r="B49"/>
  <c r="B50"/>
  <c r="B51"/>
  <c r="B52"/>
  <c r="B37"/>
  <c r="E227"/>
  <c r="F227" s="1"/>
  <c r="E228"/>
  <c r="F228" s="1"/>
  <c r="E229"/>
  <c r="F229" s="1"/>
  <c r="E230"/>
  <c r="F230" s="1"/>
  <c r="E231"/>
  <c r="F231" s="1"/>
  <c r="E232"/>
  <c r="F232" s="1"/>
  <c r="E233"/>
  <c r="F233" s="1"/>
  <c r="E234"/>
  <c r="F234" s="1"/>
  <c r="E235"/>
  <c r="F235" s="1"/>
  <c r="E236"/>
  <c r="F236" s="1"/>
  <c r="E237"/>
  <c r="F237" s="1"/>
  <c r="E238"/>
  <c r="F238" s="1"/>
  <c r="E239"/>
  <c r="F239" s="1"/>
  <c r="E240"/>
  <c r="F240" s="1"/>
  <c r="E241"/>
  <c r="F241" s="1"/>
  <c r="E242"/>
  <c r="F242" s="1"/>
  <c r="E243"/>
  <c r="F243" s="1"/>
  <c r="E244"/>
  <c r="F244" s="1"/>
  <c r="E245"/>
  <c r="F245" s="1"/>
  <c r="E246"/>
  <c r="F246" s="1"/>
  <c r="E247"/>
  <c r="F247" s="1"/>
  <c r="E248"/>
  <c r="F248" s="1"/>
  <c r="E249"/>
  <c r="F249" s="1"/>
  <c r="E250"/>
  <c r="F250" s="1"/>
  <c r="F30"/>
  <c r="F31"/>
  <c r="F32"/>
  <c r="F33"/>
  <c r="F34"/>
  <c r="F35"/>
  <c r="F36"/>
  <c r="F85"/>
  <c r="F93"/>
  <c r="F109"/>
  <c r="F117"/>
  <c r="F125"/>
  <c r="F141"/>
  <c r="F149"/>
  <c r="F157"/>
  <c r="F173"/>
  <c r="F181"/>
  <c r="F189"/>
  <c r="F205"/>
  <c r="F213"/>
  <c r="F221"/>
  <c r="E79"/>
  <c r="F79" s="1"/>
  <c r="E80"/>
  <c r="F80" s="1"/>
  <c r="E81"/>
  <c r="F81" s="1"/>
  <c r="E82"/>
  <c r="F82" s="1"/>
  <c r="E83"/>
  <c r="F83" s="1"/>
  <c r="E84"/>
  <c r="F84" s="1"/>
  <c r="E85"/>
  <c r="E86"/>
  <c r="F86" s="1"/>
  <c r="E87"/>
  <c r="F87" s="1"/>
  <c r="E88"/>
  <c r="F88" s="1"/>
  <c r="E89"/>
  <c r="F89" s="1"/>
  <c r="E90"/>
  <c r="F90" s="1"/>
  <c r="E91"/>
  <c r="F91" s="1"/>
  <c r="E92"/>
  <c r="F92" s="1"/>
  <c r="E93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E118"/>
  <c r="F118" s="1"/>
  <c r="E119"/>
  <c r="F119" s="1"/>
  <c r="E120"/>
  <c r="F120" s="1"/>
  <c r="E121"/>
  <c r="F121" s="1"/>
  <c r="E122"/>
  <c r="F122" s="1"/>
  <c r="E123"/>
  <c r="F123" s="1"/>
  <c r="E124"/>
  <c r="F124" s="1"/>
  <c r="E125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49"/>
  <c r="E150"/>
  <c r="F150" s="1"/>
  <c r="E151"/>
  <c r="F151" s="1"/>
  <c r="E152"/>
  <c r="F152" s="1"/>
  <c r="E153"/>
  <c r="F153" s="1"/>
  <c r="E154"/>
  <c r="F154" s="1"/>
  <c r="E155"/>
  <c r="F155" s="1"/>
  <c r="E156"/>
  <c r="F156" s="1"/>
  <c r="E157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E222"/>
  <c r="F222" s="1"/>
  <c r="E223"/>
  <c r="F223" s="1"/>
  <c r="E224"/>
  <c r="F224" s="1"/>
  <c r="E225"/>
  <c r="F225" s="1"/>
  <c r="E226"/>
  <c r="F226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37"/>
  <c r="F37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12"/>
  <c r="F12" s="1"/>
  <c r="B13" l="1"/>
  <c r="B14"/>
  <c r="B15"/>
  <c r="B16"/>
  <c r="B17"/>
  <c r="B18"/>
  <c r="B19"/>
  <c r="B20"/>
  <c r="B21"/>
  <c r="B22"/>
  <c r="B23"/>
  <c r="B24"/>
  <c r="B25"/>
  <c r="B26"/>
  <c r="B27"/>
  <c r="B28"/>
  <c r="B29"/>
  <c r="B12"/>
</calcChain>
</file>

<file path=xl/sharedStrings.xml><?xml version="1.0" encoding="utf-8"?>
<sst xmlns="http://schemas.openxmlformats.org/spreadsheetml/2006/main" count="421" uniqueCount="207">
  <si>
    <t>Station Summary Report for Faro Complex</t>
  </si>
  <si>
    <t>From January 1, 1998 To December 31, 2010</t>
  </si>
  <si>
    <t xml:space="preserve">Filtered by Stations: S1A,S1B,S2A,S2B,P96-6,BH1,BH12A,BH12B,BH13A,BH13B,BH14A,BH14B,BH2,BH4; Parameters: Zn-d,SO4-d; Event Status: Completed; Meas QC Type: Primary; Owner Reportable: Yes; Assign Reportable: Yes; Include Only Lab Data False; </t>
  </si>
  <si>
    <t>BH1</t>
  </si>
  <si>
    <t>Date</t>
  </si>
  <si>
    <t>SO4-d
mg/L</t>
  </si>
  <si>
    <t>Zn-d
µg/L</t>
  </si>
  <si>
    <t>1998.06.15</t>
  </si>
  <si>
    <t>280.0</t>
  </si>
  <si>
    <t>1998.10.20</t>
  </si>
  <si>
    <t>1999.07.04</t>
  </si>
  <si>
    <t>25870.0</t>
  </si>
  <si>
    <t>1999.10.30</t>
  </si>
  <si>
    <t>3520.0</t>
  </si>
  <si>
    <t>2001.06.05</t>
  </si>
  <si>
    <t>1750.0</t>
  </si>
  <si>
    <t>2002.09.23</t>
  </si>
  <si>
    <t>2260.0</t>
  </si>
  <si>
    <t>2003.06.05</t>
  </si>
  <si>
    <t>823.0</t>
  </si>
  <si>
    <t>2003.09.25</t>
  </si>
  <si>
    <t>1730.0</t>
  </si>
  <si>
    <t>2005.05.05</t>
  </si>
  <si>
    <t>615.0</t>
  </si>
  <si>
    <t>2005.09.11</t>
  </si>
  <si>
    <t>110.0</t>
  </si>
  <si>
    <t>951.0</t>
  </si>
  <si>
    <t>2006.06.05</t>
  </si>
  <si>
    <t>1370.0</t>
  </si>
  <si>
    <t>2006.09.18</t>
  </si>
  <si>
    <t>2090.0</t>
  </si>
  <si>
    <t>2007.05.28</t>
  </si>
  <si>
    <t>971.0</t>
  </si>
  <si>
    <t>2007.10.02</t>
  </si>
  <si>
    <t>2430.0</t>
  </si>
  <si>
    <t>2008.05.27</t>
  </si>
  <si>
    <t>2010.0</t>
  </si>
  <si>
    <t>2008.09.18</t>
  </si>
  <si>
    <t>1090.0</t>
  </si>
  <si>
    <t>2009.05.30</t>
  </si>
  <si>
    <t>1120.0</t>
  </si>
  <si>
    <t>2009.09.10</t>
  </si>
  <si>
    <t>1470.0</t>
  </si>
  <si>
    <t>BH12A</t>
  </si>
  <si>
    <t>1998.06.29</t>
  </si>
  <si>
    <t>&lt;10.0</t>
  </si>
  <si>
    <t>1998.10.19</t>
  </si>
  <si>
    <t>10.0</t>
  </si>
  <si>
    <t>70.0</t>
  </si>
  <si>
    <t>2000.06.26</t>
  </si>
  <si>
    <t>640.0</t>
  </si>
  <si>
    <t>2000.10.22</t>
  </si>
  <si>
    <t>288.0</t>
  </si>
  <si>
    <t>2001.06.04</t>
  </si>
  <si>
    <t>250.0</t>
  </si>
  <si>
    <t>2001.10.25</t>
  </si>
  <si>
    <t>230.0</t>
  </si>
  <si>
    <t>2002.06.11</t>
  </si>
  <si>
    <t>1340.0</t>
  </si>
  <si>
    <t>200.0</t>
  </si>
  <si>
    <t>2003.06.06</t>
  </si>
  <si>
    <t>113.0</t>
  </si>
  <si>
    <t>2004.06.10</t>
  </si>
  <si>
    <t>121.0</t>
  </si>
  <si>
    <t>2005.05.06</t>
  </si>
  <si>
    <t>175.0</t>
  </si>
  <si>
    <t>201.0</t>
  </si>
  <si>
    <t>135.0</t>
  </si>
  <si>
    <t>558.0</t>
  </si>
  <si>
    <t>155.0</t>
  </si>
  <si>
    <t>224.0</t>
  </si>
  <si>
    <t>BH12B</t>
  </si>
  <si>
    <t>440.0</t>
  </si>
  <si>
    <t>30.0</t>
  </si>
  <si>
    <t>260.0</t>
  </si>
  <si>
    <t>190.0</t>
  </si>
  <si>
    <t>2002.09.25</t>
  </si>
  <si>
    <t>90.0</t>
  </si>
  <si>
    <t>117.0</t>
  </si>
  <si>
    <t>187.0</t>
  </si>
  <si>
    <t>167.0</t>
  </si>
  <si>
    <t>683.0</t>
  </si>
  <si>
    <t>305.0</t>
  </si>
  <si>
    <t>398.0</t>
  </si>
  <si>
    <t>702.0</t>
  </si>
  <si>
    <t>BH13A</t>
  </si>
  <si>
    <t>53.3</t>
  </si>
  <si>
    <t>9.1</t>
  </si>
  <si>
    <t>19.1</t>
  </si>
  <si>
    <t>26.5</t>
  </si>
  <si>
    <t>BH13B</t>
  </si>
  <si>
    <t>40.0</t>
  </si>
  <si>
    <t>20.0</t>
  </si>
  <si>
    <t>50.0</t>
  </si>
  <si>
    <t>8.0</t>
  </si>
  <si>
    <t>11.0</t>
  </si>
  <si>
    <t>2.0</t>
  </si>
  <si>
    <t>2009.09.12</t>
  </si>
  <si>
    <t>590.0</t>
  </si>
  <si>
    <t>6.5</t>
  </si>
  <si>
    <t>2010.09.21</t>
  </si>
  <si>
    <t>12.1</t>
  </si>
  <si>
    <t>BH14A</t>
  </si>
  <si>
    <t>710.0</t>
  </si>
  <si>
    <t>&lt;50.0</t>
  </si>
  <si>
    <t>&lt;30.0</t>
  </si>
  <si>
    <t>16.0</t>
  </si>
  <si>
    <t>15.1</t>
  </si>
  <si>
    <t>19.0</t>
  </si>
  <si>
    <t>164.0</t>
  </si>
  <si>
    <t>97.0</t>
  </si>
  <si>
    <t>550.0</t>
  </si>
  <si>
    <t>342.0</t>
  </si>
  <si>
    <t>11900.0</t>
  </si>
  <si>
    <t>3100.0</t>
  </si>
  <si>
    <t>15300.0</t>
  </si>
  <si>
    <t>11800.0</t>
  </si>
  <si>
    <t>2010.06.11</t>
  </si>
  <si>
    <t>8640.0</t>
  </si>
  <si>
    <t>16400.0</t>
  </si>
  <si>
    <t>BH14B</t>
  </si>
  <si>
    <t>2000.06.03</t>
  </si>
  <si>
    <t>21.9</t>
  </si>
  <si>
    <t>42.0</t>
  </si>
  <si>
    <t>76.3</t>
  </si>
  <si>
    <t>391.0</t>
  </si>
  <si>
    <t>239.0</t>
  </si>
  <si>
    <t>270.0</t>
  </si>
  <si>
    <t>7080.0</t>
  </si>
  <si>
    <t>3010.0</t>
  </si>
  <si>
    <t>1050.0</t>
  </si>
  <si>
    <t>306.0</t>
  </si>
  <si>
    <t>212.0</t>
  </si>
  <si>
    <t>BH2</t>
  </si>
  <si>
    <t>1998.06.16</t>
  </si>
  <si>
    <t>5040.0</t>
  </si>
  <si>
    <t>9850.0</t>
  </si>
  <si>
    <t>4150.0</t>
  </si>
  <si>
    <t>2000.06.04</t>
  </si>
  <si>
    <t>7530.0</t>
  </si>
  <si>
    <t>15020.0</t>
  </si>
  <si>
    <t>26700.0</t>
  </si>
  <si>
    <t>24800.0</t>
  </si>
  <si>
    <t>17700.0</t>
  </si>
  <si>
    <t>11300.0</t>
  </si>
  <si>
    <t>16000.0</t>
  </si>
  <si>
    <t>22100.0</t>
  </si>
  <si>
    <t>2004.06.09</t>
  </si>
  <si>
    <t>45500.0</t>
  </si>
  <si>
    <t>2004.09.23</t>
  </si>
  <si>
    <t>9520.0</t>
  </si>
  <si>
    <t>13500.0</t>
  </si>
  <si>
    <t>17300.0</t>
  </si>
  <si>
    <t>24000.0</t>
  </si>
  <si>
    <t>10500.0</t>
  </si>
  <si>
    <t>7020.0</t>
  </si>
  <si>
    <t>10800.0</t>
  </si>
  <si>
    <t>21600.0</t>
  </si>
  <si>
    <t>14600.0</t>
  </si>
  <si>
    <t>7370.0</t>
  </si>
  <si>
    <t>BH4</t>
  </si>
  <si>
    <t>49110.0</t>
  </si>
  <si>
    <t>1160.0</t>
  </si>
  <si>
    <t>4010.0</t>
  </si>
  <si>
    <t>14990.0</t>
  </si>
  <si>
    <t>4750.0</t>
  </si>
  <si>
    <t>3670.0</t>
  </si>
  <si>
    <t>3470.0</t>
  </si>
  <si>
    <t>2820.0</t>
  </si>
  <si>
    <t>1420.0</t>
  </si>
  <si>
    <t>1390.0</t>
  </si>
  <si>
    <t>7660.0</t>
  </si>
  <si>
    <t>1910.0</t>
  </si>
  <si>
    <t>2370.0</t>
  </si>
  <si>
    <t>1320.0</t>
  </si>
  <si>
    <t>1940.0</t>
  </si>
  <si>
    <t>4670.0</t>
  </si>
  <si>
    <t>8270.0</t>
  </si>
  <si>
    <t>2009.08.04</t>
  </si>
  <si>
    <t>1850.0</t>
  </si>
  <si>
    <t>3390.0</t>
  </si>
  <si>
    <t>207.0</t>
  </si>
  <si>
    <t>Printed on 3/3/2011</t>
  </si>
  <si>
    <t>Page 14 of 14</t>
  </si>
  <si>
    <t>SRK08-P12A</t>
  </si>
  <si>
    <t>2008.08.27</t>
  </si>
  <si>
    <t>2008.11.05</t>
  </si>
  <si>
    <t>2010.09.16</t>
  </si>
  <si>
    <t>SRK08-P12B</t>
  </si>
  <si>
    <t>978.0</t>
  </si>
  <si>
    <t>1000.0</t>
  </si>
  <si>
    <t>847.0</t>
  </si>
  <si>
    <t>989.0</t>
  </si>
  <si>
    <t>967.0</t>
  </si>
  <si>
    <t>229.0</t>
  </si>
  <si>
    <t>203.0</t>
  </si>
  <si>
    <t>227.0</t>
  </si>
  <si>
    <t>233.0</t>
  </si>
  <si>
    <t>Zn-d (mg/L)</t>
  </si>
  <si>
    <t>SO4-d
(mg/L)</t>
  </si>
  <si>
    <t>SO4-d</t>
  </si>
  <si>
    <t>mg/L</t>
  </si>
  <si>
    <t>Zr-d</t>
  </si>
  <si>
    <t>Station</t>
  </si>
  <si>
    <t>Anions</t>
  </si>
  <si>
    <t>Zn-d</t>
  </si>
  <si>
    <t>Dissolved Metals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</si>
</sst>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0"/>
      <color indexed="8"/>
      <name val="ARIAL"/>
      <charset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readingOrder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readingOrder="1"/>
    </xf>
    <xf numFmtId="0" fontId="5" fillId="0" borderId="0" xfId="0" applyFont="1" applyAlignment="1">
      <alignment horizontal="center" vertical="top" readingOrder="1"/>
    </xf>
    <xf numFmtId="14" fontId="6" fillId="0" borderId="0" xfId="0" applyNumberFormat="1" applyFont="1">
      <alignment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 wrapText="1" readingOrder="1"/>
    </xf>
    <xf numFmtId="0" fontId="4" fillId="2" borderId="0" xfId="0" applyFont="1" applyFill="1" applyAlignment="1">
      <alignment horizontal="center" vertical="top" readingOrder="1"/>
    </xf>
    <xf numFmtId="0" fontId="5" fillId="2" borderId="0" xfId="0" applyFont="1" applyFill="1" applyAlignment="1">
      <alignment horizontal="center" vertical="top" readingOrder="1"/>
    </xf>
    <xf numFmtId="0" fontId="5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 readingOrder="1"/>
    </xf>
    <xf numFmtId="0" fontId="6" fillId="0" borderId="0" xfId="0" applyFont="1">
      <alignment vertical="top"/>
    </xf>
    <xf numFmtId="0" fontId="5" fillId="2" borderId="0" xfId="0" applyNumberFormat="1" applyFont="1" applyFill="1" applyAlignment="1">
      <alignment horizontal="center" vertical="top" wrapText="1" readingOrder="1"/>
    </xf>
    <xf numFmtId="0" fontId="8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14" fontId="8" fillId="0" borderId="7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5" fontId="7" fillId="0" borderId="3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14" fontId="11" fillId="0" borderId="9" xfId="0" applyNumberFormat="1" applyFont="1" applyBorder="1" applyAlignment="1">
      <alignment horizontal="center" vertical="top"/>
    </xf>
    <xf numFmtId="14" fontId="11" fillId="0" borderId="8" xfId="0" applyNumberFormat="1" applyFont="1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4" fontId="6" fillId="0" borderId="8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14" fontId="11" fillId="0" borderId="7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7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9" xfId="0" applyBorder="1" applyAlignment="1">
      <alignment horizontal="left" vertical="top"/>
    </xf>
    <xf numFmtId="0" fontId="8" fillId="0" borderId="9" xfId="0" applyFont="1" applyFill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Sheet1!$A$7</c:f>
              <c:strCache>
                <c:ptCount val="1"/>
                <c:pt idx="0">
                  <c:v>BH1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Sheet1!$B$12:$B$29</c:f>
              <c:numCache>
                <c:formatCode>dd/mm/yyyy</c:formatCode>
                <c:ptCount val="18"/>
                <c:pt idx="0">
                  <c:v>35961</c:v>
                </c:pt>
                <c:pt idx="1">
                  <c:v>36088</c:v>
                </c:pt>
                <c:pt idx="2">
                  <c:v>36345</c:v>
                </c:pt>
                <c:pt idx="3">
                  <c:v>36463</c:v>
                </c:pt>
                <c:pt idx="4">
                  <c:v>37047</c:v>
                </c:pt>
                <c:pt idx="5">
                  <c:v>37522</c:v>
                </c:pt>
                <c:pt idx="6">
                  <c:v>37777</c:v>
                </c:pt>
                <c:pt idx="7">
                  <c:v>37889</c:v>
                </c:pt>
                <c:pt idx="8">
                  <c:v>38477</c:v>
                </c:pt>
                <c:pt idx="9">
                  <c:v>38606</c:v>
                </c:pt>
                <c:pt idx="10">
                  <c:v>38873</c:v>
                </c:pt>
                <c:pt idx="11">
                  <c:v>38978</c:v>
                </c:pt>
                <c:pt idx="12">
                  <c:v>39230</c:v>
                </c:pt>
                <c:pt idx="13">
                  <c:v>39357</c:v>
                </c:pt>
                <c:pt idx="14">
                  <c:v>39595</c:v>
                </c:pt>
                <c:pt idx="15">
                  <c:v>39709</c:v>
                </c:pt>
                <c:pt idx="16">
                  <c:v>39963</c:v>
                </c:pt>
                <c:pt idx="17">
                  <c:v>40066</c:v>
                </c:pt>
              </c:numCache>
            </c:numRef>
          </c:xVal>
          <c:yVal>
            <c:numRef>
              <c:f>Sheet1!$C$12:$C$29</c:f>
              <c:numCache>
                <c:formatCode>General</c:formatCode>
                <c:ptCount val="18"/>
                <c:pt idx="0">
                  <c:v>92</c:v>
                </c:pt>
                <c:pt idx="1">
                  <c:v>21</c:v>
                </c:pt>
                <c:pt idx="2">
                  <c:v>399</c:v>
                </c:pt>
                <c:pt idx="3">
                  <c:v>150</c:v>
                </c:pt>
                <c:pt idx="4">
                  <c:v>92</c:v>
                </c:pt>
                <c:pt idx="5">
                  <c:v>286</c:v>
                </c:pt>
                <c:pt idx="6">
                  <c:v>55</c:v>
                </c:pt>
                <c:pt idx="7">
                  <c:v>68</c:v>
                </c:pt>
                <c:pt idx="8">
                  <c:v>54.9</c:v>
                </c:pt>
                <c:pt idx="9">
                  <c:v>110</c:v>
                </c:pt>
                <c:pt idx="10">
                  <c:v>51.3</c:v>
                </c:pt>
                <c:pt idx="11">
                  <c:v>50.5</c:v>
                </c:pt>
                <c:pt idx="12">
                  <c:v>41.4</c:v>
                </c:pt>
                <c:pt idx="13">
                  <c:v>94.1</c:v>
                </c:pt>
                <c:pt idx="14">
                  <c:v>73.599999999999994</c:v>
                </c:pt>
                <c:pt idx="15">
                  <c:v>130</c:v>
                </c:pt>
                <c:pt idx="16">
                  <c:v>71</c:v>
                </c:pt>
                <c:pt idx="17">
                  <c:v>160</c:v>
                </c:pt>
              </c:numCache>
            </c:numRef>
          </c:yVal>
        </c:ser>
        <c:ser>
          <c:idx val="1"/>
          <c:order val="1"/>
          <c:tx>
            <c:strRef>
              <c:f>Sheet1!$A$171</c:f>
              <c:strCache>
                <c:ptCount val="1"/>
                <c:pt idx="0">
                  <c:v>BH2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Sheet1!$B$177:$B$199</c:f>
              <c:numCache>
                <c:formatCode>dd/mm/yyyy</c:formatCode>
                <c:ptCount val="23"/>
                <c:pt idx="0">
                  <c:v>35962</c:v>
                </c:pt>
                <c:pt idx="1">
                  <c:v>36088</c:v>
                </c:pt>
                <c:pt idx="2">
                  <c:v>36345</c:v>
                </c:pt>
                <c:pt idx="3">
                  <c:v>36463</c:v>
                </c:pt>
                <c:pt idx="4">
                  <c:v>36681</c:v>
                </c:pt>
                <c:pt idx="5">
                  <c:v>36821</c:v>
                </c:pt>
                <c:pt idx="6">
                  <c:v>37047</c:v>
                </c:pt>
                <c:pt idx="7">
                  <c:v>37189</c:v>
                </c:pt>
                <c:pt idx="8">
                  <c:v>37418</c:v>
                </c:pt>
                <c:pt idx="9">
                  <c:v>37522</c:v>
                </c:pt>
                <c:pt idx="10">
                  <c:v>37777</c:v>
                </c:pt>
                <c:pt idx="11">
                  <c:v>37889</c:v>
                </c:pt>
                <c:pt idx="12">
                  <c:v>38147</c:v>
                </c:pt>
                <c:pt idx="13">
                  <c:v>38253</c:v>
                </c:pt>
                <c:pt idx="14">
                  <c:v>38477</c:v>
                </c:pt>
                <c:pt idx="15">
                  <c:v>38606</c:v>
                </c:pt>
                <c:pt idx="16">
                  <c:v>38873</c:v>
                </c:pt>
                <c:pt idx="17">
                  <c:v>38978</c:v>
                </c:pt>
                <c:pt idx="18">
                  <c:v>39230</c:v>
                </c:pt>
                <c:pt idx="19">
                  <c:v>39357</c:v>
                </c:pt>
                <c:pt idx="20">
                  <c:v>39595</c:v>
                </c:pt>
                <c:pt idx="21">
                  <c:v>39709</c:v>
                </c:pt>
                <c:pt idx="22">
                  <c:v>40066</c:v>
                </c:pt>
              </c:numCache>
            </c:numRef>
          </c:xVal>
          <c:yVal>
            <c:numRef>
              <c:f>Sheet1!$C$177:$C$199</c:f>
              <c:numCache>
                <c:formatCode>General</c:formatCode>
                <c:ptCount val="23"/>
                <c:pt idx="0">
                  <c:v>139</c:v>
                </c:pt>
                <c:pt idx="1">
                  <c:v>182</c:v>
                </c:pt>
                <c:pt idx="2">
                  <c:v>259</c:v>
                </c:pt>
                <c:pt idx="3">
                  <c:v>206</c:v>
                </c:pt>
                <c:pt idx="4">
                  <c:v>236</c:v>
                </c:pt>
                <c:pt idx="5">
                  <c:v>220</c:v>
                </c:pt>
                <c:pt idx="6">
                  <c:v>630</c:v>
                </c:pt>
                <c:pt idx="7">
                  <c:v>334</c:v>
                </c:pt>
                <c:pt idx="8">
                  <c:v>310</c:v>
                </c:pt>
                <c:pt idx="9">
                  <c:v>133</c:v>
                </c:pt>
                <c:pt idx="10">
                  <c:v>176</c:v>
                </c:pt>
                <c:pt idx="11">
                  <c:v>96</c:v>
                </c:pt>
                <c:pt idx="12">
                  <c:v>599</c:v>
                </c:pt>
                <c:pt idx="13">
                  <c:v>87.6</c:v>
                </c:pt>
                <c:pt idx="14">
                  <c:v>171</c:v>
                </c:pt>
                <c:pt idx="15">
                  <c:v>159</c:v>
                </c:pt>
                <c:pt idx="16">
                  <c:v>23</c:v>
                </c:pt>
                <c:pt idx="17">
                  <c:v>94.6</c:v>
                </c:pt>
                <c:pt idx="18">
                  <c:v>95.5</c:v>
                </c:pt>
                <c:pt idx="19">
                  <c:v>97</c:v>
                </c:pt>
                <c:pt idx="20">
                  <c:v>357</c:v>
                </c:pt>
                <c:pt idx="21">
                  <c:v>180</c:v>
                </c:pt>
                <c:pt idx="22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Sheet1!$A$201</c:f>
              <c:strCache>
                <c:ptCount val="1"/>
                <c:pt idx="0">
                  <c:v>BH4</c:v>
                </c:pt>
              </c:strCache>
            </c:strRef>
          </c:tx>
          <c:spPr>
            <a:ln w="19050"/>
          </c:spPr>
          <c:marker>
            <c:symbol val="triangle"/>
            <c:size val="4"/>
            <c:spPr>
              <a:noFill/>
            </c:spPr>
          </c:marker>
          <c:xVal>
            <c:numRef>
              <c:f>Sheet1!$B$207:$B$226</c:f>
              <c:numCache>
                <c:formatCode>dd/mm/yyyy</c:formatCode>
                <c:ptCount val="20"/>
                <c:pt idx="0">
                  <c:v>35961</c:v>
                </c:pt>
                <c:pt idx="1">
                  <c:v>36088</c:v>
                </c:pt>
                <c:pt idx="2">
                  <c:v>36463</c:v>
                </c:pt>
                <c:pt idx="3">
                  <c:v>36681</c:v>
                </c:pt>
                <c:pt idx="4">
                  <c:v>36821</c:v>
                </c:pt>
                <c:pt idx="5">
                  <c:v>37047</c:v>
                </c:pt>
                <c:pt idx="6">
                  <c:v>37189</c:v>
                </c:pt>
                <c:pt idx="7">
                  <c:v>37522</c:v>
                </c:pt>
                <c:pt idx="8">
                  <c:v>37777</c:v>
                </c:pt>
                <c:pt idx="9">
                  <c:v>37889</c:v>
                </c:pt>
                <c:pt idx="10">
                  <c:v>38253</c:v>
                </c:pt>
                <c:pt idx="11">
                  <c:v>38477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39357</c:v>
                </c:pt>
                <c:pt idx="16">
                  <c:v>39595</c:v>
                </c:pt>
                <c:pt idx="17">
                  <c:v>39709</c:v>
                </c:pt>
                <c:pt idx="18">
                  <c:v>40029</c:v>
                </c:pt>
                <c:pt idx="19">
                  <c:v>40066</c:v>
                </c:pt>
              </c:numCache>
            </c:numRef>
          </c:xVal>
          <c:yVal>
            <c:numRef>
              <c:f>Sheet1!$C$207:$C$226</c:f>
              <c:numCache>
                <c:formatCode>General</c:formatCode>
                <c:ptCount val="20"/>
                <c:pt idx="0">
                  <c:v>625</c:v>
                </c:pt>
                <c:pt idx="1">
                  <c:v>98</c:v>
                </c:pt>
                <c:pt idx="2">
                  <c:v>158</c:v>
                </c:pt>
                <c:pt idx="3">
                  <c:v>187</c:v>
                </c:pt>
                <c:pt idx="4">
                  <c:v>422</c:v>
                </c:pt>
                <c:pt idx="5">
                  <c:v>182</c:v>
                </c:pt>
                <c:pt idx="6">
                  <c:v>152</c:v>
                </c:pt>
                <c:pt idx="7">
                  <c:v>132</c:v>
                </c:pt>
                <c:pt idx="8">
                  <c:v>118</c:v>
                </c:pt>
                <c:pt idx="9">
                  <c:v>96</c:v>
                </c:pt>
                <c:pt idx="10">
                  <c:v>122</c:v>
                </c:pt>
                <c:pt idx="11">
                  <c:v>240</c:v>
                </c:pt>
                <c:pt idx="12">
                  <c:v>121</c:v>
                </c:pt>
                <c:pt idx="13">
                  <c:v>261</c:v>
                </c:pt>
                <c:pt idx="14">
                  <c:v>108</c:v>
                </c:pt>
                <c:pt idx="15">
                  <c:v>129</c:v>
                </c:pt>
                <c:pt idx="16">
                  <c:v>172</c:v>
                </c:pt>
                <c:pt idx="17">
                  <c:v>460</c:v>
                </c:pt>
                <c:pt idx="18">
                  <c:v>120</c:v>
                </c:pt>
                <c:pt idx="19">
                  <c:v>160</c:v>
                </c:pt>
              </c:numCache>
            </c:numRef>
          </c:yVal>
        </c:ser>
        <c:axId val="187005184"/>
        <c:axId val="53556352"/>
      </c:scatterChart>
      <c:valAx>
        <c:axId val="187005184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53556352"/>
        <c:crosses val="autoZero"/>
        <c:crossBetween val="midCat"/>
      </c:valAx>
      <c:valAx>
        <c:axId val="53556352"/>
        <c:scaling>
          <c:orientation val="minMax"/>
          <c:max val="32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r>
                  <a:rPr lang="en-US"/>
                  <a:t>SO4-d
mg/L</a:t>
                </a:r>
              </a:p>
            </c:rich>
          </c:tx>
          <c:layout/>
        </c:title>
        <c:numFmt formatCode="#,##0" sourceLinked="0"/>
        <c:tickLblPos val="nextTo"/>
        <c:crossAx val="1870051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Sheet1!$A$228</c:f>
              <c:strCache>
                <c:ptCount val="1"/>
                <c:pt idx="0">
                  <c:v>SRK08-P12A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Sheet1!$B$234:$B$238</c:f>
              <c:numCache>
                <c:formatCode>dd/mm/yyyy</c:formatCode>
                <c:ptCount val="5"/>
                <c:pt idx="0">
                  <c:v>39687</c:v>
                </c:pt>
                <c:pt idx="1">
                  <c:v>39757</c:v>
                </c:pt>
                <c:pt idx="2">
                  <c:v>40029</c:v>
                </c:pt>
                <c:pt idx="3">
                  <c:v>40066</c:v>
                </c:pt>
                <c:pt idx="4">
                  <c:v>40437</c:v>
                </c:pt>
              </c:numCache>
            </c:numRef>
          </c:xVal>
          <c:yVal>
            <c:numRef>
              <c:f>Sheet1!$F$234:$F$238</c:f>
              <c:numCache>
                <c:formatCode>General</c:formatCode>
                <c:ptCount val="5"/>
                <c:pt idx="0">
                  <c:v>0.97799999999999998</c:v>
                </c:pt>
                <c:pt idx="1">
                  <c:v>1</c:v>
                </c:pt>
                <c:pt idx="2">
                  <c:v>0.84699999999999998</c:v>
                </c:pt>
                <c:pt idx="3">
                  <c:v>0.98899999999999999</c:v>
                </c:pt>
                <c:pt idx="4">
                  <c:v>0.96699999999999997</c:v>
                </c:pt>
              </c:numCache>
            </c:numRef>
          </c:yVal>
        </c:ser>
        <c:ser>
          <c:idx val="1"/>
          <c:order val="1"/>
          <c:tx>
            <c:strRef>
              <c:f>Sheet1!$A$240</c:f>
              <c:strCache>
                <c:ptCount val="1"/>
                <c:pt idx="0">
                  <c:v>SRK08-P12B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Sheet1!$B$246:$B$250</c:f>
              <c:numCache>
                <c:formatCode>dd/mm/yyyy</c:formatCode>
                <c:ptCount val="5"/>
                <c:pt idx="0">
                  <c:v>39687</c:v>
                </c:pt>
                <c:pt idx="1">
                  <c:v>39757</c:v>
                </c:pt>
                <c:pt idx="2">
                  <c:v>40029</c:v>
                </c:pt>
                <c:pt idx="3">
                  <c:v>40066</c:v>
                </c:pt>
                <c:pt idx="4">
                  <c:v>40437</c:v>
                </c:pt>
              </c:numCache>
            </c:numRef>
          </c:xVal>
          <c:yVal>
            <c:numRef>
              <c:f>Sheet1!$F$246:$F$250</c:f>
              <c:numCache>
                <c:formatCode>General</c:formatCode>
                <c:ptCount val="5"/>
                <c:pt idx="0">
                  <c:v>0.20699999999999999</c:v>
                </c:pt>
                <c:pt idx="1">
                  <c:v>0.22900000000000001</c:v>
                </c:pt>
                <c:pt idx="2">
                  <c:v>0.20300000000000001</c:v>
                </c:pt>
                <c:pt idx="3">
                  <c:v>0.22700000000000001</c:v>
                </c:pt>
                <c:pt idx="4">
                  <c:v>0.23300000000000001</c:v>
                </c:pt>
              </c:numCache>
            </c:numRef>
          </c:yVal>
        </c:ser>
        <c:axId val="189108224"/>
        <c:axId val="189110144"/>
      </c:scatterChart>
      <c:valAx>
        <c:axId val="189108224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9110144"/>
        <c:crosses val="autoZero"/>
        <c:crossBetween val="midCat"/>
      </c:valAx>
      <c:valAx>
        <c:axId val="189110144"/>
        <c:scaling>
          <c:orientation val="minMax"/>
          <c:max val="50"/>
        </c:scaling>
        <c:axPos val="l"/>
        <c:majorGridlines/>
        <c:title>
          <c:tx>
            <c:strRef>
              <c:f>Sheet1!$F$11</c:f>
              <c:strCache>
                <c:ptCount val="1"/>
                <c:pt idx="0">
                  <c:v>Zn-d (mg/L)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sz="800" b="1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#,##0.0" sourceLinked="0"/>
        <c:tickLblPos val="nextTo"/>
        <c:crossAx val="1891082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Sheet1!$A$7</c:f>
              <c:strCache>
                <c:ptCount val="1"/>
                <c:pt idx="0">
                  <c:v>BH1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Sheet1!$B$12:$B$29</c:f>
              <c:numCache>
                <c:formatCode>dd/mm/yyyy</c:formatCode>
                <c:ptCount val="18"/>
                <c:pt idx="0">
                  <c:v>35961</c:v>
                </c:pt>
                <c:pt idx="1">
                  <c:v>36088</c:v>
                </c:pt>
                <c:pt idx="2">
                  <c:v>36345</c:v>
                </c:pt>
                <c:pt idx="3">
                  <c:v>36463</c:v>
                </c:pt>
                <c:pt idx="4">
                  <c:v>37047</c:v>
                </c:pt>
                <c:pt idx="5">
                  <c:v>37522</c:v>
                </c:pt>
                <c:pt idx="6">
                  <c:v>37777</c:v>
                </c:pt>
                <c:pt idx="7">
                  <c:v>37889</c:v>
                </c:pt>
                <c:pt idx="8">
                  <c:v>38477</c:v>
                </c:pt>
                <c:pt idx="9">
                  <c:v>38606</c:v>
                </c:pt>
                <c:pt idx="10">
                  <c:v>38873</c:v>
                </c:pt>
                <c:pt idx="11">
                  <c:v>38978</c:v>
                </c:pt>
                <c:pt idx="12">
                  <c:v>39230</c:v>
                </c:pt>
                <c:pt idx="13">
                  <c:v>39357</c:v>
                </c:pt>
                <c:pt idx="14">
                  <c:v>39595</c:v>
                </c:pt>
                <c:pt idx="15">
                  <c:v>39709</c:v>
                </c:pt>
                <c:pt idx="16">
                  <c:v>39963</c:v>
                </c:pt>
                <c:pt idx="17">
                  <c:v>40066</c:v>
                </c:pt>
              </c:numCache>
            </c:numRef>
          </c:xVal>
          <c:yVal>
            <c:numRef>
              <c:f>Sheet1!$F$12:$F$29</c:f>
              <c:numCache>
                <c:formatCode>General</c:formatCode>
                <c:ptCount val="18"/>
                <c:pt idx="0">
                  <c:v>0.28000000000000003</c:v>
                </c:pt>
                <c:pt idx="1">
                  <c:v>0.28000000000000003</c:v>
                </c:pt>
                <c:pt idx="2">
                  <c:v>25.87</c:v>
                </c:pt>
                <c:pt idx="3">
                  <c:v>3.52</c:v>
                </c:pt>
                <c:pt idx="4">
                  <c:v>1.75</c:v>
                </c:pt>
                <c:pt idx="5">
                  <c:v>2.2599999999999998</c:v>
                </c:pt>
                <c:pt idx="6">
                  <c:v>0.82299999999999995</c:v>
                </c:pt>
                <c:pt idx="7">
                  <c:v>1.73</c:v>
                </c:pt>
                <c:pt idx="8">
                  <c:v>0.61499999999999999</c:v>
                </c:pt>
                <c:pt idx="9">
                  <c:v>0.95099999999999996</c:v>
                </c:pt>
                <c:pt idx="10">
                  <c:v>1.37</c:v>
                </c:pt>
                <c:pt idx="11">
                  <c:v>2.09</c:v>
                </c:pt>
                <c:pt idx="12">
                  <c:v>0.97099999999999997</c:v>
                </c:pt>
                <c:pt idx="13">
                  <c:v>2.4300000000000002</c:v>
                </c:pt>
                <c:pt idx="14">
                  <c:v>2.0099999999999998</c:v>
                </c:pt>
                <c:pt idx="15">
                  <c:v>1.0900000000000001</c:v>
                </c:pt>
                <c:pt idx="16">
                  <c:v>1.1200000000000001</c:v>
                </c:pt>
                <c:pt idx="17">
                  <c:v>1.47</c:v>
                </c:pt>
              </c:numCache>
            </c:numRef>
          </c:yVal>
        </c:ser>
        <c:ser>
          <c:idx val="1"/>
          <c:order val="1"/>
          <c:tx>
            <c:strRef>
              <c:f>Sheet1!$A$171</c:f>
              <c:strCache>
                <c:ptCount val="1"/>
                <c:pt idx="0">
                  <c:v>BH2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Sheet1!$B$177:$B$199</c:f>
              <c:numCache>
                <c:formatCode>dd/mm/yyyy</c:formatCode>
                <c:ptCount val="23"/>
                <c:pt idx="0">
                  <c:v>35962</c:v>
                </c:pt>
                <c:pt idx="1">
                  <c:v>36088</c:v>
                </c:pt>
                <c:pt idx="2">
                  <c:v>36345</c:v>
                </c:pt>
                <c:pt idx="3">
                  <c:v>36463</c:v>
                </c:pt>
                <c:pt idx="4">
                  <c:v>36681</c:v>
                </c:pt>
                <c:pt idx="5">
                  <c:v>36821</c:v>
                </c:pt>
                <c:pt idx="6">
                  <c:v>37047</c:v>
                </c:pt>
                <c:pt idx="7">
                  <c:v>37189</c:v>
                </c:pt>
                <c:pt idx="8">
                  <c:v>37418</c:v>
                </c:pt>
                <c:pt idx="9">
                  <c:v>37522</c:v>
                </c:pt>
                <c:pt idx="10">
                  <c:v>37777</c:v>
                </c:pt>
                <c:pt idx="11">
                  <c:v>37889</c:v>
                </c:pt>
                <c:pt idx="12">
                  <c:v>38147</c:v>
                </c:pt>
                <c:pt idx="13">
                  <c:v>38253</c:v>
                </c:pt>
                <c:pt idx="14">
                  <c:v>38477</c:v>
                </c:pt>
                <c:pt idx="15">
                  <c:v>38606</c:v>
                </c:pt>
                <c:pt idx="16">
                  <c:v>38873</c:v>
                </c:pt>
                <c:pt idx="17">
                  <c:v>38978</c:v>
                </c:pt>
                <c:pt idx="18">
                  <c:v>39230</c:v>
                </c:pt>
                <c:pt idx="19">
                  <c:v>39357</c:v>
                </c:pt>
                <c:pt idx="20">
                  <c:v>39595</c:v>
                </c:pt>
                <c:pt idx="21">
                  <c:v>39709</c:v>
                </c:pt>
                <c:pt idx="22">
                  <c:v>40066</c:v>
                </c:pt>
              </c:numCache>
            </c:numRef>
          </c:xVal>
          <c:yVal>
            <c:numRef>
              <c:f>Sheet1!$F$177:$F$199</c:f>
              <c:numCache>
                <c:formatCode>General</c:formatCode>
                <c:ptCount val="23"/>
                <c:pt idx="0">
                  <c:v>3.1</c:v>
                </c:pt>
                <c:pt idx="1">
                  <c:v>5.04</c:v>
                </c:pt>
                <c:pt idx="2">
                  <c:v>9.85</c:v>
                </c:pt>
                <c:pt idx="3">
                  <c:v>4.1500000000000004</c:v>
                </c:pt>
                <c:pt idx="4">
                  <c:v>7.53</c:v>
                </c:pt>
                <c:pt idx="5">
                  <c:v>15.02</c:v>
                </c:pt>
                <c:pt idx="6">
                  <c:v>26.7</c:v>
                </c:pt>
                <c:pt idx="7">
                  <c:v>24.8</c:v>
                </c:pt>
                <c:pt idx="8">
                  <c:v>17.7</c:v>
                </c:pt>
                <c:pt idx="9">
                  <c:v>11.3</c:v>
                </c:pt>
                <c:pt idx="10">
                  <c:v>16</c:v>
                </c:pt>
                <c:pt idx="11">
                  <c:v>22.1</c:v>
                </c:pt>
                <c:pt idx="12">
                  <c:v>45.5</c:v>
                </c:pt>
                <c:pt idx="13">
                  <c:v>9.52</c:v>
                </c:pt>
                <c:pt idx="14">
                  <c:v>13.5</c:v>
                </c:pt>
                <c:pt idx="15">
                  <c:v>17.3</c:v>
                </c:pt>
                <c:pt idx="16">
                  <c:v>24</c:v>
                </c:pt>
                <c:pt idx="17">
                  <c:v>10.5</c:v>
                </c:pt>
                <c:pt idx="18">
                  <c:v>7.02</c:v>
                </c:pt>
                <c:pt idx="19">
                  <c:v>10.8</c:v>
                </c:pt>
                <c:pt idx="20">
                  <c:v>21.6</c:v>
                </c:pt>
                <c:pt idx="21">
                  <c:v>14.6</c:v>
                </c:pt>
                <c:pt idx="22">
                  <c:v>7.37</c:v>
                </c:pt>
              </c:numCache>
            </c:numRef>
          </c:yVal>
        </c:ser>
        <c:ser>
          <c:idx val="2"/>
          <c:order val="2"/>
          <c:tx>
            <c:strRef>
              <c:f>Sheet1!$A$201</c:f>
              <c:strCache>
                <c:ptCount val="1"/>
                <c:pt idx="0">
                  <c:v>BH4</c:v>
                </c:pt>
              </c:strCache>
            </c:strRef>
          </c:tx>
          <c:spPr>
            <a:ln w="19050"/>
          </c:spPr>
          <c:marker>
            <c:symbol val="triangle"/>
            <c:size val="4"/>
            <c:spPr>
              <a:noFill/>
            </c:spPr>
          </c:marker>
          <c:xVal>
            <c:numRef>
              <c:f>Sheet1!$B$207:$B$226</c:f>
              <c:numCache>
                <c:formatCode>dd/mm/yyyy</c:formatCode>
                <c:ptCount val="20"/>
                <c:pt idx="0">
                  <c:v>35961</c:v>
                </c:pt>
                <c:pt idx="1">
                  <c:v>36088</c:v>
                </c:pt>
                <c:pt idx="2">
                  <c:v>36463</c:v>
                </c:pt>
                <c:pt idx="3">
                  <c:v>36681</c:v>
                </c:pt>
                <c:pt idx="4">
                  <c:v>36821</c:v>
                </c:pt>
                <c:pt idx="5">
                  <c:v>37047</c:v>
                </c:pt>
                <c:pt idx="6">
                  <c:v>37189</c:v>
                </c:pt>
                <c:pt idx="7">
                  <c:v>37522</c:v>
                </c:pt>
                <c:pt idx="8">
                  <c:v>37777</c:v>
                </c:pt>
                <c:pt idx="9">
                  <c:v>37889</c:v>
                </c:pt>
                <c:pt idx="10">
                  <c:v>38253</c:v>
                </c:pt>
                <c:pt idx="11">
                  <c:v>38477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39357</c:v>
                </c:pt>
                <c:pt idx="16">
                  <c:v>39595</c:v>
                </c:pt>
                <c:pt idx="17">
                  <c:v>39709</c:v>
                </c:pt>
                <c:pt idx="18">
                  <c:v>40029</c:v>
                </c:pt>
                <c:pt idx="19">
                  <c:v>40066</c:v>
                </c:pt>
              </c:numCache>
            </c:numRef>
          </c:xVal>
          <c:yVal>
            <c:numRef>
              <c:f>Sheet1!$F$207:$F$226</c:f>
              <c:numCache>
                <c:formatCode>General</c:formatCode>
                <c:ptCount val="20"/>
                <c:pt idx="0">
                  <c:v>49.11</c:v>
                </c:pt>
                <c:pt idx="1">
                  <c:v>1.1599999999999999</c:v>
                </c:pt>
                <c:pt idx="2">
                  <c:v>1.34</c:v>
                </c:pt>
                <c:pt idx="3">
                  <c:v>4.01</c:v>
                </c:pt>
                <c:pt idx="4">
                  <c:v>14.99</c:v>
                </c:pt>
                <c:pt idx="5">
                  <c:v>4.75</c:v>
                </c:pt>
                <c:pt idx="6">
                  <c:v>3.67</c:v>
                </c:pt>
                <c:pt idx="7">
                  <c:v>3.47</c:v>
                </c:pt>
                <c:pt idx="8">
                  <c:v>2.82</c:v>
                </c:pt>
                <c:pt idx="9">
                  <c:v>1.42</c:v>
                </c:pt>
                <c:pt idx="10">
                  <c:v>1.39</c:v>
                </c:pt>
                <c:pt idx="11">
                  <c:v>7.66</c:v>
                </c:pt>
                <c:pt idx="12">
                  <c:v>1.91</c:v>
                </c:pt>
                <c:pt idx="13">
                  <c:v>2.37</c:v>
                </c:pt>
                <c:pt idx="14">
                  <c:v>1.32</c:v>
                </c:pt>
                <c:pt idx="15">
                  <c:v>1.94</c:v>
                </c:pt>
                <c:pt idx="16">
                  <c:v>4.67</c:v>
                </c:pt>
                <c:pt idx="17">
                  <c:v>8.27</c:v>
                </c:pt>
                <c:pt idx="18">
                  <c:v>1.85</c:v>
                </c:pt>
                <c:pt idx="19">
                  <c:v>3.39</c:v>
                </c:pt>
              </c:numCache>
            </c:numRef>
          </c:yVal>
        </c:ser>
        <c:axId val="53586176"/>
        <c:axId val="53588736"/>
      </c:scatterChart>
      <c:valAx>
        <c:axId val="53586176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53588736"/>
        <c:crosses val="autoZero"/>
        <c:crossBetween val="midCat"/>
      </c:valAx>
      <c:valAx>
        <c:axId val="53588736"/>
        <c:scaling>
          <c:orientation val="minMax"/>
          <c:max val="50"/>
        </c:scaling>
        <c:axPos val="l"/>
        <c:majorGridlines/>
        <c:title>
          <c:tx>
            <c:strRef>
              <c:f>Sheet1!$F$11</c:f>
              <c:strCache>
                <c:ptCount val="1"/>
                <c:pt idx="0">
                  <c:v>Zn-d (mg/L)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sz="800" b="1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#,##0.0" sourceLinked="0"/>
        <c:tickLblPos val="nextTo"/>
        <c:crossAx val="535861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Sheet1!$A$31</c:f>
              <c:strCache>
                <c:ptCount val="1"/>
                <c:pt idx="0">
                  <c:v>BH12A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Sheet1!$B$37:$B$52</c:f>
              <c:numCache>
                <c:formatCode>dd/mm/yyyy</c:formatCode>
                <c:ptCount val="16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36703</c:v>
                </c:pt>
                <c:pt idx="4">
                  <c:v>36821</c:v>
                </c:pt>
                <c:pt idx="5">
                  <c:v>37046</c:v>
                </c:pt>
                <c:pt idx="6">
                  <c:v>37189</c:v>
                </c:pt>
                <c:pt idx="7">
                  <c:v>37418</c:v>
                </c:pt>
                <c:pt idx="8">
                  <c:v>37778</c:v>
                </c:pt>
                <c:pt idx="9">
                  <c:v>37889</c:v>
                </c:pt>
                <c:pt idx="10">
                  <c:v>38148</c:v>
                </c:pt>
                <c:pt idx="11">
                  <c:v>38478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39357</c:v>
                </c:pt>
              </c:numCache>
            </c:numRef>
          </c:xVal>
          <c:yVal>
            <c:numRef>
              <c:f>Sheet1!$C$37:$C$52</c:f>
              <c:numCache>
                <c:formatCode>General</c:formatCode>
                <c:ptCount val="16"/>
                <c:pt idx="0">
                  <c:v>498</c:v>
                </c:pt>
                <c:pt idx="1">
                  <c:v>159</c:v>
                </c:pt>
                <c:pt idx="2">
                  <c:v>259</c:v>
                </c:pt>
                <c:pt idx="3">
                  <c:v>578</c:v>
                </c:pt>
                <c:pt idx="4">
                  <c:v>288</c:v>
                </c:pt>
                <c:pt idx="5">
                  <c:v>583</c:v>
                </c:pt>
                <c:pt idx="6">
                  <c:v>382</c:v>
                </c:pt>
                <c:pt idx="7">
                  <c:v>1340</c:v>
                </c:pt>
                <c:pt idx="8">
                  <c:v>1270</c:v>
                </c:pt>
                <c:pt idx="9">
                  <c:v>358</c:v>
                </c:pt>
                <c:pt idx="10">
                  <c:v>461</c:v>
                </c:pt>
                <c:pt idx="11">
                  <c:v>475</c:v>
                </c:pt>
                <c:pt idx="12">
                  <c:v>298</c:v>
                </c:pt>
                <c:pt idx="13">
                  <c:v>135</c:v>
                </c:pt>
                <c:pt idx="14">
                  <c:v>307</c:v>
                </c:pt>
                <c:pt idx="15">
                  <c:v>304</c:v>
                </c:pt>
              </c:numCache>
            </c:numRef>
          </c:yVal>
        </c:ser>
        <c:ser>
          <c:idx val="1"/>
          <c:order val="1"/>
          <c:tx>
            <c:strRef>
              <c:f>Sheet1!$A$54</c:f>
              <c:strCache>
                <c:ptCount val="1"/>
                <c:pt idx="0">
                  <c:v>BH12B</c:v>
                </c:pt>
              </c:strCache>
            </c:strRef>
          </c:tx>
          <c:spPr>
            <a:ln w="19050"/>
          </c:spPr>
          <c:marker>
            <c:symbol val="square"/>
            <c:size val="4"/>
            <c:spPr>
              <a:noFill/>
            </c:spPr>
          </c:marker>
          <c:xVal>
            <c:numRef>
              <c:f>Sheet1!$B$60:$B$78</c:f>
              <c:numCache>
                <c:formatCode>dd/mm/yyyy</c:formatCode>
                <c:ptCount val="19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36703</c:v>
                </c:pt>
                <c:pt idx="4">
                  <c:v>36821</c:v>
                </c:pt>
                <c:pt idx="5">
                  <c:v>37046</c:v>
                </c:pt>
                <c:pt idx="6">
                  <c:v>37418</c:v>
                </c:pt>
                <c:pt idx="7">
                  <c:v>37524</c:v>
                </c:pt>
                <c:pt idx="8">
                  <c:v>37778</c:v>
                </c:pt>
                <c:pt idx="9">
                  <c:v>37889</c:v>
                </c:pt>
                <c:pt idx="10">
                  <c:v>38148</c:v>
                </c:pt>
                <c:pt idx="11">
                  <c:v>38478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39357</c:v>
                </c:pt>
                <c:pt idx="16">
                  <c:v>39595</c:v>
                </c:pt>
                <c:pt idx="17">
                  <c:v>39709</c:v>
                </c:pt>
                <c:pt idx="18">
                  <c:v>39963</c:v>
                </c:pt>
              </c:numCache>
            </c:numRef>
          </c:xVal>
          <c:yVal>
            <c:numRef>
              <c:f>Sheet1!$C$60:$C$78</c:f>
              <c:numCache>
                <c:formatCode>General</c:formatCode>
                <c:ptCount val="19"/>
                <c:pt idx="0">
                  <c:v>562</c:v>
                </c:pt>
                <c:pt idx="1">
                  <c:v>488</c:v>
                </c:pt>
                <c:pt idx="2">
                  <c:v>805</c:v>
                </c:pt>
                <c:pt idx="3">
                  <c:v>633</c:v>
                </c:pt>
                <c:pt idx="4">
                  <c:v>257</c:v>
                </c:pt>
                <c:pt idx="5">
                  <c:v>628</c:v>
                </c:pt>
                <c:pt idx="6">
                  <c:v>1060</c:v>
                </c:pt>
                <c:pt idx="7">
                  <c:v>340</c:v>
                </c:pt>
                <c:pt idx="8">
                  <c:v>1210</c:v>
                </c:pt>
                <c:pt idx="9">
                  <c:v>369</c:v>
                </c:pt>
                <c:pt idx="10">
                  <c:v>437</c:v>
                </c:pt>
                <c:pt idx="11">
                  <c:v>451</c:v>
                </c:pt>
                <c:pt idx="12">
                  <c:v>315</c:v>
                </c:pt>
                <c:pt idx="13">
                  <c:v>133</c:v>
                </c:pt>
                <c:pt idx="14">
                  <c:v>285</c:v>
                </c:pt>
                <c:pt idx="15">
                  <c:v>379</c:v>
                </c:pt>
                <c:pt idx="16">
                  <c:v>765</c:v>
                </c:pt>
                <c:pt idx="17">
                  <c:v>350</c:v>
                </c:pt>
                <c:pt idx="18">
                  <c:v>1200</c:v>
                </c:pt>
              </c:numCache>
            </c:numRef>
          </c:yVal>
        </c:ser>
        <c:axId val="188612992"/>
        <c:axId val="188615296"/>
      </c:scatterChart>
      <c:valAx>
        <c:axId val="188612992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8615296"/>
        <c:crosses val="autoZero"/>
        <c:crossBetween val="midCat"/>
      </c:valAx>
      <c:valAx>
        <c:axId val="188615296"/>
        <c:scaling>
          <c:orientation val="minMax"/>
          <c:max val="32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r>
                  <a:rPr lang="en-US"/>
                  <a:t>SO4-d
mg/L</a:t>
                </a:r>
              </a:p>
            </c:rich>
          </c:tx>
          <c:layout/>
        </c:title>
        <c:numFmt formatCode="#,##0" sourceLinked="0"/>
        <c:tickLblPos val="nextTo"/>
        <c:crossAx val="1886129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Sheet1!$A$31</c:f>
              <c:strCache>
                <c:ptCount val="1"/>
                <c:pt idx="0">
                  <c:v>BH12A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Sheet1!$B$37:$B$52</c:f>
              <c:numCache>
                <c:formatCode>dd/mm/yyyy</c:formatCode>
                <c:ptCount val="16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36703</c:v>
                </c:pt>
                <c:pt idx="4">
                  <c:v>36821</c:v>
                </c:pt>
                <c:pt idx="5">
                  <c:v>37046</c:v>
                </c:pt>
                <c:pt idx="6">
                  <c:v>37189</c:v>
                </c:pt>
                <c:pt idx="7">
                  <c:v>37418</c:v>
                </c:pt>
                <c:pt idx="8">
                  <c:v>37778</c:v>
                </c:pt>
                <c:pt idx="9">
                  <c:v>37889</c:v>
                </c:pt>
                <c:pt idx="10">
                  <c:v>38148</c:v>
                </c:pt>
                <c:pt idx="11">
                  <c:v>38478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39357</c:v>
                </c:pt>
              </c:numCache>
            </c:numRef>
          </c:xVal>
          <c:yVal>
            <c:numRef>
              <c:f>Sheet1!$F$37:$F$52</c:f>
              <c:numCache>
                <c:formatCode>General</c:formatCode>
                <c:ptCount val="16"/>
                <c:pt idx="0">
                  <c:v>5.0000000000000001E-3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0.64</c:v>
                </c:pt>
                <c:pt idx="4">
                  <c:v>0.01</c:v>
                </c:pt>
                <c:pt idx="5">
                  <c:v>0.25</c:v>
                </c:pt>
                <c:pt idx="6">
                  <c:v>0.23</c:v>
                </c:pt>
                <c:pt idx="7">
                  <c:v>0.2</c:v>
                </c:pt>
                <c:pt idx="8">
                  <c:v>0.23</c:v>
                </c:pt>
                <c:pt idx="9">
                  <c:v>0.113</c:v>
                </c:pt>
                <c:pt idx="10">
                  <c:v>0.121</c:v>
                </c:pt>
                <c:pt idx="11">
                  <c:v>0.17499999999999999</c:v>
                </c:pt>
                <c:pt idx="12">
                  <c:v>0.20100000000000001</c:v>
                </c:pt>
                <c:pt idx="13">
                  <c:v>0.55800000000000005</c:v>
                </c:pt>
                <c:pt idx="14">
                  <c:v>0.155</c:v>
                </c:pt>
                <c:pt idx="15">
                  <c:v>0.224</c:v>
                </c:pt>
              </c:numCache>
            </c:numRef>
          </c:yVal>
        </c:ser>
        <c:ser>
          <c:idx val="1"/>
          <c:order val="1"/>
          <c:tx>
            <c:strRef>
              <c:f>Sheet1!$A$54</c:f>
              <c:strCache>
                <c:ptCount val="1"/>
                <c:pt idx="0">
                  <c:v>BH12B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Sheet1!$B$60:$B$78</c:f>
              <c:numCache>
                <c:formatCode>dd/mm/yyyy</c:formatCode>
                <c:ptCount val="19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36703</c:v>
                </c:pt>
                <c:pt idx="4">
                  <c:v>36821</c:v>
                </c:pt>
                <c:pt idx="5">
                  <c:v>37046</c:v>
                </c:pt>
                <c:pt idx="6">
                  <c:v>37418</c:v>
                </c:pt>
                <c:pt idx="7">
                  <c:v>37524</c:v>
                </c:pt>
                <c:pt idx="8">
                  <c:v>37778</c:v>
                </c:pt>
                <c:pt idx="9">
                  <c:v>37889</c:v>
                </c:pt>
                <c:pt idx="10">
                  <c:v>38148</c:v>
                </c:pt>
                <c:pt idx="11">
                  <c:v>38478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39357</c:v>
                </c:pt>
                <c:pt idx="16">
                  <c:v>39595</c:v>
                </c:pt>
                <c:pt idx="17">
                  <c:v>39709</c:v>
                </c:pt>
                <c:pt idx="18">
                  <c:v>39963</c:v>
                </c:pt>
              </c:numCache>
            </c:numRef>
          </c:xVal>
          <c:yVal>
            <c:numRef>
              <c:f>Sheet1!$F$60:$F$78</c:f>
              <c:numCache>
                <c:formatCode>General</c:formatCode>
                <c:ptCount val="19"/>
                <c:pt idx="0">
                  <c:v>5.0000000000000001E-3</c:v>
                </c:pt>
                <c:pt idx="1">
                  <c:v>5.0000000000000001E-3</c:v>
                </c:pt>
                <c:pt idx="2">
                  <c:v>0.23</c:v>
                </c:pt>
                <c:pt idx="3">
                  <c:v>0.44</c:v>
                </c:pt>
                <c:pt idx="4">
                  <c:v>0.03</c:v>
                </c:pt>
                <c:pt idx="5">
                  <c:v>0.26</c:v>
                </c:pt>
                <c:pt idx="6">
                  <c:v>0.19</c:v>
                </c:pt>
                <c:pt idx="7">
                  <c:v>0.09</c:v>
                </c:pt>
                <c:pt idx="8">
                  <c:v>0.26</c:v>
                </c:pt>
                <c:pt idx="9">
                  <c:v>0.13500000000000001</c:v>
                </c:pt>
                <c:pt idx="10">
                  <c:v>0.11700000000000001</c:v>
                </c:pt>
                <c:pt idx="11">
                  <c:v>0.187</c:v>
                </c:pt>
                <c:pt idx="12">
                  <c:v>0.16700000000000001</c:v>
                </c:pt>
                <c:pt idx="13">
                  <c:v>0.68300000000000005</c:v>
                </c:pt>
                <c:pt idx="14">
                  <c:v>0.17499999999999999</c:v>
                </c:pt>
                <c:pt idx="15">
                  <c:v>0.30499999999999999</c:v>
                </c:pt>
                <c:pt idx="16">
                  <c:v>0.39800000000000002</c:v>
                </c:pt>
                <c:pt idx="17">
                  <c:v>0.28799999999999998</c:v>
                </c:pt>
                <c:pt idx="18">
                  <c:v>0.70199999999999996</c:v>
                </c:pt>
              </c:numCache>
            </c:numRef>
          </c:yVal>
        </c:ser>
        <c:axId val="188640640"/>
        <c:axId val="188675584"/>
      </c:scatterChart>
      <c:valAx>
        <c:axId val="188640640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8675584"/>
        <c:crosses val="autoZero"/>
        <c:crossBetween val="midCat"/>
      </c:valAx>
      <c:valAx>
        <c:axId val="188675584"/>
        <c:scaling>
          <c:orientation val="minMax"/>
          <c:max val="50"/>
        </c:scaling>
        <c:axPos val="l"/>
        <c:majorGridlines/>
        <c:title>
          <c:tx>
            <c:strRef>
              <c:f>Sheet1!$F$11</c:f>
              <c:strCache>
                <c:ptCount val="1"/>
                <c:pt idx="0">
                  <c:v>Zn-d (mg/L)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sz="800" b="1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#,##0.0" sourceLinked="0"/>
        <c:tickLblPos val="nextTo"/>
        <c:crossAx val="18864064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Sheet1!$A$80</c:f>
              <c:strCache>
                <c:ptCount val="1"/>
                <c:pt idx="0">
                  <c:v>BH13A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Sheet1!$B$86:$B$89</c:f>
              <c:numCache>
                <c:formatCode>dd/mm/yyyy</c:formatCode>
                <c:ptCount val="4"/>
                <c:pt idx="0">
                  <c:v>38148</c:v>
                </c:pt>
                <c:pt idx="1">
                  <c:v>38478</c:v>
                </c:pt>
                <c:pt idx="2">
                  <c:v>38606</c:v>
                </c:pt>
                <c:pt idx="3">
                  <c:v>39357</c:v>
                </c:pt>
              </c:numCache>
            </c:numRef>
          </c:xVal>
          <c:yVal>
            <c:numRef>
              <c:f>Sheet1!$C$86:$C$89</c:f>
              <c:numCache>
                <c:formatCode>General</c:formatCode>
                <c:ptCount val="4"/>
                <c:pt idx="1">
                  <c:v>406</c:v>
                </c:pt>
                <c:pt idx="2">
                  <c:v>234</c:v>
                </c:pt>
                <c:pt idx="3">
                  <c:v>142</c:v>
                </c:pt>
              </c:numCache>
            </c:numRef>
          </c:yVal>
        </c:ser>
        <c:ser>
          <c:idx val="1"/>
          <c:order val="1"/>
          <c:tx>
            <c:strRef>
              <c:f>Sheet1!$A$92</c:f>
              <c:strCache>
                <c:ptCount val="1"/>
                <c:pt idx="0">
                  <c:v>BH13B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Sheet1!$B$98:$B$108</c:f>
              <c:numCache>
                <c:formatCode>dd/mm/yyyy</c:formatCode>
                <c:ptCount val="11"/>
                <c:pt idx="0">
                  <c:v>36087</c:v>
                </c:pt>
                <c:pt idx="1">
                  <c:v>36463</c:v>
                </c:pt>
                <c:pt idx="2">
                  <c:v>36821</c:v>
                </c:pt>
                <c:pt idx="3">
                  <c:v>37189</c:v>
                </c:pt>
                <c:pt idx="4">
                  <c:v>37524</c:v>
                </c:pt>
                <c:pt idx="5">
                  <c:v>38606</c:v>
                </c:pt>
                <c:pt idx="6">
                  <c:v>38978</c:v>
                </c:pt>
                <c:pt idx="7">
                  <c:v>39357</c:v>
                </c:pt>
                <c:pt idx="8">
                  <c:v>39709</c:v>
                </c:pt>
                <c:pt idx="9">
                  <c:v>40068</c:v>
                </c:pt>
                <c:pt idx="10">
                  <c:v>40442</c:v>
                </c:pt>
              </c:numCache>
            </c:numRef>
          </c:xVal>
          <c:yVal>
            <c:numRef>
              <c:f>Sheet1!$C$98:$C$108</c:f>
              <c:numCache>
                <c:formatCode>General</c:formatCode>
                <c:ptCount val="11"/>
                <c:pt idx="0">
                  <c:v>416</c:v>
                </c:pt>
                <c:pt idx="1">
                  <c:v>603</c:v>
                </c:pt>
                <c:pt idx="2">
                  <c:v>379</c:v>
                </c:pt>
                <c:pt idx="3">
                  <c:v>513</c:v>
                </c:pt>
                <c:pt idx="4">
                  <c:v>439</c:v>
                </c:pt>
                <c:pt idx="5">
                  <c:v>437</c:v>
                </c:pt>
                <c:pt idx="6">
                  <c:v>584</c:v>
                </c:pt>
                <c:pt idx="7">
                  <c:v>623</c:v>
                </c:pt>
                <c:pt idx="8">
                  <c:v>890</c:v>
                </c:pt>
                <c:pt idx="9">
                  <c:v>590</c:v>
                </c:pt>
                <c:pt idx="10">
                  <c:v>560</c:v>
                </c:pt>
              </c:numCache>
            </c:numRef>
          </c:yVal>
        </c:ser>
        <c:axId val="188954496"/>
        <c:axId val="188968960"/>
      </c:scatterChart>
      <c:valAx>
        <c:axId val="188954496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8968960"/>
        <c:crosses val="autoZero"/>
        <c:crossBetween val="midCat"/>
      </c:valAx>
      <c:valAx>
        <c:axId val="188968960"/>
        <c:scaling>
          <c:orientation val="minMax"/>
          <c:max val="32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r>
                  <a:rPr lang="en-US"/>
                  <a:t>SO4-d
mg/L</a:t>
                </a:r>
              </a:p>
            </c:rich>
          </c:tx>
          <c:layout/>
        </c:title>
        <c:numFmt formatCode="#,##0" sourceLinked="0"/>
        <c:tickLblPos val="nextTo"/>
        <c:crossAx val="1889544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Sheet1!$A$80</c:f>
              <c:strCache>
                <c:ptCount val="1"/>
                <c:pt idx="0">
                  <c:v>BH13A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Sheet1!$B$86:$B$89</c:f>
              <c:numCache>
                <c:formatCode>dd/mm/yyyy</c:formatCode>
                <c:ptCount val="4"/>
                <c:pt idx="0">
                  <c:v>38148</c:v>
                </c:pt>
                <c:pt idx="1">
                  <c:v>38478</c:v>
                </c:pt>
                <c:pt idx="2">
                  <c:v>38606</c:v>
                </c:pt>
                <c:pt idx="3">
                  <c:v>39357</c:v>
                </c:pt>
              </c:numCache>
            </c:numRef>
          </c:xVal>
          <c:yVal>
            <c:numRef>
              <c:f>Sheet1!$F$86:$F$89</c:f>
              <c:numCache>
                <c:formatCode>General</c:formatCode>
                <c:ptCount val="4"/>
                <c:pt idx="0">
                  <c:v>5.33E-2</c:v>
                </c:pt>
                <c:pt idx="1">
                  <c:v>9.1000000000000004E-3</c:v>
                </c:pt>
                <c:pt idx="2">
                  <c:v>1.9100000000000002E-2</c:v>
                </c:pt>
                <c:pt idx="3">
                  <c:v>2.6499999999999999E-2</c:v>
                </c:pt>
              </c:numCache>
            </c:numRef>
          </c:yVal>
        </c:ser>
        <c:ser>
          <c:idx val="1"/>
          <c:order val="1"/>
          <c:tx>
            <c:strRef>
              <c:f>Sheet1!$A$92</c:f>
              <c:strCache>
                <c:ptCount val="1"/>
                <c:pt idx="0">
                  <c:v>BH13B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Sheet1!$B$98:$B$108</c:f>
              <c:numCache>
                <c:formatCode>dd/mm/yyyy</c:formatCode>
                <c:ptCount val="11"/>
                <c:pt idx="0">
                  <c:v>36087</c:v>
                </c:pt>
                <c:pt idx="1">
                  <c:v>36463</c:v>
                </c:pt>
                <c:pt idx="2">
                  <c:v>36821</c:v>
                </c:pt>
                <c:pt idx="3">
                  <c:v>37189</c:v>
                </c:pt>
                <c:pt idx="4">
                  <c:v>37524</c:v>
                </c:pt>
                <c:pt idx="5">
                  <c:v>38606</c:v>
                </c:pt>
                <c:pt idx="6">
                  <c:v>38978</c:v>
                </c:pt>
                <c:pt idx="7">
                  <c:v>39357</c:v>
                </c:pt>
                <c:pt idx="8">
                  <c:v>39709</c:v>
                </c:pt>
                <c:pt idx="9">
                  <c:v>40068</c:v>
                </c:pt>
                <c:pt idx="10">
                  <c:v>40442</c:v>
                </c:pt>
              </c:numCache>
            </c:numRef>
          </c:xVal>
          <c:yVal>
            <c:numRef>
              <c:f>Sheet1!$F$98:$F$108</c:f>
              <c:numCache>
                <c:formatCode>General</c:formatCode>
                <c:ptCount val="11"/>
                <c:pt idx="0">
                  <c:v>5.0000000000000001E-3</c:v>
                </c:pt>
                <c:pt idx="1">
                  <c:v>0.04</c:v>
                </c:pt>
                <c:pt idx="2">
                  <c:v>0.02</c:v>
                </c:pt>
                <c:pt idx="3">
                  <c:v>0.05</c:v>
                </c:pt>
                <c:pt idx="4">
                  <c:v>0.01</c:v>
                </c:pt>
                <c:pt idx="5">
                  <c:v>8.0000000000000002E-3</c:v>
                </c:pt>
                <c:pt idx="6">
                  <c:v>1.0999999999999999E-2</c:v>
                </c:pt>
                <c:pt idx="7">
                  <c:v>9.1000000000000004E-3</c:v>
                </c:pt>
                <c:pt idx="8">
                  <c:v>2E-3</c:v>
                </c:pt>
                <c:pt idx="9">
                  <c:v>6.4999999999999997E-3</c:v>
                </c:pt>
                <c:pt idx="10">
                  <c:v>1.21E-2</c:v>
                </c:pt>
              </c:numCache>
            </c:numRef>
          </c:yVal>
        </c:ser>
        <c:axId val="188482688"/>
        <c:axId val="188484224"/>
      </c:scatterChart>
      <c:valAx>
        <c:axId val="188482688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8484224"/>
        <c:crosses val="autoZero"/>
        <c:crossBetween val="midCat"/>
      </c:valAx>
      <c:valAx>
        <c:axId val="188484224"/>
        <c:scaling>
          <c:orientation val="minMax"/>
          <c:max val="50"/>
        </c:scaling>
        <c:axPos val="l"/>
        <c:majorGridlines/>
        <c:title>
          <c:tx>
            <c:strRef>
              <c:f>Sheet1!$F$11</c:f>
              <c:strCache>
                <c:ptCount val="1"/>
                <c:pt idx="0">
                  <c:v>Zn-d (mg/L)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sz="800" b="1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#,##0.0" sourceLinked="0"/>
        <c:tickLblPos val="nextTo"/>
        <c:crossAx val="1884826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Sheet1!$A$110</c:f>
              <c:strCache>
                <c:ptCount val="1"/>
                <c:pt idx="0">
                  <c:v>BH14A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xVal>
            <c:numRef>
              <c:f>Sheet1!$B$116:$B$138</c:f>
              <c:numCache>
                <c:formatCode>dd/mm/yyyy</c:formatCode>
                <c:ptCount val="23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36703</c:v>
                </c:pt>
                <c:pt idx="4">
                  <c:v>36821</c:v>
                </c:pt>
                <c:pt idx="5">
                  <c:v>37046</c:v>
                </c:pt>
                <c:pt idx="6">
                  <c:v>37418</c:v>
                </c:pt>
                <c:pt idx="7">
                  <c:v>37524</c:v>
                </c:pt>
                <c:pt idx="8">
                  <c:v>37777</c:v>
                </c:pt>
                <c:pt idx="9">
                  <c:v>37889</c:v>
                </c:pt>
                <c:pt idx="10">
                  <c:v>38148</c:v>
                </c:pt>
                <c:pt idx="11">
                  <c:v>38477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39230</c:v>
                </c:pt>
                <c:pt idx="16">
                  <c:v>39357</c:v>
                </c:pt>
                <c:pt idx="17">
                  <c:v>39595</c:v>
                </c:pt>
                <c:pt idx="18">
                  <c:v>39709</c:v>
                </c:pt>
                <c:pt idx="19">
                  <c:v>39963</c:v>
                </c:pt>
                <c:pt idx="20">
                  <c:v>40068</c:v>
                </c:pt>
                <c:pt idx="21">
                  <c:v>40340</c:v>
                </c:pt>
                <c:pt idx="22">
                  <c:v>40442</c:v>
                </c:pt>
              </c:numCache>
            </c:numRef>
          </c:xVal>
          <c:yVal>
            <c:numRef>
              <c:f>Sheet1!$C$116:$C$138</c:f>
              <c:numCache>
                <c:formatCode>General</c:formatCode>
                <c:ptCount val="23"/>
                <c:pt idx="0">
                  <c:v>723</c:v>
                </c:pt>
                <c:pt idx="1">
                  <c:v>974</c:v>
                </c:pt>
                <c:pt idx="2">
                  <c:v>544</c:v>
                </c:pt>
                <c:pt idx="3">
                  <c:v>805</c:v>
                </c:pt>
                <c:pt idx="4">
                  <c:v>804</c:v>
                </c:pt>
                <c:pt idx="5">
                  <c:v>1674</c:v>
                </c:pt>
                <c:pt idx="6">
                  <c:v>1780</c:v>
                </c:pt>
                <c:pt idx="7">
                  <c:v>1980</c:v>
                </c:pt>
                <c:pt idx="8">
                  <c:v>1690</c:v>
                </c:pt>
                <c:pt idx="9">
                  <c:v>1860</c:v>
                </c:pt>
                <c:pt idx="10">
                  <c:v>1620</c:v>
                </c:pt>
                <c:pt idx="11">
                  <c:v>1550</c:v>
                </c:pt>
                <c:pt idx="12">
                  <c:v>2040</c:v>
                </c:pt>
                <c:pt idx="13">
                  <c:v>201</c:v>
                </c:pt>
                <c:pt idx="14">
                  <c:v>1920</c:v>
                </c:pt>
                <c:pt idx="15">
                  <c:v>1840</c:v>
                </c:pt>
                <c:pt idx="16">
                  <c:v>2030</c:v>
                </c:pt>
                <c:pt idx="17">
                  <c:v>1810</c:v>
                </c:pt>
                <c:pt idx="18">
                  <c:v>3200</c:v>
                </c:pt>
                <c:pt idx="19">
                  <c:v>3100</c:v>
                </c:pt>
                <c:pt idx="20">
                  <c:v>2800</c:v>
                </c:pt>
                <c:pt idx="21">
                  <c:v>2600</c:v>
                </c:pt>
                <c:pt idx="22">
                  <c:v>2200</c:v>
                </c:pt>
              </c:numCache>
            </c:numRef>
          </c:yVal>
        </c:ser>
        <c:ser>
          <c:idx val="1"/>
          <c:order val="1"/>
          <c:tx>
            <c:strRef>
              <c:f>Sheet1!$A$140</c:f>
              <c:strCache>
                <c:ptCount val="1"/>
                <c:pt idx="0">
                  <c:v>BH14B</c:v>
                </c:pt>
              </c:strCache>
            </c:strRef>
          </c:tx>
          <c:spPr>
            <a:ln w="19050"/>
          </c:spPr>
          <c:marker>
            <c:symbol val="square"/>
            <c:size val="4"/>
            <c:spPr>
              <a:noFill/>
            </c:spPr>
          </c:marker>
          <c:xVal>
            <c:numRef>
              <c:f>Sheet1!$B$146:$B$169</c:f>
              <c:numCache>
                <c:formatCode>dd/mm/yyyy</c:formatCode>
                <c:ptCount val="24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36680</c:v>
                </c:pt>
                <c:pt idx="4">
                  <c:v>36821</c:v>
                </c:pt>
                <c:pt idx="5">
                  <c:v>37046</c:v>
                </c:pt>
                <c:pt idx="6">
                  <c:v>37189</c:v>
                </c:pt>
                <c:pt idx="7">
                  <c:v>37418</c:v>
                </c:pt>
                <c:pt idx="8">
                  <c:v>37524</c:v>
                </c:pt>
                <c:pt idx="9">
                  <c:v>37777</c:v>
                </c:pt>
                <c:pt idx="10">
                  <c:v>37889</c:v>
                </c:pt>
                <c:pt idx="11">
                  <c:v>38148</c:v>
                </c:pt>
                <c:pt idx="12">
                  <c:v>38477</c:v>
                </c:pt>
                <c:pt idx="13">
                  <c:v>38606</c:v>
                </c:pt>
                <c:pt idx="14">
                  <c:v>38873</c:v>
                </c:pt>
                <c:pt idx="15">
                  <c:v>38978</c:v>
                </c:pt>
                <c:pt idx="16">
                  <c:v>39230</c:v>
                </c:pt>
                <c:pt idx="17">
                  <c:v>39357</c:v>
                </c:pt>
                <c:pt idx="18">
                  <c:v>39595</c:v>
                </c:pt>
                <c:pt idx="19">
                  <c:v>39709</c:v>
                </c:pt>
                <c:pt idx="20">
                  <c:v>39963</c:v>
                </c:pt>
                <c:pt idx="21">
                  <c:v>40068</c:v>
                </c:pt>
                <c:pt idx="22">
                  <c:v>40340</c:v>
                </c:pt>
                <c:pt idx="23">
                  <c:v>40442</c:v>
                </c:pt>
              </c:numCache>
            </c:numRef>
          </c:xVal>
          <c:yVal>
            <c:numRef>
              <c:f>Sheet1!$C$146:$C$169</c:f>
              <c:numCache>
                <c:formatCode>General</c:formatCode>
                <c:ptCount val="24"/>
                <c:pt idx="0">
                  <c:v>755</c:v>
                </c:pt>
                <c:pt idx="1">
                  <c:v>948</c:v>
                </c:pt>
                <c:pt idx="2">
                  <c:v>1063</c:v>
                </c:pt>
                <c:pt idx="3">
                  <c:v>958</c:v>
                </c:pt>
                <c:pt idx="4">
                  <c:v>872</c:v>
                </c:pt>
                <c:pt idx="5">
                  <c:v>1664</c:v>
                </c:pt>
                <c:pt idx="6">
                  <c:v>2000</c:v>
                </c:pt>
                <c:pt idx="7">
                  <c:v>1800</c:v>
                </c:pt>
                <c:pt idx="8">
                  <c:v>1700</c:v>
                </c:pt>
                <c:pt idx="9">
                  <c:v>1740</c:v>
                </c:pt>
                <c:pt idx="10">
                  <c:v>1550</c:v>
                </c:pt>
                <c:pt idx="11">
                  <c:v>1500</c:v>
                </c:pt>
                <c:pt idx="12">
                  <c:v>20</c:v>
                </c:pt>
                <c:pt idx="13">
                  <c:v>1570</c:v>
                </c:pt>
                <c:pt idx="14">
                  <c:v>182</c:v>
                </c:pt>
                <c:pt idx="15">
                  <c:v>1790</c:v>
                </c:pt>
                <c:pt idx="16">
                  <c:v>1660</c:v>
                </c:pt>
                <c:pt idx="17">
                  <c:v>1710</c:v>
                </c:pt>
                <c:pt idx="18">
                  <c:v>1770</c:v>
                </c:pt>
                <c:pt idx="19">
                  <c:v>2400</c:v>
                </c:pt>
                <c:pt idx="20">
                  <c:v>3200</c:v>
                </c:pt>
                <c:pt idx="21">
                  <c:v>2000</c:v>
                </c:pt>
                <c:pt idx="22">
                  <c:v>2600</c:v>
                </c:pt>
                <c:pt idx="23">
                  <c:v>2400</c:v>
                </c:pt>
              </c:numCache>
            </c:numRef>
          </c:yVal>
        </c:ser>
        <c:axId val="188592896"/>
        <c:axId val="188595200"/>
      </c:scatterChart>
      <c:valAx>
        <c:axId val="188592896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8595200"/>
        <c:crosses val="autoZero"/>
        <c:crossBetween val="midCat"/>
      </c:valAx>
      <c:valAx>
        <c:axId val="188595200"/>
        <c:scaling>
          <c:orientation val="minMax"/>
          <c:max val="32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r>
                  <a:rPr lang="en-US"/>
                  <a:t>SO4-d
mg/L</a:t>
                </a:r>
              </a:p>
            </c:rich>
          </c:tx>
          <c:layout/>
        </c:title>
        <c:numFmt formatCode="#,##0" sourceLinked="0"/>
        <c:tickLblPos val="nextTo"/>
        <c:crossAx val="1885928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Sheet1!$A$110</c:f>
              <c:strCache>
                <c:ptCount val="1"/>
                <c:pt idx="0">
                  <c:v>BH14A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xVal>
            <c:numRef>
              <c:f>Sheet1!$B$116:$B$138</c:f>
              <c:numCache>
                <c:formatCode>dd/mm/yyyy</c:formatCode>
                <c:ptCount val="23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36703</c:v>
                </c:pt>
                <c:pt idx="4">
                  <c:v>36821</c:v>
                </c:pt>
                <c:pt idx="5">
                  <c:v>37046</c:v>
                </c:pt>
                <c:pt idx="6">
                  <c:v>37418</c:v>
                </c:pt>
                <c:pt idx="7">
                  <c:v>37524</c:v>
                </c:pt>
                <c:pt idx="8">
                  <c:v>37777</c:v>
                </c:pt>
                <c:pt idx="9">
                  <c:v>37889</c:v>
                </c:pt>
                <c:pt idx="10">
                  <c:v>38148</c:v>
                </c:pt>
                <c:pt idx="11">
                  <c:v>38477</c:v>
                </c:pt>
                <c:pt idx="12">
                  <c:v>38606</c:v>
                </c:pt>
                <c:pt idx="13">
                  <c:v>38873</c:v>
                </c:pt>
                <c:pt idx="14">
                  <c:v>38978</c:v>
                </c:pt>
                <c:pt idx="15">
                  <c:v>39230</c:v>
                </c:pt>
                <c:pt idx="16">
                  <c:v>39357</c:v>
                </c:pt>
                <c:pt idx="17">
                  <c:v>39595</c:v>
                </c:pt>
                <c:pt idx="18">
                  <c:v>39709</c:v>
                </c:pt>
                <c:pt idx="19">
                  <c:v>39963</c:v>
                </c:pt>
                <c:pt idx="20">
                  <c:v>40068</c:v>
                </c:pt>
                <c:pt idx="21">
                  <c:v>40340</c:v>
                </c:pt>
                <c:pt idx="22">
                  <c:v>40442</c:v>
                </c:pt>
              </c:numCache>
            </c:numRef>
          </c:xVal>
          <c:yVal>
            <c:numRef>
              <c:f>Sheet1!$F$116:$F$138</c:f>
              <c:numCache>
                <c:formatCode>General</c:formatCode>
                <c:ptCount val="23"/>
                <c:pt idx="0">
                  <c:v>0.01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0.71</c:v>
                </c:pt>
                <c:pt idx="4">
                  <c:v>5.0000000000000001E-3</c:v>
                </c:pt>
                <c:pt idx="5">
                  <c:v>0.05</c:v>
                </c:pt>
                <c:pt idx="6">
                  <c:v>2.5000000000000001E-2</c:v>
                </c:pt>
                <c:pt idx="7">
                  <c:v>1.4999999999999999E-2</c:v>
                </c:pt>
                <c:pt idx="8">
                  <c:v>1.6E-2</c:v>
                </c:pt>
                <c:pt idx="9">
                  <c:v>0.03</c:v>
                </c:pt>
                <c:pt idx="10">
                  <c:v>1.5099999999999999E-2</c:v>
                </c:pt>
                <c:pt idx="11">
                  <c:v>1.9E-2</c:v>
                </c:pt>
                <c:pt idx="12">
                  <c:v>0.16400000000000001</c:v>
                </c:pt>
                <c:pt idx="13">
                  <c:v>9.7000000000000003E-2</c:v>
                </c:pt>
                <c:pt idx="14">
                  <c:v>0.55000000000000004</c:v>
                </c:pt>
                <c:pt idx="15">
                  <c:v>0.121</c:v>
                </c:pt>
                <c:pt idx="16">
                  <c:v>0.59</c:v>
                </c:pt>
                <c:pt idx="17">
                  <c:v>0.34200000000000003</c:v>
                </c:pt>
                <c:pt idx="18">
                  <c:v>11.9</c:v>
                </c:pt>
                <c:pt idx="19">
                  <c:v>15.3</c:v>
                </c:pt>
                <c:pt idx="20">
                  <c:v>11.8</c:v>
                </c:pt>
                <c:pt idx="21">
                  <c:v>8.64</c:v>
                </c:pt>
                <c:pt idx="22">
                  <c:v>16.399999999999999</c:v>
                </c:pt>
              </c:numCache>
            </c:numRef>
          </c:yVal>
        </c:ser>
        <c:ser>
          <c:idx val="1"/>
          <c:order val="1"/>
          <c:tx>
            <c:strRef>
              <c:f>Sheet1!$A$140</c:f>
              <c:strCache>
                <c:ptCount val="1"/>
                <c:pt idx="0">
                  <c:v>BH14B</c:v>
                </c:pt>
              </c:strCache>
            </c:strRef>
          </c:tx>
          <c:spPr>
            <a:ln w="19050"/>
          </c:spPr>
          <c:marker>
            <c:symbol val="square"/>
            <c:size val="4"/>
            <c:spPr>
              <a:noFill/>
            </c:spPr>
          </c:marker>
          <c:xVal>
            <c:numRef>
              <c:f>Sheet1!$B$146:$B$169</c:f>
              <c:numCache>
                <c:formatCode>dd/mm/yyyy</c:formatCode>
                <c:ptCount val="24"/>
                <c:pt idx="0">
                  <c:v>35975</c:v>
                </c:pt>
                <c:pt idx="1">
                  <c:v>36087</c:v>
                </c:pt>
                <c:pt idx="2">
                  <c:v>36463</c:v>
                </c:pt>
                <c:pt idx="3">
                  <c:v>36680</c:v>
                </c:pt>
                <c:pt idx="4">
                  <c:v>36821</c:v>
                </c:pt>
                <c:pt idx="5">
                  <c:v>37046</c:v>
                </c:pt>
                <c:pt idx="6">
                  <c:v>37189</c:v>
                </c:pt>
                <c:pt idx="7">
                  <c:v>37418</c:v>
                </c:pt>
                <c:pt idx="8">
                  <c:v>37524</c:v>
                </c:pt>
                <c:pt idx="9">
                  <c:v>37777</c:v>
                </c:pt>
                <c:pt idx="10">
                  <c:v>37889</c:v>
                </c:pt>
                <c:pt idx="11">
                  <c:v>38148</c:v>
                </c:pt>
                <c:pt idx="12">
                  <c:v>38477</c:v>
                </c:pt>
                <c:pt idx="13">
                  <c:v>38606</c:v>
                </c:pt>
                <c:pt idx="14">
                  <c:v>38873</c:v>
                </c:pt>
                <c:pt idx="15">
                  <c:v>38978</c:v>
                </c:pt>
                <c:pt idx="16">
                  <c:v>39230</c:v>
                </c:pt>
                <c:pt idx="17">
                  <c:v>39357</c:v>
                </c:pt>
                <c:pt idx="18">
                  <c:v>39595</c:v>
                </c:pt>
                <c:pt idx="19">
                  <c:v>39709</c:v>
                </c:pt>
                <c:pt idx="20">
                  <c:v>39963</c:v>
                </c:pt>
                <c:pt idx="21">
                  <c:v>40068</c:v>
                </c:pt>
                <c:pt idx="22">
                  <c:v>40340</c:v>
                </c:pt>
                <c:pt idx="23">
                  <c:v>40442</c:v>
                </c:pt>
              </c:numCache>
            </c:numRef>
          </c:xVal>
          <c:yVal>
            <c:numRef>
              <c:f>Sheet1!$F$146:$F$169</c:f>
              <c:numCache>
                <c:formatCode>General</c:formatCode>
                <c:ptCount val="24"/>
                <c:pt idx="0">
                  <c:v>5.0000000000000001E-3</c:v>
                </c:pt>
                <c:pt idx="1">
                  <c:v>5.0000000000000001E-3</c:v>
                </c:pt>
                <c:pt idx="2">
                  <c:v>0.05</c:v>
                </c:pt>
                <c:pt idx="3">
                  <c:v>0.05</c:v>
                </c:pt>
                <c:pt idx="4">
                  <c:v>5.0000000000000001E-3</c:v>
                </c:pt>
                <c:pt idx="5">
                  <c:v>0.04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1.4999999999999999E-2</c:v>
                </c:pt>
                <c:pt idx="9">
                  <c:v>0.11</c:v>
                </c:pt>
                <c:pt idx="10">
                  <c:v>0.05</c:v>
                </c:pt>
                <c:pt idx="11">
                  <c:v>2.1899999999999999E-2</c:v>
                </c:pt>
                <c:pt idx="12">
                  <c:v>4.2000000000000003E-2</c:v>
                </c:pt>
                <c:pt idx="13">
                  <c:v>7.6299999999999993E-2</c:v>
                </c:pt>
                <c:pt idx="14">
                  <c:v>0.155</c:v>
                </c:pt>
                <c:pt idx="15">
                  <c:v>0.39100000000000001</c:v>
                </c:pt>
                <c:pt idx="16">
                  <c:v>0.224</c:v>
                </c:pt>
                <c:pt idx="17">
                  <c:v>0.23899999999999999</c:v>
                </c:pt>
                <c:pt idx="18">
                  <c:v>0.27</c:v>
                </c:pt>
                <c:pt idx="19">
                  <c:v>7.08</c:v>
                </c:pt>
                <c:pt idx="20">
                  <c:v>3.01</c:v>
                </c:pt>
                <c:pt idx="21">
                  <c:v>1.05</c:v>
                </c:pt>
                <c:pt idx="22">
                  <c:v>0.30599999999999999</c:v>
                </c:pt>
                <c:pt idx="23">
                  <c:v>0.21199999999999999</c:v>
                </c:pt>
              </c:numCache>
            </c:numRef>
          </c:yVal>
        </c:ser>
        <c:axId val="189029760"/>
        <c:axId val="189032320"/>
      </c:scatterChart>
      <c:valAx>
        <c:axId val="189029760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9032320"/>
        <c:crosses val="autoZero"/>
        <c:crossBetween val="midCat"/>
      </c:valAx>
      <c:valAx>
        <c:axId val="189032320"/>
        <c:scaling>
          <c:orientation val="minMax"/>
          <c:max val="50"/>
        </c:scaling>
        <c:axPos val="l"/>
        <c:majorGridlines/>
        <c:title>
          <c:tx>
            <c:strRef>
              <c:f>Sheet1!$F$11</c:f>
              <c:strCache>
                <c:ptCount val="1"/>
                <c:pt idx="0">
                  <c:v>Zn-d (mg/L)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sz="800" b="1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#,##0.0" sourceLinked="0"/>
        <c:tickLblPos val="nextTo"/>
        <c:crossAx val="1890297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Sheet1!$A$228</c:f>
              <c:strCache>
                <c:ptCount val="1"/>
                <c:pt idx="0">
                  <c:v>SRK08-P12A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Sheet1!$B$234:$B$238</c:f>
              <c:numCache>
                <c:formatCode>dd/mm/yyyy</c:formatCode>
                <c:ptCount val="5"/>
                <c:pt idx="0">
                  <c:v>39687</c:v>
                </c:pt>
                <c:pt idx="1">
                  <c:v>39757</c:v>
                </c:pt>
                <c:pt idx="2">
                  <c:v>40029</c:v>
                </c:pt>
                <c:pt idx="3">
                  <c:v>40066</c:v>
                </c:pt>
                <c:pt idx="4">
                  <c:v>40437</c:v>
                </c:pt>
              </c:numCache>
            </c:numRef>
          </c:xVal>
          <c:yVal>
            <c:numRef>
              <c:f>Sheet1!$C$234:$C$238</c:f>
              <c:numCache>
                <c:formatCode>General</c:formatCode>
                <c:ptCount val="5"/>
                <c:pt idx="0">
                  <c:v>154</c:v>
                </c:pt>
                <c:pt idx="1">
                  <c:v>170</c:v>
                </c:pt>
                <c:pt idx="2">
                  <c:v>130</c:v>
                </c:pt>
                <c:pt idx="3">
                  <c:v>140</c:v>
                </c:pt>
                <c:pt idx="4">
                  <c:v>130</c:v>
                </c:pt>
              </c:numCache>
            </c:numRef>
          </c:yVal>
        </c:ser>
        <c:ser>
          <c:idx val="1"/>
          <c:order val="1"/>
          <c:tx>
            <c:strRef>
              <c:f>Sheet1!$A$240</c:f>
              <c:strCache>
                <c:ptCount val="1"/>
                <c:pt idx="0">
                  <c:v>SRK08-P12B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Sheet1!$B$246:$B$250</c:f>
              <c:numCache>
                <c:formatCode>dd/mm/yyyy</c:formatCode>
                <c:ptCount val="5"/>
                <c:pt idx="0">
                  <c:v>39687</c:v>
                </c:pt>
                <c:pt idx="1">
                  <c:v>39757</c:v>
                </c:pt>
                <c:pt idx="2">
                  <c:v>40029</c:v>
                </c:pt>
                <c:pt idx="3">
                  <c:v>40066</c:v>
                </c:pt>
                <c:pt idx="4">
                  <c:v>40437</c:v>
                </c:pt>
              </c:numCache>
            </c:numRef>
          </c:xVal>
          <c:yVal>
            <c:numRef>
              <c:f>Sheet1!$F$246:$F$250</c:f>
              <c:numCache>
                <c:formatCode>General</c:formatCode>
                <c:ptCount val="5"/>
                <c:pt idx="0">
                  <c:v>0.20699999999999999</c:v>
                </c:pt>
                <c:pt idx="1">
                  <c:v>0.22900000000000001</c:v>
                </c:pt>
                <c:pt idx="2">
                  <c:v>0.20300000000000001</c:v>
                </c:pt>
                <c:pt idx="3">
                  <c:v>0.22700000000000001</c:v>
                </c:pt>
                <c:pt idx="4">
                  <c:v>0.23300000000000001</c:v>
                </c:pt>
              </c:numCache>
            </c:numRef>
          </c:yVal>
        </c:ser>
        <c:axId val="188855424"/>
        <c:axId val="188857344"/>
      </c:scatterChart>
      <c:valAx>
        <c:axId val="188855424"/>
        <c:scaling>
          <c:orientation val="minMax"/>
        </c:scaling>
        <c:axPos val="b"/>
        <c:title>
          <c:tx>
            <c:strRef>
              <c:f>Sheet1!$B$11</c:f>
              <c:strCache>
                <c:ptCount val="1"/>
                <c:pt idx="0">
                  <c:v>Date</c:v>
                </c:pt>
              </c:strCache>
            </c:strRef>
          </c:tx>
          <c:layout/>
          <c:txPr>
            <a:bodyPr/>
            <a:lstStyle/>
            <a:p>
              <a:pPr>
                <a:defRPr sz="800"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mmm/yy" sourceLinked="0"/>
        <c:tickLblPos val="nextTo"/>
        <c:crossAx val="188857344"/>
        <c:crosses val="autoZero"/>
        <c:crossBetween val="midCat"/>
      </c:valAx>
      <c:valAx>
        <c:axId val="188857344"/>
        <c:scaling>
          <c:orientation val="minMax"/>
          <c:max val="32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r>
                  <a:rPr lang="en-US"/>
                  <a:t>SO4-d
mg/L</a:t>
                </a:r>
              </a:p>
            </c:rich>
          </c:tx>
          <c:layout/>
        </c:title>
        <c:numFmt formatCode="#,##0" sourceLinked="0"/>
        <c:tickLblPos val="nextTo"/>
        <c:crossAx val="1888554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tabSelected="1" zoomScale="96" workbookViewId="0"/>
  </sheetViews>
  <pageMargins left="0.70866141732283472" right="0.70866141732283472" top="0.9055118110236221" bottom="0.74803149606299213" header="0.31496062992125984" footer="0.31496062992125984"/>
  <pageSetup orientation="landscape" r:id="rId1"/>
  <headerFooter>
    <oddHeader>&amp;L&amp;G&amp;C&amp;"Arial,Bold"&amp;14Figure 6-29: North Fork of Rose Creek Sulfate Concentration (Dissolved)
 BH1, BH2 + BH4 (1998-2010)&amp;R&amp;G</oddHeader>
  </headerFooter>
  <drawing r:id="rId2"/>
  <legacyDrawingHF r:id="rId3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6" workbookViewId="0"/>
  </sheetViews>
  <pageMargins left="0.70866141732283472" right="0.70866141732283472" top="0.94488188976377963" bottom="0.59055118110236227" header="0.31496062992125984" footer="0.31496062992125984"/>
  <pageSetup orientation="landscape" r:id="rId1"/>
  <headerFooter>
    <oddHeader>&amp;L&amp;G&amp;C&amp;"Arial,Bold"&amp;14Figure 6-38: North Fork of Rose Creek Zinc Concentration (Dissolved)
 SRK08-P12A+B (1998-2010)&amp;R&amp;G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6" workbookViewId="0"/>
  </sheetViews>
  <pageMargins left="0.70866141732283472" right="0.70866141732283472" top="0.85" bottom="0.61" header="0.31496062992125984" footer="0.31496062992125984"/>
  <pageSetup orientation="landscape" r:id="rId1"/>
  <headerFooter>
    <oddHeader>&amp;L&amp;G&amp;C&amp;"Arial,Bold"&amp;14Figure 6-30: North Fork of Rose Creek Zinc Concentration (Dissolved)
 BH1, BH2 + BH4 (1998-2010)&amp;R&amp;G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6" workbookViewId="0"/>
  </sheetViews>
  <pageMargins left="0.70866141732283472" right="0.70866141732283472" top="0.9" bottom="0.56999999999999995" header="0.31496062992125984" footer="0.31496062992125984"/>
  <pageSetup orientation="landscape" r:id="rId1"/>
  <headerFooter>
    <oddHeader>&amp;L&amp;G&amp;C&amp;"Arial,Bold"&amp;14Figure 6-31: North Fork of Rose Creek Sulfate Concentration (Dissolved)
 BH12A+B (1998-2010)&amp;R&amp;G</oddHead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6" workbookViewId="0"/>
  </sheetViews>
  <pageMargins left="0.70866141732283472" right="0.70866141732283472" top="0.91" bottom="0.62" header="0.31496062992125984" footer="0.31496062992125984"/>
  <pageSetup orientation="landscape" r:id="rId1"/>
  <headerFooter>
    <oddHeader>&amp;L&amp;G&amp;C&amp;"Arial,Bold"&amp;14Figure 6-32: North Fork of Rose Creek Zinc Concentration (Dissolved)
 BH12A+B (1998-2010)&amp;R&amp;G</oddHead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6" workbookViewId="0"/>
  </sheetViews>
  <pageMargins left="0.70866141732283472" right="0.70866141732283472" top="0.93" bottom="0.52" header="0.31496062992125984" footer="0.31496062992125984"/>
  <pageSetup orientation="landscape" r:id="rId1"/>
  <headerFooter>
    <oddHeader>&amp;L&amp;G&amp;C&amp;"Arial,Bold"&amp;14Figure 6-33: North Fork of Rose Creek Sulfate Concentration (Dissolved)
 BH13A+B (1998-2010)&amp;R&amp;G</oddHeader>
  </headerFooter>
  <drawing r:id="rId2"/>
  <legacyDrawingHF r:id="rId3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6" workbookViewId="0"/>
  </sheetViews>
  <pageMargins left="0.70866141732283472" right="0.70866141732283472" top="0.86" bottom="0.56999999999999995" header="0.31496062992125984" footer="0.31496062992125984"/>
  <pageSetup orientation="landscape" r:id="rId1"/>
  <headerFooter>
    <oddHeader>&amp;L&amp;G&amp;C&amp;"Arial,Bold"&amp;14Figure 6-34: North Fork of Rose Creek Zinc Concentration (Dissolved)
 BH13A+B (1998-2010)&amp;R&amp;G</oddHeader>
  </headerFooter>
  <drawing r:id="rId2"/>
  <legacyDrawingHF r:id="rId3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6" workbookViewId="0"/>
  </sheetViews>
  <pageMargins left="0.70866141732283472" right="0.70866141732283472" top="0.93" bottom="0.56000000000000005" header="0.31496062992125984" footer="0.31496062992125984"/>
  <pageSetup orientation="landscape" r:id="rId1"/>
  <headerFooter>
    <oddHeader>&amp;L&amp;G&amp;C&amp;"Arial,Bold"&amp;14Figure 6-35: North Fork of Rose Creek Sulfate Concentration (Dissolved)
 BH14A+B (1998-2010)&amp;R&amp;G</oddHeader>
  </headerFooter>
  <drawing r:id="rId2"/>
  <legacyDrawingHF r:id="rId3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6" workbookViewId="0"/>
  </sheetViews>
  <pageMargins left="0.70866141732283472" right="0.70866141732283472" top="0.86" bottom="0.65" header="0.31496062992125984" footer="0.31496062992125984"/>
  <pageSetup orientation="landscape" r:id="rId1"/>
  <headerFooter>
    <oddHeader>&amp;L&amp;G&amp;C&amp;"Arial,Bold"&amp;14Figure 6-36: North Fork of Rose Creek Zinc Concentration (Dissolved)
 BH14A+B (1998-2010)&amp;R&amp;G</oddHeader>
  </headerFooter>
  <drawing r:id="rId2"/>
  <legacyDrawingHF r:id="rId3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6" workbookViewId="0"/>
  </sheetViews>
  <pageMargins left="0.70866141732283472" right="0.70866141732283472" top="0.9" bottom="0.6" header="0.31496062992125984" footer="0.31496062992125984"/>
  <pageSetup orientation="landscape" r:id="rId1"/>
  <headerFooter>
    <oddHeader>&amp;L&amp;G&amp;C&amp;"Arial,Bold"&amp;14Figure 6-37: North Fork of Rose Creek Sulfate Concentration (Dissolved)
 SRK08-P12A+B (1998-2010)&amp;R&amp;G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922" y="19844"/>
    <xdr:ext cx="8662823" cy="61111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99218"/>
    <xdr:ext cx="8641953" cy="61905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19062"/>
    <xdr:ext cx="8662823" cy="61707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78594"/>
    <xdr:ext cx="8662823" cy="61111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138906"/>
    <xdr:ext cx="8662823" cy="61508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19062"/>
    <xdr:ext cx="8662823" cy="61707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99218"/>
    <xdr:ext cx="8662823" cy="61905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99218"/>
    <xdr:ext cx="8662823" cy="61905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79375"/>
    <xdr:ext cx="8662823" cy="62104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89296"/>
    <xdr:ext cx="8662823" cy="62004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L389"/>
  <sheetViews>
    <sheetView showOutlineSymbols="0" workbookViewId="0">
      <selection activeCell="F146" activeCellId="1" sqref="C146:C169 F146:F169"/>
    </sheetView>
  </sheetViews>
  <sheetFormatPr defaultColWidth="8" defaultRowHeight="12.75" customHeight="1"/>
  <cols>
    <col min="1" max="1" width="15.42578125" customWidth="1"/>
    <col min="2" max="2" width="12.7109375" customWidth="1"/>
    <col min="3" max="3" width="11" style="15" customWidth="1"/>
    <col min="4" max="5" width="11" customWidth="1"/>
    <col min="6" max="6" width="11" style="15" customWidth="1"/>
    <col min="7" max="7" width="10.85546875" customWidth="1"/>
    <col min="8" max="8" width="11" customWidth="1"/>
    <col min="9" max="9" width="2.140625" customWidth="1"/>
    <col min="10" max="10" width="1.140625" customWidth="1"/>
    <col min="11" max="11" width="13.7109375" customWidth="1"/>
    <col min="12" max="255" width="6.85546875" customWidth="1"/>
  </cols>
  <sheetData>
    <row r="1" spans="1:12" ht="15.75" customHeight="1">
      <c r="A1" s="3" t="s">
        <v>0</v>
      </c>
      <c r="B1" s="3"/>
      <c r="C1" s="14"/>
      <c r="D1" s="3"/>
      <c r="E1" s="3"/>
      <c r="F1" s="14"/>
      <c r="G1" s="3"/>
      <c r="H1" s="3"/>
      <c r="I1" s="3"/>
      <c r="J1" s="3"/>
      <c r="K1" s="3"/>
    </row>
    <row r="2" spans="1:12" ht="15.75" customHeight="1">
      <c r="A2" s="3" t="s">
        <v>1</v>
      </c>
      <c r="B2" s="3"/>
      <c r="C2" s="14"/>
      <c r="D2" s="3"/>
      <c r="E2" s="3"/>
      <c r="F2" s="14"/>
      <c r="G2" s="3"/>
      <c r="H2" s="3"/>
      <c r="I2" s="3"/>
      <c r="J2" s="3"/>
      <c r="K2" s="3"/>
    </row>
    <row r="3" spans="1:12" ht="6" customHeight="1"/>
    <row r="4" spans="1:12" ht="12" customHeight="1">
      <c r="A4" s="4" t="s">
        <v>2</v>
      </c>
      <c r="B4" s="4"/>
      <c r="C4" s="16"/>
      <c r="D4" s="4"/>
      <c r="E4" s="4"/>
      <c r="F4" s="16"/>
      <c r="G4" s="4"/>
      <c r="H4" s="4"/>
      <c r="I4" s="4"/>
      <c r="J4" s="4"/>
      <c r="K4" s="4"/>
    </row>
    <row r="5" spans="1:12" ht="12" customHeight="1">
      <c r="A5" s="4"/>
      <c r="B5" s="4"/>
      <c r="C5" s="16"/>
      <c r="D5" s="4"/>
      <c r="E5" s="4"/>
      <c r="F5" s="16"/>
      <c r="G5" s="4"/>
      <c r="H5" s="4"/>
      <c r="I5" s="4"/>
      <c r="J5" s="4"/>
      <c r="K5" s="4"/>
    </row>
    <row r="6" spans="1:12" ht="9" customHeight="1"/>
    <row r="7" spans="1:12" ht="9.75" customHeight="1">
      <c r="A7" s="5" t="s">
        <v>3</v>
      </c>
      <c r="B7" s="5"/>
      <c r="C7" s="20"/>
    </row>
    <row r="8" spans="1:12" ht="9" customHeight="1"/>
    <row r="9" spans="1:12" ht="9.75" customHeight="1"/>
    <row r="11" spans="1:12" ht="9.75" customHeight="1">
      <c r="A11" s="1" t="s">
        <v>4</v>
      </c>
      <c r="B11" s="1" t="s">
        <v>4</v>
      </c>
      <c r="C11" s="17" t="s">
        <v>199</v>
      </c>
      <c r="D11" s="9" t="s">
        <v>6</v>
      </c>
      <c r="E11" s="9"/>
      <c r="F11" s="17" t="s">
        <v>198</v>
      </c>
    </row>
    <row r="12" spans="1:12" ht="13.5" customHeight="1">
      <c r="A12" s="11" t="s">
        <v>7</v>
      </c>
      <c r="B12" s="13">
        <f>DATE(LEFT(A12,4),MID(A12,6,2),MID(A12,9,2))</f>
        <v>35961</v>
      </c>
      <c r="C12" s="18">
        <v>92</v>
      </c>
      <c r="D12" s="12" t="s">
        <v>8</v>
      </c>
      <c r="E12" s="8" t="str">
        <f>IF(ISBLANK(D12)=TRUE," ",(IF((MID(D12,1,1))="&lt;",(MID(D12,2,2))/2,D12)))</f>
        <v>280.0</v>
      </c>
      <c r="F12" s="18">
        <f>E12/1000</f>
        <v>0.28000000000000003</v>
      </c>
      <c r="G12" s="22"/>
    </row>
    <row r="13" spans="1:12" ht="13.5" customHeight="1">
      <c r="A13" s="11" t="s">
        <v>9</v>
      </c>
      <c r="B13" s="13">
        <f t="shared" ref="B13:B29" si="0">DATE(LEFT(A13,4),MID(A13,6,2),MID(A13,9,2))</f>
        <v>36088</v>
      </c>
      <c r="C13" s="18">
        <v>21</v>
      </c>
      <c r="D13" s="12" t="s">
        <v>8</v>
      </c>
      <c r="E13" s="8" t="str">
        <f t="shared" ref="E13:E29" si="1">IF(ISBLANK(D13)=TRUE," ",(IF((MID(D13,1,1))="&lt;",(MID(D13,2,2))/2,D13)))</f>
        <v>280.0</v>
      </c>
      <c r="F13" s="18">
        <f t="shared" ref="F13:F76" si="2">E13/1000</f>
        <v>0.28000000000000003</v>
      </c>
    </row>
    <row r="14" spans="1:12" ht="13.5" customHeight="1">
      <c r="A14" s="11" t="s">
        <v>10</v>
      </c>
      <c r="B14" s="13">
        <f t="shared" si="0"/>
        <v>36345</v>
      </c>
      <c r="C14" s="18">
        <v>399</v>
      </c>
      <c r="D14" s="12" t="s">
        <v>11</v>
      </c>
      <c r="E14" s="8" t="str">
        <f t="shared" si="1"/>
        <v>25870.0</v>
      </c>
      <c r="F14" s="18">
        <f t="shared" si="2"/>
        <v>25.87</v>
      </c>
    </row>
    <row r="15" spans="1:12" ht="13.5" customHeight="1">
      <c r="A15" s="11" t="s">
        <v>12</v>
      </c>
      <c r="B15" s="13">
        <f t="shared" si="0"/>
        <v>36463</v>
      </c>
      <c r="C15" s="18">
        <v>150</v>
      </c>
      <c r="D15" s="12" t="s">
        <v>13</v>
      </c>
      <c r="E15" s="8" t="str">
        <f t="shared" si="1"/>
        <v>3520.0</v>
      </c>
      <c r="F15" s="18">
        <f t="shared" si="2"/>
        <v>3.52</v>
      </c>
    </row>
    <row r="16" spans="1:12" ht="13.5" customHeight="1">
      <c r="A16" s="11" t="s">
        <v>14</v>
      </c>
      <c r="B16" s="13">
        <f t="shared" si="0"/>
        <v>37047</v>
      </c>
      <c r="C16" s="18">
        <v>92</v>
      </c>
      <c r="D16" s="12" t="s">
        <v>15</v>
      </c>
      <c r="E16" s="8" t="str">
        <f t="shared" si="1"/>
        <v>1750.0</v>
      </c>
      <c r="F16" s="18">
        <f t="shared" si="2"/>
        <v>1.75</v>
      </c>
      <c r="L16">
        <v>1</v>
      </c>
    </row>
    <row r="17" spans="1:6" ht="13.5" customHeight="1">
      <c r="A17" s="11" t="s">
        <v>16</v>
      </c>
      <c r="B17" s="13">
        <f t="shared" si="0"/>
        <v>37522</v>
      </c>
      <c r="C17" s="18">
        <v>286</v>
      </c>
      <c r="D17" s="12" t="s">
        <v>17</v>
      </c>
      <c r="E17" s="8" t="str">
        <f t="shared" si="1"/>
        <v>2260.0</v>
      </c>
      <c r="F17" s="18">
        <f t="shared" si="2"/>
        <v>2.2599999999999998</v>
      </c>
    </row>
    <row r="18" spans="1:6" ht="13.5" customHeight="1">
      <c r="A18" s="11" t="s">
        <v>18</v>
      </c>
      <c r="B18" s="13">
        <f t="shared" si="0"/>
        <v>37777</v>
      </c>
      <c r="C18" s="18">
        <v>55</v>
      </c>
      <c r="D18" s="12" t="s">
        <v>19</v>
      </c>
      <c r="E18" s="8" t="str">
        <f t="shared" si="1"/>
        <v>823.0</v>
      </c>
      <c r="F18" s="18">
        <f t="shared" si="2"/>
        <v>0.82299999999999995</v>
      </c>
    </row>
    <row r="19" spans="1:6" ht="13.5" customHeight="1">
      <c r="A19" s="11" t="s">
        <v>20</v>
      </c>
      <c r="B19" s="13">
        <f t="shared" si="0"/>
        <v>37889</v>
      </c>
      <c r="C19" s="18">
        <v>68</v>
      </c>
      <c r="D19" s="12" t="s">
        <v>21</v>
      </c>
      <c r="E19" s="8" t="str">
        <f t="shared" si="1"/>
        <v>1730.0</v>
      </c>
      <c r="F19" s="18">
        <f t="shared" si="2"/>
        <v>1.73</v>
      </c>
    </row>
    <row r="20" spans="1:6" ht="13.5" customHeight="1">
      <c r="A20" s="11" t="s">
        <v>22</v>
      </c>
      <c r="B20" s="13">
        <f t="shared" si="0"/>
        <v>38477</v>
      </c>
      <c r="C20" s="18">
        <v>54.9</v>
      </c>
      <c r="D20" s="12" t="s">
        <v>23</v>
      </c>
      <c r="E20" s="8" t="str">
        <f t="shared" si="1"/>
        <v>615.0</v>
      </c>
      <c r="F20" s="18">
        <f t="shared" si="2"/>
        <v>0.61499999999999999</v>
      </c>
    </row>
    <row r="21" spans="1:6" ht="13.5" customHeight="1">
      <c r="A21" s="11" t="s">
        <v>24</v>
      </c>
      <c r="B21" s="13">
        <f t="shared" si="0"/>
        <v>38606</v>
      </c>
      <c r="C21" s="18">
        <v>110</v>
      </c>
      <c r="D21" s="12" t="s">
        <v>26</v>
      </c>
      <c r="E21" s="8" t="str">
        <f t="shared" si="1"/>
        <v>951.0</v>
      </c>
      <c r="F21" s="18">
        <f t="shared" si="2"/>
        <v>0.95099999999999996</v>
      </c>
    </row>
    <row r="22" spans="1:6" ht="13.5" customHeight="1">
      <c r="A22" s="11" t="s">
        <v>27</v>
      </c>
      <c r="B22" s="13">
        <f t="shared" si="0"/>
        <v>38873</v>
      </c>
      <c r="C22" s="18">
        <v>51.3</v>
      </c>
      <c r="D22" s="12" t="s">
        <v>28</v>
      </c>
      <c r="E22" s="8" t="str">
        <f t="shared" si="1"/>
        <v>1370.0</v>
      </c>
      <c r="F22" s="18">
        <f t="shared" si="2"/>
        <v>1.37</v>
      </c>
    </row>
    <row r="23" spans="1:6" ht="13.5" customHeight="1">
      <c r="A23" s="11" t="s">
        <v>29</v>
      </c>
      <c r="B23" s="13">
        <f t="shared" si="0"/>
        <v>38978</v>
      </c>
      <c r="C23" s="18">
        <v>50.5</v>
      </c>
      <c r="D23" s="12" t="s">
        <v>30</v>
      </c>
      <c r="E23" s="8" t="str">
        <f t="shared" si="1"/>
        <v>2090.0</v>
      </c>
      <c r="F23" s="18">
        <f t="shared" si="2"/>
        <v>2.09</v>
      </c>
    </row>
    <row r="24" spans="1:6" ht="13.5" customHeight="1">
      <c r="A24" s="11" t="s">
        <v>31</v>
      </c>
      <c r="B24" s="13">
        <f t="shared" si="0"/>
        <v>39230</v>
      </c>
      <c r="C24" s="18">
        <v>41.4</v>
      </c>
      <c r="D24" s="12" t="s">
        <v>32</v>
      </c>
      <c r="E24" s="8" t="str">
        <f t="shared" si="1"/>
        <v>971.0</v>
      </c>
      <c r="F24" s="18">
        <f t="shared" si="2"/>
        <v>0.97099999999999997</v>
      </c>
    </row>
    <row r="25" spans="1:6" ht="13.5" customHeight="1">
      <c r="A25" s="11" t="s">
        <v>33</v>
      </c>
      <c r="B25" s="13">
        <f t="shared" si="0"/>
        <v>39357</v>
      </c>
      <c r="C25" s="18">
        <v>94.1</v>
      </c>
      <c r="D25" s="12" t="s">
        <v>34</v>
      </c>
      <c r="E25" s="8" t="str">
        <f t="shared" si="1"/>
        <v>2430.0</v>
      </c>
      <c r="F25" s="18">
        <f t="shared" si="2"/>
        <v>2.4300000000000002</v>
      </c>
    </row>
    <row r="26" spans="1:6" ht="13.5" customHeight="1">
      <c r="A26" s="11" t="s">
        <v>35</v>
      </c>
      <c r="B26" s="13">
        <f t="shared" si="0"/>
        <v>39595</v>
      </c>
      <c r="C26" s="18">
        <v>73.599999999999994</v>
      </c>
      <c r="D26" s="12" t="s">
        <v>36</v>
      </c>
      <c r="E26" s="8" t="str">
        <f t="shared" si="1"/>
        <v>2010.0</v>
      </c>
      <c r="F26" s="18">
        <f t="shared" si="2"/>
        <v>2.0099999999999998</v>
      </c>
    </row>
    <row r="27" spans="1:6" ht="13.5" customHeight="1">
      <c r="A27" s="11" t="s">
        <v>37</v>
      </c>
      <c r="B27" s="13">
        <f t="shared" si="0"/>
        <v>39709</v>
      </c>
      <c r="C27" s="18">
        <v>130</v>
      </c>
      <c r="D27" s="12" t="s">
        <v>38</v>
      </c>
      <c r="E27" s="8" t="str">
        <f t="shared" si="1"/>
        <v>1090.0</v>
      </c>
      <c r="F27" s="18">
        <f t="shared" si="2"/>
        <v>1.0900000000000001</v>
      </c>
    </row>
    <row r="28" spans="1:6" ht="13.5" customHeight="1">
      <c r="A28" s="11" t="s">
        <v>39</v>
      </c>
      <c r="B28" s="13">
        <f t="shared" si="0"/>
        <v>39963</v>
      </c>
      <c r="C28" s="18">
        <v>71</v>
      </c>
      <c r="D28" s="12" t="s">
        <v>40</v>
      </c>
      <c r="E28" s="8" t="str">
        <f t="shared" si="1"/>
        <v>1120.0</v>
      </c>
      <c r="F28" s="18">
        <f t="shared" si="2"/>
        <v>1.1200000000000001</v>
      </c>
    </row>
    <row r="29" spans="1:6" ht="14.25" customHeight="1">
      <c r="A29" s="11" t="s">
        <v>41</v>
      </c>
      <c r="B29" s="13">
        <f t="shared" si="0"/>
        <v>40066</v>
      </c>
      <c r="C29" s="18">
        <v>160</v>
      </c>
      <c r="D29" s="12" t="s">
        <v>42</v>
      </c>
      <c r="E29" s="8" t="str">
        <f t="shared" si="1"/>
        <v>1470.0</v>
      </c>
      <c r="F29" s="18">
        <f t="shared" si="2"/>
        <v>1.47</v>
      </c>
    </row>
    <row r="30" spans="1:6" ht="9" customHeight="1">
      <c r="F30" s="18">
        <f t="shared" si="2"/>
        <v>0</v>
      </c>
    </row>
    <row r="31" spans="1:6" ht="9.75" customHeight="1">
      <c r="A31" s="5" t="s">
        <v>43</v>
      </c>
      <c r="B31" s="5"/>
      <c r="C31" s="20"/>
      <c r="F31" s="18">
        <f t="shared" si="2"/>
        <v>0</v>
      </c>
    </row>
    <row r="32" spans="1:6" ht="9" customHeight="1">
      <c r="F32" s="18">
        <f t="shared" si="2"/>
        <v>0</v>
      </c>
    </row>
    <row r="33" spans="1:6" ht="9.75" customHeight="1">
      <c r="F33" s="18">
        <f t="shared" si="2"/>
        <v>0</v>
      </c>
    </row>
    <row r="34" spans="1:6" ht="12.75" customHeight="1">
      <c r="F34" s="18">
        <f t="shared" si="2"/>
        <v>0</v>
      </c>
    </row>
    <row r="35" spans="1:6" ht="9.75" customHeight="1">
      <c r="A35" s="1" t="s">
        <v>4</v>
      </c>
      <c r="B35" s="1"/>
      <c r="C35" s="21" t="s">
        <v>5</v>
      </c>
      <c r="D35" s="6" t="s">
        <v>6</v>
      </c>
      <c r="E35" s="6"/>
      <c r="F35" s="18">
        <f t="shared" si="2"/>
        <v>0</v>
      </c>
    </row>
    <row r="36" spans="1:6">
      <c r="C36" s="21"/>
      <c r="D36" s="6"/>
      <c r="E36" s="6"/>
      <c r="F36" s="18">
        <f t="shared" si="2"/>
        <v>0</v>
      </c>
    </row>
    <row r="37" spans="1:6" ht="13.5" customHeight="1">
      <c r="A37" s="7" t="s">
        <v>44</v>
      </c>
      <c r="B37" s="13">
        <f t="shared" ref="B37:B100" si="3">DATE(LEFT(A37,4),MID(A37,6,2),MID(A37,9,2))</f>
        <v>35975</v>
      </c>
      <c r="C37" s="19">
        <v>498</v>
      </c>
      <c r="D37" s="8" t="s">
        <v>45</v>
      </c>
      <c r="E37" s="8">
        <f t="shared" ref="E37:E100" si="4">IF(ISBLANK(D37)=TRUE," ",(IF((MID(D37,1,1))="&lt;",(MID(D37,2,2))/2,D37)))</f>
        <v>5</v>
      </c>
      <c r="F37" s="18">
        <f t="shared" si="2"/>
        <v>5.0000000000000001E-3</v>
      </c>
    </row>
    <row r="38" spans="1:6" ht="13.5" customHeight="1">
      <c r="A38" s="7" t="s">
        <v>46</v>
      </c>
      <c r="B38" s="13">
        <f t="shared" si="3"/>
        <v>36087</v>
      </c>
      <c r="C38" s="19">
        <v>159</v>
      </c>
      <c r="D38" s="8" t="s">
        <v>47</v>
      </c>
      <c r="E38" s="8" t="str">
        <f t="shared" si="4"/>
        <v>10.0</v>
      </c>
      <c r="F38" s="18">
        <f t="shared" si="2"/>
        <v>0.01</v>
      </c>
    </row>
    <row r="39" spans="1:6" ht="13.5" customHeight="1">
      <c r="A39" s="7" t="s">
        <v>12</v>
      </c>
      <c r="B39" s="13">
        <f t="shared" si="3"/>
        <v>36463</v>
      </c>
      <c r="C39" s="19">
        <v>259</v>
      </c>
      <c r="D39" s="8" t="s">
        <v>48</v>
      </c>
      <c r="E39" s="8" t="str">
        <f t="shared" si="4"/>
        <v>70.0</v>
      </c>
      <c r="F39" s="18">
        <f t="shared" si="2"/>
        <v>7.0000000000000007E-2</v>
      </c>
    </row>
    <row r="40" spans="1:6" ht="13.5" customHeight="1">
      <c r="A40" s="7" t="s">
        <v>49</v>
      </c>
      <c r="B40" s="13">
        <f t="shared" si="3"/>
        <v>36703</v>
      </c>
      <c r="C40" s="19">
        <v>578</v>
      </c>
      <c r="D40" s="8" t="s">
        <v>50</v>
      </c>
      <c r="E40" s="8" t="str">
        <f t="shared" si="4"/>
        <v>640.0</v>
      </c>
      <c r="F40" s="18">
        <f t="shared" si="2"/>
        <v>0.64</v>
      </c>
    </row>
    <row r="41" spans="1:6" ht="13.5" customHeight="1">
      <c r="A41" s="7" t="s">
        <v>51</v>
      </c>
      <c r="B41" s="13">
        <f t="shared" si="3"/>
        <v>36821</v>
      </c>
      <c r="C41" s="19">
        <v>288</v>
      </c>
      <c r="D41" s="8" t="s">
        <v>47</v>
      </c>
      <c r="E41" s="8" t="str">
        <f t="shared" si="4"/>
        <v>10.0</v>
      </c>
      <c r="F41" s="18">
        <f t="shared" si="2"/>
        <v>0.01</v>
      </c>
    </row>
    <row r="42" spans="1:6" ht="13.5" customHeight="1">
      <c r="A42" s="7" t="s">
        <v>53</v>
      </c>
      <c r="B42" s="13">
        <f t="shared" si="3"/>
        <v>37046</v>
      </c>
      <c r="C42" s="19">
        <v>583</v>
      </c>
      <c r="D42" s="8" t="s">
        <v>54</v>
      </c>
      <c r="E42" s="8" t="str">
        <f t="shared" si="4"/>
        <v>250.0</v>
      </c>
      <c r="F42" s="18">
        <f t="shared" si="2"/>
        <v>0.25</v>
      </c>
    </row>
    <row r="43" spans="1:6" ht="13.5" customHeight="1">
      <c r="A43" s="7" t="s">
        <v>55</v>
      </c>
      <c r="B43" s="13">
        <f t="shared" si="3"/>
        <v>37189</v>
      </c>
      <c r="C43" s="19">
        <v>382</v>
      </c>
      <c r="D43" s="8" t="s">
        <v>56</v>
      </c>
      <c r="E43" s="8" t="str">
        <f t="shared" si="4"/>
        <v>230.0</v>
      </c>
      <c r="F43" s="18">
        <f t="shared" si="2"/>
        <v>0.23</v>
      </c>
    </row>
    <row r="44" spans="1:6" ht="13.5" customHeight="1">
      <c r="A44" s="7" t="s">
        <v>57</v>
      </c>
      <c r="B44" s="13">
        <f t="shared" si="3"/>
        <v>37418</v>
      </c>
      <c r="C44" s="19">
        <v>1340</v>
      </c>
      <c r="D44" s="8" t="s">
        <v>59</v>
      </c>
      <c r="E44" s="8" t="str">
        <f t="shared" si="4"/>
        <v>200.0</v>
      </c>
      <c r="F44" s="18">
        <f t="shared" si="2"/>
        <v>0.2</v>
      </c>
    </row>
    <row r="45" spans="1:6" ht="13.5" customHeight="1">
      <c r="A45" s="7" t="s">
        <v>60</v>
      </c>
      <c r="B45" s="13">
        <f t="shared" si="3"/>
        <v>37778</v>
      </c>
      <c r="C45" s="19">
        <v>1270</v>
      </c>
      <c r="D45" s="8" t="s">
        <v>56</v>
      </c>
      <c r="E45" s="8" t="str">
        <f t="shared" si="4"/>
        <v>230.0</v>
      </c>
      <c r="F45" s="18">
        <f t="shared" si="2"/>
        <v>0.23</v>
      </c>
    </row>
    <row r="46" spans="1:6" ht="13.5" customHeight="1">
      <c r="A46" s="7" t="s">
        <v>20</v>
      </c>
      <c r="B46" s="13">
        <f t="shared" si="3"/>
        <v>37889</v>
      </c>
      <c r="C46" s="19">
        <v>358</v>
      </c>
      <c r="D46" s="8" t="s">
        <v>61</v>
      </c>
      <c r="E46" s="8" t="str">
        <f t="shared" si="4"/>
        <v>113.0</v>
      </c>
      <c r="F46" s="18">
        <f t="shared" si="2"/>
        <v>0.113</v>
      </c>
    </row>
    <row r="47" spans="1:6" ht="13.5" customHeight="1">
      <c r="A47" s="7" t="s">
        <v>62</v>
      </c>
      <c r="B47" s="13">
        <f t="shared" si="3"/>
        <v>38148</v>
      </c>
      <c r="C47" s="19">
        <v>461</v>
      </c>
      <c r="D47" s="8" t="s">
        <v>63</v>
      </c>
      <c r="E47" s="8" t="str">
        <f t="shared" si="4"/>
        <v>121.0</v>
      </c>
      <c r="F47" s="18">
        <f t="shared" si="2"/>
        <v>0.121</v>
      </c>
    </row>
    <row r="48" spans="1:6" ht="13.5" customHeight="1">
      <c r="A48" s="7" t="s">
        <v>64</v>
      </c>
      <c r="B48" s="13">
        <f t="shared" si="3"/>
        <v>38478</v>
      </c>
      <c r="C48" s="19">
        <v>475</v>
      </c>
      <c r="D48" s="8" t="s">
        <v>65</v>
      </c>
      <c r="E48" s="8" t="str">
        <f t="shared" si="4"/>
        <v>175.0</v>
      </c>
      <c r="F48" s="18">
        <f t="shared" si="2"/>
        <v>0.17499999999999999</v>
      </c>
    </row>
    <row r="49" spans="1:6" ht="13.5" customHeight="1">
      <c r="A49" s="7" t="s">
        <v>24</v>
      </c>
      <c r="B49" s="13">
        <f t="shared" si="3"/>
        <v>38606</v>
      </c>
      <c r="C49" s="19">
        <v>298</v>
      </c>
      <c r="D49" s="8" t="s">
        <v>66</v>
      </c>
      <c r="E49" s="8" t="str">
        <f t="shared" si="4"/>
        <v>201.0</v>
      </c>
      <c r="F49" s="18">
        <f t="shared" si="2"/>
        <v>0.20100000000000001</v>
      </c>
    </row>
    <row r="50" spans="1:6" ht="13.5" customHeight="1">
      <c r="A50" s="7" t="s">
        <v>27</v>
      </c>
      <c r="B50" s="13">
        <f t="shared" si="3"/>
        <v>38873</v>
      </c>
      <c r="C50" s="19">
        <v>135</v>
      </c>
      <c r="D50" s="8" t="s">
        <v>68</v>
      </c>
      <c r="E50" s="8" t="str">
        <f t="shared" si="4"/>
        <v>558.0</v>
      </c>
      <c r="F50" s="18">
        <f t="shared" si="2"/>
        <v>0.55800000000000005</v>
      </c>
    </row>
    <row r="51" spans="1:6" ht="13.5" customHeight="1">
      <c r="A51" s="7" t="s">
        <v>29</v>
      </c>
      <c r="B51" s="13">
        <f t="shared" si="3"/>
        <v>38978</v>
      </c>
      <c r="C51" s="19">
        <v>307</v>
      </c>
      <c r="D51" s="8" t="s">
        <v>69</v>
      </c>
      <c r="E51" s="8" t="str">
        <f t="shared" si="4"/>
        <v>155.0</v>
      </c>
      <c r="F51" s="18">
        <f t="shared" si="2"/>
        <v>0.155</v>
      </c>
    </row>
    <row r="52" spans="1:6" ht="14.25" customHeight="1">
      <c r="A52" s="7" t="s">
        <v>33</v>
      </c>
      <c r="B52" s="13">
        <f t="shared" si="3"/>
        <v>39357</v>
      </c>
      <c r="C52" s="19">
        <v>304</v>
      </c>
      <c r="D52" s="8" t="s">
        <v>70</v>
      </c>
      <c r="E52" s="8" t="str">
        <f t="shared" si="4"/>
        <v>224.0</v>
      </c>
      <c r="F52" s="18">
        <f t="shared" si="2"/>
        <v>0.224</v>
      </c>
    </row>
    <row r="53" spans="1:6" ht="9" customHeight="1">
      <c r="B53" s="13" t="e">
        <f t="shared" si="3"/>
        <v>#VALUE!</v>
      </c>
      <c r="E53" s="8" t="str">
        <f t="shared" si="4"/>
        <v xml:space="preserve"> </v>
      </c>
      <c r="F53" s="18" t="e">
        <f t="shared" si="2"/>
        <v>#VALUE!</v>
      </c>
    </row>
    <row r="54" spans="1:6" ht="9.75" customHeight="1">
      <c r="A54" s="5" t="s">
        <v>71</v>
      </c>
      <c r="B54" s="13" t="e">
        <f t="shared" si="3"/>
        <v>#VALUE!</v>
      </c>
      <c r="C54" s="20"/>
      <c r="E54" s="8" t="str">
        <f t="shared" si="4"/>
        <v xml:space="preserve"> </v>
      </c>
      <c r="F54" s="18" t="e">
        <f t="shared" si="2"/>
        <v>#VALUE!</v>
      </c>
    </row>
    <row r="55" spans="1:6" ht="9" customHeight="1">
      <c r="B55" s="13" t="e">
        <f t="shared" si="3"/>
        <v>#VALUE!</v>
      </c>
      <c r="E55" s="8" t="str">
        <f t="shared" si="4"/>
        <v xml:space="preserve"> </v>
      </c>
      <c r="F55" s="18" t="e">
        <f t="shared" si="2"/>
        <v>#VALUE!</v>
      </c>
    </row>
    <row r="56" spans="1:6" ht="9.75" customHeight="1">
      <c r="B56" s="13" t="e">
        <f t="shared" si="3"/>
        <v>#VALUE!</v>
      </c>
      <c r="E56" s="8" t="str">
        <f t="shared" si="4"/>
        <v xml:space="preserve"> </v>
      </c>
      <c r="F56" s="18" t="e">
        <f t="shared" si="2"/>
        <v>#VALUE!</v>
      </c>
    </row>
    <row r="57" spans="1:6" ht="12.75" customHeight="1">
      <c r="B57" s="13" t="e">
        <f t="shared" si="3"/>
        <v>#VALUE!</v>
      </c>
      <c r="E57" s="8" t="str">
        <f t="shared" si="4"/>
        <v xml:space="preserve"> </v>
      </c>
      <c r="F57" s="18" t="e">
        <f t="shared" si="2"/>
        <v>#VALUE!</v>
      </c>
    </row>
    <row r="58" spans="1:6" ht="9.75" customHeight="1">
      <c r="A58" s="1" t="s">
        <v>4</v>
      </c>
      <c r="B58" s="13" t="e">
        <f t="shared" si="3"/>
        <v>#VALUE!</v>
      </c>
      <c r="C58" s="21" t="s">
        <v>5</v>
      </c>
      <c r="D58" s="6" t="s">
        <v>6</v>
      </c>
      <c r="E58" s="8" t="str">
        <f t="shared" si="4"/>
        <v>Zn-d
µg/L</v>
      </c>
      <c r="F58" s="18" t="e">
        <f t="shared" si="2"/>
        <v>#VALUE!</v>
      </c>
    </row>
    <row r="59" spans="1:6" ht="15">
      <c r="B59" s="13" t="e">
        <f t="shared" si="3"/>
        <v>#VALUE!</v>
      </c>
      <c r="C59" s="21"/>
      <c r="D59" s="6"/>
      <c r="E59" s="8" t="str">
        <f t="shared" si="4"/>
        <v xml:space="preserve"> </v>
      </c>
      <c r="F59" s="18" t="e">
        <f t="shared" si="2"/>
        <v>#VALUE!</v>
      </c>
    </row>
    <row r="60" spans="1:6" ht="13.5" customHeight="1">
      <c r="A60" s="7" t="s">
        <v>44</v>
      </c>
      <c r="B60" s="13">
        <f t="shared" si="3"/>
        <v>35975</v>
      </c>
      <c r="C60" s="19">
        <v>562</v>
      </c>
      <c r="D60" s="8" t="s">
        <v>45</v>
      </c>
      <c r="E60" s="8">
        <f t="shared" si="4"/>
        <v>5</v>
      </c>
      <c r="F60" s="18">
        <f t="shared" si="2"/>
        <v>5.0000000000000001E-3</v>
      </c>
    </row>
    <row r="61" spans="1:6" ht="13.5" customHeight="1">
      <c r="A61" s="7" t="s">
        <v>46</v>
      </c>
      <c r="B61" s="13">
        <f t="shared" si="3"/>
        <v>36087</v>
      </c>
      <c r="C61" s="19">
        <v>488</v>
      </c>
      <c r="D61" s="8" t="s">
        <v>45</v>
      </c>
      <c r="E61" s="8">
        <f t="shared" si="4"/>
        <v>5</v>
      </c>
      <c r="F61" s="18">
        <f t="shared" si="2"/>
        <v>5.0000000000000001E-3</v>
      </c>
    </row>
    <row r="62" spans="1:6" ht="13.5" customHeight="1">
      <c r="A62" s="7" t="s">
        <v>12</v>
      </c>
      <c r="B62" s="13">
        <f t="shared" si="3"/>
        <v>36463</v>
      </c>
      <c r="C62" s="19">
        <v>805</v>
      </c>
      <c r="D62" s="8" t="s">
        <v>56</v>
      </c>
      <c r="E62" s="8" t="str">
        <f t="shared" si="4"/>
        <v>230.0</v>
      </c>
      <c r="F62" s="18">
        <f t="shared" si="2"/>
        <v>0.23</v>
      </c>
    </row>
    <row r="63" spans="1:6" ht="13.5" customHeight="1">
      <c r="A63" s="7" t="s">
        <v>49</v>
      </c>
      <c r="B63" s="13">
        <f t="shared" si="3"/>
        <v>36703</v>
      </c>
      <c r="C63" s="19">
        <v>633</v>
      </c>
      <c r="D63" s="8" t="s">
        <v>72</v>
      </c>
      <c r="E63" s="8" t="str">
        <f t="shared" si="4"/>
        <v>440.0</v>
      </c>
      <c r="F63" s="18">
        <f t="shared" si="2"/>
        <v>0.44</v>
      </c>
    </row>
    <row r="64" spans="1:6" ht="13.5" customHeight="1">
      <c r="A64" s="7" t="s">
        <v>51</v>
      </c>
      <c r="B64" s="13">
        <f t="shared" si="3"/>
        <v>36821</v>
      </c>
      <c r="C64" s="19">
        <v>257</v>
      </c>
      <c r="D64" s="8" t="s">
        <v>73</v>
      </c>
      <c r="E64" s="8" t="str">
        <f t="shared" si="4"/>
        <v>30.0</v>
      </c>
      <c r="F64" s="18">
        <f t="shared" si="2"/>
        <v>0.03</v>
      </c>
    </row>
    <row r="65" spans="1:6" ht="13.5" customHeight="1">
      <c r="A65" s="7" t="s">
        <v>53</v>
      </c>
      <c r="B65" s="13">
        <f t="shared" si="3"/>
        <v>37046</v>
      </c>
      <c r="C65" s="19">
        <v>628</v>
      </c>
      <c r="D65" s="8" t="s">
        <v>74</v>
      </c>
      <c r="E65" s="8" t="str">
        <f t="shared" si="4"/>
        <v>260.0</v>
      </c>
      <c r="F65" s="18">
        <f t="shared" si="2"/>
        <v>0.26</v>
      </c>
    </row>
    <row r="66" spans="1:6" ht="13.5" customHeight="1">
      <c r="A66" s="7" t="s">
        <v>57</v>
      </c>
      <c r="B66" s="13">
        <f t="shared" si="3"/>
        <v>37418</v>
      </c>
      <c r="C66" s="19">
        <v>1060</v>
      </c>
      <c r="D66" s="8" t="s">
        <v>75</v>
      </c>
      <c r="E66" s="8" t="str">
        <f t="shared" si="4"/>
        <v>190.0</v>
      </c>
      <c r="F66" s="18">
        <f t="shared" si="2"/>
        <v>0.19</v>
      </c>
    </row>
    <row r="67" spans="1:6" ht="13.5" customHeight="1">
      <c r="A67" s="7" t="s">
        <v>76</v>
      </c>
      <c r="B67" s="13">
        <f t="shared" si="3"/>
        <v>37524</v>
      </c>
      <c r="C67" s="19">
        <v>340</v>
      </c>
      <c r="D67" s="8" t="s">
        <v>77</v>
      </c>
      <c r="E67" s="8" t="str">
        <f t="shared" si="4"/>
        <v>90.0</v>
      </c>
      <c r="F67" s="18">
        <f t="shared" si="2"/>
        <v>0.09</v>
      </c>
    </row>
    <row r="68" spans="1:6" ht="13.5" customHeight="1">
      <c r="A68" s="7" t="s">
        <v>60</v>
      </c>
      <c r="B68" s="13">
        <f t="shared" si="3"/>
        <v>37778</v>
      </c>
      <c r="C68" s="19">
        <v>1210</v>
      </c>
      <c r="D68" s="8" t="s">
        <v>74</v>
      </c>
      <c r="E68" s="8" t="str">
        <f t="shared" si="4"/>
        <v>260.0</v>
      </c>
      <c r="F68" s="18">
        <f t="shared" si="2"/>
        <v>0.26</v>
      </c>
    </row>
    <row r="69" spans="1:6" ht="13.5" customHeight="1">
      <c r="A69" s="7" t="s">
        <v>20</v>
      </c>
      <c r="B69" s="13">
        <f t="shared" si="3"/>
        <v>37889</v>
      </c>
      <c r="C69" s="19">
        <v>369</v>
      </c>
      <c r="D69" s="8" t="s">
        <v>67</v>
      </c>
      <c r="E69" s="8" t="str">
        <f t="shared" si="4"/>
        <v>135.0</v>
      </c>
      <c r="F69" s="18">
        <f t="shared" si="2"/>
        <v>0.13500000000000001</v>
      </c>
    </row>
    <row r="70" spans="1:6" ht="13.5" customHeight="1">
      <c r="A70" s="7" t="s">
        <v>62</v>
      </c>
      <c r="B70" s="13">
        <f t="shared" si="3"/>
        <v>38148</v>
      </c>
      <c r="C70" s="19">
        <v>437</v>
      </c>
      <c r="D70" s="8" t="s">
        <v>78</v>
      </c>
      <c r="E70" s="8" t="str">
        <f t="shared" si="4"/>
        <v>117.0</v>
      </c>
      <c r="F70" s="18">
        <f t="shared" si="2"/>
        <v>0.11700000000000001</v>
      </c>
    </row>
    <row r="71" spans="1:6" ht="13.5" customHeight="1">
      <c r="A71" s="7" t="s">
        <v>64</v>
      </c>
      <c r="B71" s="13">
        <f t="shared" si="3"/>
        <v>38478</v>
      </c>
      <c r="C71" s="19">
        <v>451</v>
      </c>
      <c r="D71" s="8" t="s">
        <v>79</v>
      </c>
      <c r="E71" s="8" t="str">
        <f t="shared" si="4"/>
        <v>187.0</v>
      </c>
      <c r="F71" s="18">
        <f t="shared" si="2"/>
        <v>0.187</v>
      </c>
    </row>
    <row r="72" spans="1:6" ht="13.5" customHeight="1">
      <c r="A72" s="7" t="s">
        <v>24</v>
      </c>
      <c r="B72" s="13">
        <f t="shared" si="3"/>
        <v>38606</v>
      </c>
      <c r="C72" s="19">
        <v>315</v>
      </c>
      <c r="D72" s="8" t="s">
        <v>80</v>
      </c>
      <c r="E72" s="8" t="str">
        <f t="shared" si="4"/>
        <v>167.0</v>
      </c>
      <c r="F72" s="18">
        <f t="shared" si="2"/>
        <v>0.16700000000000001</v>
      </c>
    </row>
    <row r="73" spans="1:6" ht="13.5" customHeight="1">
      <c r="A73" s="7" t="s">
        <v>27</v>
      </c>
      <c r="B73" s="13">
        <f t="shared" si="3"/>
        <v>38873</v>
      </c>
      <c r="C73" s="19">
        <v>133</v>
      </c>
      <c r="D73" s="8" t="s">
        <v>81</v>
      </c>
      <c r="E73" s="8" t="str">
        <f t="shared" si="4"/>
        <v>683.0</v>
      </c>
      <c r="F73" s="18">
        <f t="shared" si="2"/>
        <v>0.68300000000000005</v>
      </c>
    </row>
    <row r="74" spans="1:6" ht="13.5" customHeight="1">
      <c r="A74" s="7" t="s">
        <v>29</v>
      </c>
      <c r="B74" s="13">
        <f t="shared" si="3"/>
        <v>38978</v>
      </c>
      <c r="C74" s="19">
        <v>285</v>
      </c>
      <c r="D74" s="8" t="s">
        <v>65</v>
      </c>
      <c r="E74" s="8" t="str">
        <f t="shared" si="4"/>
        <v>175.0</v>
      </c>
      <c r="F74" s="18">
        <f t="shared" si="2"/>
        <v>0.17499999999999999</v>
      </c>
    </row>
    <row r="75" spans="1:6" ht="13.5" customHeight="1">
      <c r="A75" s="7" t="s">
        <v>33</v>
      </c>
      <c r="B75" s="13">
        <f t="shared" si="3"/>
        <v>39357</v>
      </c>
      <c r="C75" s="19">
        <v>379</v>
      </c>
      <c r="D75" s="8" t="s">
        <v>82</v>
      </c>
      <c r="E75" s="8" t="str">
        <f t="shared" si="4"/>
        <v>305.0</v>
      </c>
      <c r="F75" s="18">
        <f t="shared" si="2"/>
        <v>0.30499999999999999</v>
      </c>
    </row>
    <row r="76" spans="1:6" ht="13.5" customHeight="1">
      <c r="A76" s="7" t="s">
        <v>35</v>
      </c>
      <c r="B76" s="13">
        <f t="shared" si="3"/>
        <v>39595</v>
      </c>
      <c r="C76" s="19">
        <v>765</v>
      </c>
      <c r="D76" s="8" t="s">
        <v>83</v>
      </c>
      <c r="E76" s="8" t="str">
        <f t="shared" si="4"/>
        <v>398.0</v>
      </c>
      <c r="F76" s="18">
        <f t="shared" si="2"/>
        <v>0.39800000000000002</v>
      </c>
    </row>
    <row r="77" spans="1:6" ht="13.5" customHeight="1">
      <c r="A77" s="7" t="s">
        <v>37</v>
      </c>
      <c r="B77" s="13">
        <f t="shared" si="3"/>
        <v>39709</v>
      </c>
      <c r="C77" s="19">
        <v>350</v>
      </c>
      <c r="D77" s="8" t="s">
        <v>52</v>
      </c>
      <c r="E77" s="8" t="str">
        <f t="shared" si="4"/>
        <v>288.0</v>
      </c>
      <c r="F77" s="18">
        <f t="shared" ref="F77:F140" si="5">E77/1000</f>
        <v>0.28799999999999998</v>
      </c>
    </row>
    <row r="78" spans="1:6" ht="14.25" customHeight="1">
      <c r="A78" s="7" t="s">
        <v>39</v>
      </c>
      <c r="B78" s="13">
        <f t="shared" si="3"/>
        <v>39963</v>
      </c>
      <c r="C78" s="19">
        <v>1200</v>
      </c>
      <c r="D78" s="8" t="s">
        <v>84</v>
      </c>
      <c r="E78" s="8" t="str">
        <f t="shared" si="4"/>
        <v>702.0</v>
      </c>
      <c r="F78" s="18">
        <f t="shared" si="5"/>
        <v>0.70199999999999996</v>
      </c>
    </row>
    <row r="79" spans="1:6" ht="9" customHeight="1">
      <c r="B79" s="13" t="e">
        <f t="shared" si="3"/>
        <v>#VALUE!</v>
      </c>
      <c r="E79" s="8" t="str">
        <f t="shared" si="4"/>
        <v xml:space="preserve"> </v>
      </c>
      <c r="F79" s="18" t="e">
        <f t="shared" si="5"/>
        <v>#VALUE!</v>
      </c>
    </row>
    <row r="80" spans="1:6" ht="9.75" customHeight="1">
      <c r="A80" s="5" t="s">
        <v>85</v>
      </c>
      <c r="B80" s="13" t="e">
        <f t="shared" si="3"/>
        <v>#VALUE!</v>
      </c>
      <c r="C80" s="20"/>
      <c r="E80" s="8" t="str">
        <f t="shared" si="4"/>
        <v xml:space="preserve"> </v>
      </c>
      <c r="F80" s="18" t="e">
        <f t="shared" si="5"/>
        <v>#VALUE!</v>
      </c>
    </row>
    <row r="81" spans="1:6" ht="9" customHeight="1">
      <c r="B81" s="13" t="e">
        <f t="shared" si="3"/>
        <v>#VALUE!</v>
      </c>
      <c r="E81" s="8" t="str">
        <f t="shared" si="4"/>
        <v xml:space="preserve"> </v>
      </c>
      <c r="F81" s="18" t="e">
        <f t="shared" si="5"/>
        <v>#VALUE!</v>
      </c>
    </row>
    <row r="82" spans="1:6" ht="9.75" customHeight="1">
      <c r="B82" s="13" t="e">
        <f t="shared" si="3"/>
        <v>#VALUE!</v>
      </c>
      <c r="E82" s="8" t="str">
        <f t="shared" si="4"/>
        <v xml:space="preserve"> </v>
      </c>
      <c r="F82" s="18" t="e">
        <f t="shared" si="5"/>
        <v>#VALUE!</v>
      </c>
    </row>
    <row r="83" spans="1:6" ht="12.75" customHeight="1">
      <c r="B83" s="13" t="e">
        <f t="shared" si="3"/>
        <v>#VALUE!</v>
      </c>
      <c r="E83" s="8" t="str">
        <f t="shared" si="4"/>
        <v xml:space="preserve"> </v>
      </c>
      <c r="F83" s="18" t="e">
        <f t="shared" si="5"/>
        <v>#VALUE!</v>
      </c>
    </row>
    <row r="84" spans="1:6" ht="9.75" customHeight="1">
      <c r="A84" s="1" t="s">
        <v>4</v>
      </c>
      <c r="B84" s="13" t="e">
        <f t="shared" si="3"/>
        <v>#VALUE!</v>
      </c>
      <c r="C84" s="21" t="s">
        <v>5</v>
      </c>
      <c r="D84" s="6" t="s">
        <v>6</v>
      </c>
      <c r="E84" s="8" t="str">
        <f t="shared" si="4"/>
        <v>Zn-d
µg/L</v>
      </c>
      <c r="F84" s="18" t="e">
        <f t="shared" si="5"/>
        <v>#VALUE!</v>
      </c>
    </row>
    <row r="85" spans="1:6" ht="15">
      <c r="B85" s="13" t="e">
        <f t="shared" si="3"/>
        <v>#VALUE!</v>
      </c>
      <c r="C85" s="21"/>
      <c r="D85" s="6"/>
      <c r="E85" s="8" t="str">
        <f t="shared" si="4"/>
        <v xml:space="preserve"> </v>
      </c>
      <c r="F85" s="18" t="e">
        <f t="shared" si="5"/>
        <v>#VALUE!</v>
      </c>
    </row>
    <row r="86" spans="1:6" ht="13.5" customHeight="1">
      <c r="A86" s="7" t="s">
        <v>62</v>
      </c>
      <c r="B86" s="13">
        <f t="shared" si="3"/>
        <v>38148</v>
      </c>
      <c r="D86" s="8" t="s">
        <v>86</v>
      </c>
      <c r="E86" s="8" t="str">
        <f t="shared" si="4"/>
        <v>53.3</v>
      </c>
      <c r="F86" s="18">
        <f t="shared" si="5"/>
        <v>5.33E-2</v>
      </c>
    </row>
    <row r="87" spans="1:6" ht="13.5" customHeight="1">
      <c r="A87" s="7" t="s">
        <v>64</v>
      </c>
      <c r="B87" s="13">
        <f t="shared" si="3"/>
        <v>38478</v>
      </c>
      <c r="C87" s="19">
        <v>406</v>
      </c>
      <c r="D87" s="8" t="s">
        <v>87</v>
      </c>
      <c r="E87" s="8" t="str">
        <f t="shared" si="4"/>
        <v>9.1</v>
      </c>
      <c r="F87" s="18">
        <f t="shared" si="5"/>
        <v>9.1000000000000004E-3</v>
      </c>
    </row>
    <row r="88" spans="1:6" ht="13.5" customHeight="1">
      <c r="A88" s="7" t="s">
        <v>24</v>
      </c>
      <c r="B88" s="13">
        <f t="shared" si="3"/>
        <v>38606</v>
      </c>
      <c r="C88" s="19">
        <v>234</v>
      </c>
      <c r="D88" s="8" t="s">
        <v>88</v>
      </c>
      <c r="E88" s="8" t="str">
        <f t="shared" si="4"/>
        <v>19.1</v>
      </c>
      <c r="F88" s="18">
        <f t="shared" si="5"/>
        <v>1.9100000000000002E-2</v>
      </c>
    </row>
    <row r="89" spans="1:6" ht="14.25" customHeight="1">
      <c r="A89" s="7" t="s">
        <v>33</v>
      </c>
      <c r="B89" s="13">
        <f t="shared" si="3"/>
        <v>39357</v>
      </c>
      <c r="C89" s="19">
        <v>142</v>
      </c>
      <c r="D89" s="8" t="s">
        <v>89</v>
      </c>
      <c r="E89" s="8" t="str">
        <f t="shared" si="4"/>
        <v>26.5</v>
      </c>
      <c r="F89" s="18">
        <f t="shared" si="5"/>
        <v>2.6499999999999999E-2</v>
      </c>
    </row>
    <row r="90" spans="1:6" ht="6" customHeight="1">
      <c r="B90" s="13" t="e">
        <f t="shared" si="3"/>
        <v>#VALUE!</v>
      </c>
      <c r="E90" s="8" t="str">
        <f t="shared" si="4"/>
        <v xml:space="preserve"> </v>
      </c>
      <c r="F90" s="18" t="e">
        <f t="shared" si="5"/>
        <v>#VALUE!</v>
      </c>
    </row>
    <row r="91" spans="1:6" ht="9" customHeight="1">
      <c r="B91" s="13" t="e">
        <f t="shared" si="3"/>
        <v>#VALUE!</v>
      </c>
      <c r="E91" s="8" t="str">
        <f t="shared" si="4"/>
        <v xml:space="preserve"> </v>
      </c>
      <c r="F91" s="18" t="e">
        <f t="shared" si="5"/>
        <v>#VALUE!</v>
      </c>
    </row>
    <row r="92" spans="1:6" ht="9.75" customHeight="1">
      <c r="A92" s="5" t="s">
        <v>90</v>
      </c>
      <c r="B92" s="13" t="e">
        <f t="shared" si="3"/>
        <v>#VALUE!</v>
      </c>
      <c r="C92" s="20"/>
      <c r="E92" s="8" t="str">
        <f t="shared" si="4"/>
        <v xml:space="preserve"> </v>
      </c>
      <c r="F92" s="18" t="e">
        <f t="shared" si="5"/>
        <v>#VALUE!</v>
      </c>
    </row>
    <row r="93" spans="1:6" ht="9" customHeight="1">
      <c r="B93" s="13" t="e">
        <f t="shared" si="3"/>
        <v>#VALUE!</v>
      </c>
      <c r="E93" s="8" t="str">
        <f t="shared" si="4"/>
        <v xml:space="preserve"> </v>
      </c>
      <c r="F93" s="18" t="e">
        <f t="shared" si="5"/>
        <v>#VALUE!</v>
      </c>
    </row>
    <row r="94" spans="1:6" ht="9.75" customHeight="1">
      <c r="B94" s="13" t="e">
        <f t="shared" si="3"/>
        <v>#VALUE!</v>
      </c>
      <c r="E94" s="8" t="str">
        <f t="shared" si="4"/>
        <v xml:space="preserve"> </v>
      </c>
      <c r="F94" s="18" t="e">
        <f t="shared" si="5"/>
        <v>#VALUE!</v>
      </c>
    </row>
    <row r="95" spans="1:6" ht="12.75" customHeight="1">
      <c r="B95" s="13" t="e">
        <f t="shared" si="3"/>
        <v>#VALUE!</v>
      </c>
      <c r="E95" s="8" t="str">
        <f t="shared" si="4"/>
        <v xml:space="preserve"> </v>
      </c>
      <c r="F95" s="18" t="e">
        <f t="shared" si="5"/>
        <v>#VALUE!</v>
      </c>
    </row>
    <row r="96" spans="1:6" ht="9.75" customHeight="1">
      <c r="A96" s="1" t="s">
        <v>4</v>
      </c>
      <c r="B96" s="13" t="e">
        <f t="shared" si="3"/>
        <v>#VALUE!</v>
      </c>
      <c r="C96" s="21" t="s">
        <v>5</v>
      </c>
      <c r="D96" s="6" t="s">
        <v>6</v>
      </c>
      <c r="E96" s="8" t="str">
        <f t="shared" si="4"/>
        <v>Zn-d
µg/L</v>
      </c>
      <c r="F96" s="18" t="e">
        <f t="shared" si="5"/>
        <v>#VALUE!</v>
      </c>
    </row>
    <row r="97" spans="1:6" ht="15">
      <c r="B97" s="13" t="e">
        <f t="shared" si="3"/>
        <v>#VALUE!</v>
      </c>
      <c r="C97" s="21"/>
      <c r="D97" s="6"/>
      <c r="E97" s="8" t="str">
        <f t="shared" si="4"/>
        <v xml:space="preserve"> </v>
      </c>
      <c r="F97" s="18" t="e">
        <f t="shared" si="5"/>
        <v>#VALUE!</v>
      </c>
    </row>
    <row r="98" spans="1:6" ht="13.5" customHeight="1">
      <c r="A98" s="7" t="s">
        <v>46</v>
      </c>
      <c r="B98" s="13">
        <f t="shared" si="3"/>
        <v>36087</v>
      </c>
      <c r="C98" s="19">
        <v>416</v>
      </c>
      <c r="D98" s="8" t="s">
        <v>45</v>
      </c>
      <c r="E98" s="8">
        <f t="shared" si="4"/>
        <v>5</v>
      </c>
      <c r="F98" s="18">
        <f t="shared" si="5"/>
        <v>5.0000000000000001E-3</v>
      </c>
    </row>
    <row r="99" spans="1:6" ht="13.5" customHeight="1">
      <c r="A99" s="7" t="s">
        <v>12</v>
      </c>
      <c r="B99" s="13">
        <f t="shared" si="3"/>
        <v>36463</v>
      </c>
      <c r="C99" s="19">
        <v>603</v>
      </c>
      <c r="D99" s="8" t="s">
        <v>91</v>
      </c>
      <c r="E99" s="8" t="str">
        <f t="shared" si="4"/>
        <v>40.0</v>
      </c>
      <c r="F99" s="18">
        <f t="shared" si="5"/>
        <v>0.04</v>
      </c>
    </row>
    <row r="100" spans="1:6" ht="13.5" customHeight="1">
      <c r="A100" s="7" t="s">
        <v>51</v>
      </c>
      <c r="B100" s="13">
        <f t="shared" si="3"/>
        <v>36821</v>
      </c>
      <c r="C100" s="19">
        <v>379</v>
      </c>
      <c r="D100" s="8" t="s">
        <v>92</v>
      </c>
      <c r="E100" s="8" t="str">
        <f t="shared" si="4"/>
        <v>20.0</v>
      </c>
      <c r="F100" s="18">
        <f t="shared" si="5"/>
        <v>0.02</v>
      </c>
    </row>
    <row r="101" spans="1:6" ht="13.5" customHeight="1">
      <c r="A101" s="7" t="s">
        <v>55</v>
      </c>
      <c r="B101" s="13">
        <f t="shared" ref="B101:B164" si="6">DATE(LEFT(A101,4),MID(A101,6,2),MID(A101,9,2))</f>
        <v>37189</v>
      </c>
      <c r="C101" s="19">
        <v>513</v>
      </c>
      <c r="D101" s="8" t="s">
        <v>93</v>
      </c>
      <c r="E101" s="8" t="str">
        <f t="shared" ref="E101:E164" si="7">IF(ISBLANK(D101)=TRUE," ",(IF((MID(D101,1,1))="&lt;",(MID(D101,2,2))/2,D101)))</f>
        <v>50.0</v>
      </c>
      <c r="F101" s="18">
        <f t="shared" si="5"/>
        <v>0.05</v>
      </c>
    </row>
    <row r="102" spans="1:6" ht="13.5" customHeight="1">
      <c r="A102" s="7" t="s">
        <v>76</v>
      </c>
      <c r="B102" s="13">
        <f t="shared" si="6"/>
        <v>37524</v>
      </c>
      <c r="C102" s="19">
        <v>439</v>
      </c>
      <c r="D102" s="8" t="s">
        <v>47</v>
      </c>
      <c r="E102" s="8" t="str">
        <f t="shared" si="7"/>
        <v>10.0</v>
      </c>
      <c r="F102" s="18">
        <f t="shared" si="5"/>
        <v>0.01</v>
      </c>
    </row>
    <row r="103" spans="1:6" ht="13.5" customHeight="1">
      <c r="A103" s="7" t="s">
        <v>24</v>
      </c>
      <c r="B103" s="13">
        <f t="shared" si="6"/>
        <v>38606</v>
      </c>
      <c r="C103" s="19">
        <v>437</v>
      </c>
      <c r="D103" s="8" t="s">
        <v>94</v>
      </c>
      <c r="E103" s="8" t="str">
        <f t="shared" si="7"/>
        <v>8.0</v>
      </c>
      <c r="F103" s="18">
        <f t="shared" si="5"/>
        <v>8.0000000000000002E-3</v>
      </c>
    </row>
    <row r="104" spans="1:6" ht="13.5" customHeight="1">
      <c r="A104" s="7" t="s">
        <v>29</v>
      </c>
      <c r="B104" s="13">
        <f t="shared" si="6"/>
        <v>38978</v>
      </c>
      <c r="C104" s="19">
        <v>584</v>
      </c>
      <c r="D104" s="8" t="s">
        <v>95</v>
      </c>
      <c r="E104" s="8" t="str">
        <f t="shared" si="7"/>
        <v>11.0</v>
      </c>
      <c r="F104" s="18">
        <f t="shared" si="5"/>
        <v>1.0999999999999999E-2</v>
      </c>
    </row>
    <row r="105" spans="1:6" ht="13.5" customHeight="1">
      <c r="A105" s="7" t="s">
        <v>33</v>
      </c>
      <c r="B105" s="13">
        <f t="shared" si="6"/>
        <v>39357</v>
      </c>
      <c r="C105" s="19">
        <v>623</v>
      </c>
      <c r="D105" s="8" t="s">
        <v>87</v>
      </c>
      <c r="E105" s="8" t="str">
        <f t="shared" si="7"/>
        <v>9.1</v>
      </c>
      <c r="F105" s="18">
        <f t="shared" si="5"/>
        <v>9.1000000000000004E-3</v>
      </c>
    </row>
    <row r="106" spans="1:6" ht="13.5" customHeight="1">
      <c r="A106" s="7" t="s">
        <v>37</v>
      </c>
      <c r="B106" s="13">
        <f t="shared" si="6"/>
        <v>39709</v>
      </c>
      <c r="C106" s="19">
        <v>890</v>
      </c>
      <c r="D106" s="8" t="s">
        <v>96</v>
      </c>
      <c r="E106" s="8" t="str">
        <f t="shared" si="7"/>
        <v>2.0</v>
      </c>
      <c r="F106" s="18">
        <f t="shared" si="5"/>
        <v>2E-3</v>
      </c>
    </row>
    <row r="107" spans="1:6" ht="13.5" customHeight="1">
      <c r="A107" s="7" t="s">
        <v>97</v>
      </c>
      <c r="B107" s="13">
        <f t="shared" si="6"/>
        <v>40068</v>
      </c>
      <c r="C107" s="19">
        <v>590</v>
      </c>
      <c r="D107" s="8" t="s">
        <v>99</v>
      </c>
      <c r="E107" s="8" t="str">
        <f t="shared" si="7"/>
        <v>6.5</v>
      </c>
      <c r="F107" s="18">
        <f t="shared" si="5"/>
        <v>6.4999999999999997E-3</v>
      </c>
    </row>
    <row r="108" spans="1:6" ht="14.25" customHeight="1">
      <c r="A108" s="7" t="s">
        <v>100</v>
      </c>
      <c r="B108" s="13">
        <f t="shared" si="6"/>
        <v>40442</v>
      </c>
      <c r="C108" s="19">
        <v>560</v>
      </c>
      <c r="D108" s="8" t="s">
        <v>101</v>
      </c>
      <c r="E108" s="8" t="str">
        <f t="shared" si="7"/>
        <v>12.1</v>
      </c>
      <c r="F108" s="18">
        <f t="shared" si="5"/>
        <v>1.21E-2</v>
      </c>
    </row>
    <row r="109" spans="1:6" ht="9" customHeight="1">
      <c r="B109" s="13" t="e">
        <f t="shared" si="6"/>
        <v>#VALUE!</v>
      </c>
      <c r="E109" s="8" t="str">
        <f t="shared" si="7"/>
        <v xml:space="preserve"> </v>
      </c>
      <c r="F109" s="18" t="e">
        <f t="shared" si="5"/>
        <v>#VALUE!</v>
      </c>
    </row>
    <row r="110" spans="1:6" ht="9.75" customHeight="1">
      <c r="A110" s="5" t="s">
        <v>102</v>
      </c>
      <c r="B110" s="13" t="e">
        <f t="shared" si="6"/>
        <v>#VALUE!</v>
      </c>
      <c r="C110" s="20"/>
      <c r="E110" s="8" t="str">
        <f t="shared" si="7"/>
        <v xml:space="preserve"> </v>
      </c>
      <c r="F110" s="18" t="e">
        <f t="shared" si="5"/>
        <v>#VALUE!</v>
      </c>
    </row>
    <row r="111" spans="1:6" ht="9" customHeight="1">
      <c r="B111" s="13" t="e">
        <f t="shared" si="6"/>
        <v>#VALUE!</v>
      </c>
      <c r="E111" s="8" t="str">
        <f t="shared" si="7"/>
        <v xml:space="preserve"> </v>
      </c>
      <c r="F111" s="18" t="e">
        <f t="shared" si="5"/>
        <v>#VALUE!</v>
      </c>
    </row>
    <row r="112" spans="1:6" ht="9.75" customHeight="1">
      <c r="B112" s="13" t="e">
        <f t="shared" si="6"/>
        <v>#VALUE!</v>
      </c>
      <c r="E112" s="8" t="str">
        <f t="shared" si="7"/>
        <v xml:space="preserve"> </v>
      </c>
      <c r="F112" s="18" t="e">
        <f t="shared" si="5"/>
        <v>#VALUE!</v>
      </c>
    </row>
    <row r="113" spans="1:6" ht="12.75" customHeight="1">
      <c r="B113" s="13" t="e">
        <f t="shared" si="6"/>
        <v>#VALUE!</v>
      </c>
      <c r="E113" s="8" t="str">
        <f t="shared" si="7"/>
        <v xml:space="preserve"> </v>
      </c>
      <c r="F113" s="18" t="e">
        <f t="shared" si="5"/>
        <v>#VALUE!</v>
      </c>
    </row>
    <row r="114" spans="1:6" ht="9.75" customHeight="1">
      <c r="A114" s="1" t="s">
        <v>4</v>
      </c>
      <c r="B114" s="13" t="e">
        <f t="shared" si="6"/>
        <v>#VALUE!</v>
      </c>
      <c r="C114" s="21" t="s">
        <v>5</v>
      </c>
      <c r="D114" s="6" t="s">
        <v>6</v>
      </c>
      <c r="E114" s="8" t="str">
        <f t="shared" si="7"/>
        <v>Zn-d
µg/L</v>
      </c>
      <c r="F114" s="18" t="e">
        <f t="shared" si="5"/>
        <v>#VALUE!</v>
      </c>
    </row>
    <row r="115" spans="1:6" ht="15">
      <c r="B115" s="13" t="e">
        <f t="shared" si="6"/>
        <v>#VALUE!</v>
      </c>
      <c r="C115" s="21"/>
      <c r="D115" s="6"/>
      <c r="E115" s="8" t="str">
        <f t="shared" si="7"/>
        <v xml:space="preserve"> </v>
      </c>
      <c r="F115" s="18" t="e">
        <f t="shared" si="5"/>
        <v>#VALUE!</v>
      </c>
    </row>
    <row r="116" spans="1:6" ht="13.5" customHeight="1">
      <c r="A116" s="7" t="s">
        <v>44</v>
      </c>
      <c r="B116" s="13">
        <f t="shared" si="6"/>
        <v>35975</v>
      </c>
      <c r="C116" s="23">
        <v>723</v>
      </c>
      <c r="D116" s="8" t="s">
        <v>47</v>
      </c>
      <c r="E116" s="8" t="str">
        <f t="shared" si="7"/>
        <v>10.0</v>
      </c>
      <c r="F116" s="18">
        <f t="shared" si="5"/>
        <v>0.01</v>
      </c>
    </row>
    <row r="117" spans="1:6" ht="13.5" customHeight="1">
      <c r="A117" s="7" t="s">
        <v>46</v>
      </c>
      <c r="B117" s="13">
        <f t="shared" si="6"/>
        <v>36087</v>
      </c>
      <c r="C117" s="19">
        <v>974</v>
      </c>
      <c r="D117" s="8" t="s">
        <v>45</v>
      </c>
      <c r="E117" s="8">
        <f t="shared" si="7"/>
        <v>5</v>
      </c>
      <c r="F117" s="18">
        <f t="shared" si="5"/>
        <v>5.0000000000000001E-3</v>
      </c>
    </row>
    <row r="118" spans="1:6" ht="13.5" customHeight="1">
      <c r="A118" s="7" t="s">
        <v>12</v>
      </c>
      <c r="B118" s="13">
        <f t="shared" si="6"/>
        <v>36463</v>
      </c>
      <c r="C118" s="19">
        <v>544</v>
      </c>
      <c r="D118" s="8" t="s">
        <v>45</v>
      </c>
      <c r="E118" s="8">
        <f t="shared" si="7"/>
        <v>5</v>
      </c>
      <c r="F118" s="18">
        <f t="shared" si="5"/>
        <v>5.0000000000000001E-3</v>
      </c>
    </row>
    <row r="119" spans="1:6" ht="13.5" customHeight="1">
      <c r="A119" s="7" t="s">
        <v>49</v>
      </c>
      <c r="B119" s="13">
        <f t="shared" si="6"/>
        <v>36703</v>
      </c>
      <c r="C119" s="19">
        <v>805</v>
      </c>
      <c r="D119" s="8" t="s">
        <v>103</v>
      </c>
      <c r="E119" s="8" t="str">
        <f t="shared" si="7"/>
        <v>710.0</v>
      </c>
      <c r="F119" s="18">
        <f t="shared" si="5"/>
        <v>0.71</v>
      </c>
    </row>
    <row r="120" spans="1:6" ht="13.5" customHeight="1">
      <c r="A120" s="7" t="s">
        <v>51</v>
      </c>
      <c r="B120" s="13">
        <f t="shared" si="6"/>
        <v>36821</v>
      </c>
      <c r="C120" s="19">
        <v>804</v>
      </c>
      <c r="D120" s="8" t="s">
        <v>45</v>
      </c>
      <c r="E120" s="8">
        <f t="shared" si="7"/>
        <v>5</v>
      </c>
      <c r="F120" s="18">
        <f t="shared" si="5"/>
        <v>5.0000000000000001E-3</v>
      </c>
    </row>
    <row r="121" spans="1:6" ht="13.5" customHeight="1">
      <c r="A121" s="7" t="s">
        <v>53</v>
      </c>
      <c r="B121" s="13">
        <f t="shared" si="6"/>
        <v>37046</v>
      </c>
      <c r="C121" s="19">
        <v>1674</v>
      </c>
      <c r="D121" s="8" t="s">
        <v>93</v>
      </c>
      <c r="E121" s="8" t="str">
        <f t="shared" si="7"/>
        <v>50.0</v>
      </c>
      <c r="F121" s="18">
        <f t="shared" si="5"/>
        <v>0.05</v>
      </c>
    </row>
    <row r="122" spans="1:6" ht="13.5" customHeight="1">
      <c r="A122" s="7" t="s">
        <v>57</v>
      </c>
      <c r="B122" s="13">
        <f t="shared" si="6"/>
        <v>37418</v>
      </c>
      <c r="C122" s="19">
        <v>1780</v>
      </c>
      <c r="D122" s="8" t="s">
        <v>104</v>
      </c>
      <c r="E122" s="8">
        <f t="shared" si="7"/>
        <v>25</v>
      </c>
      <c r="F122" s="18">
        <f t="shared" si="5"/>
        <v>2.5000000000000001E-2</v>
      </c>
    </row>
    <row r="123" spans="1:6" ht="13.5" customHeight="1">
      <c r="A123" s="7" t="s">
        <v>76</v>
      </c>
      <c r="B123" s="13">
        <f t="shared" si="6"/>
        <v>37524</v>
      </c>
      <c r="C123" s="19">
        <v>1980</v>
      </c>
      <c r="D123" s="8" t="s">
        <v>105</v>
      </c>
      <c r="E123" s="8">
        <f t="shared" si="7"/>
        <v>15</v>
      </c>
      <c r="F123" s="18">
        <f t="shared" si="5"/>
        <v>1.4999999999999999E-2</v>
      </c>
    </row>
    <row r="124" spans="1:6" ht="13.5" customHeight="1">
      <c r="A124" s="7" t="s">
        <v>18</v>
      </c>
      <c r="B124" s="13">
        <f t="shared" si="6"/>
        <v>37777</v>
      </c>
      <c r="C124" s="19">
        <v>1690</v>
      </c>
      <c r="D124" s="8" t="s">
        <v>106</v>
      </c>
      <c r="E124" s="8" t="str">
        <f t="shared" si="7"/>
        <v>16.0</v>
      </c>
      <c r="F124" s="18">
        <f t="shared" si="5"/>
        <v>1.6E-2</v>
      </c>
    </row>
    <row r="125" spans="1:6" ht="13.5" customHeight="1">
      <c r="A125" s="7" t="s">
        <v>20</v>
      </c>
      <c r="B125" s="13">
        <f t="shared" si="6"/>
        <v>37889</v>
      </c>
      <c r="C125" s="19">
        <v>1860</v>
      </c>
      <c r="D125" s="8" t="s">
        <v>73</v>
      </c>
      <c r="E125" s="8" t="str">
        <f t="shared" si="7"/>
        <v>30.0</v>
      </c>
      <c r="F125" s="18">
        <f t="shared" si="5"/>
        <v>0.03</v>
      </c>
    </row>
    <row r="126" spans="1:6" ht="13.5" customHeight="1">
      <c r="A126" s="7" t="s">
        <v>62</v>
      </c>
      <c r="B126" s="13">
        <f t="shared" si="6"/>
        <v>38148</v>
      </c>
      <c r="C126" s="19">
        <v>1620</v>
      </c>
      <c r="D126" s="8" t="s">
        <v>107</v>
      </c>
      <c r="E126" s="8" t="str">
        <f t="shared" si="7"/>
        <v>15.1</v>
      </c>
      <c r="F126" s="18">
        <f t="shared" si="5"/>
        <v>1.5099999999999999E-2</v>
      </c>
    </row>
    <row r="127" spans="1:6" ht="13.5" customHeight="1">
      <c r="A127" s="7" t="s">
        <v>22</v>
      </c>
      <c r="B127" s="13">
        <f t="shared" si="6"/>
        <v>38477</v>
      </c>
      <c r="C127" s="19">
        <v>1550</v>
      </c>
      <c r="D127" s="8" t="s">
        <v>108</v>
      </c>
      <c r="E127" s="8" t="str">
        <f t="shared" si="7"/>
        <v>19.0</v>
      </c>
      <c r="F127" s="18">
        <f t="shared" si="5"/>
        <v>1.9E-2</v>
      </c>
    </row>
    <row r="128" spans="1:6" ht="13.5" customHeight="1">
      <c r="A128" s="7" t="s">
        <v>24</v>
      </c>
      <c r="B128" s="13">
        <f t="shared" si="6"/>
        <v>38606</v>
      </c>
      <c r="C128" s="19">
        <v>2040</v>
      </c>
      <c r="D128" s="8" t="s">
        <v>109</v>
      </c>
      <c r="E128" s="8" t="str">
        <f t="shared" si="7"/>
        <v>164.0</v>
      </c>
      <c r="F128" s="18">
        <f t="shared" si="5"/>
        <v>0.16400000000000001</v>
      </c>
    </row>
    <row r="129" spans="1:6" ht="13.5" customHeight="1">
      <c r="A129" s="7" t="s">
        <v>27</v>
      </c>
      <c r="B129" s="13">
        <f t="shared" si="6"/>
        <v>38873</v>
      </c>
      <c r="C129" s="19">
        <v>201</v>
      </c>
      <c r="D129" s="8" t="s">
        <v>110</v>
      </c>
      <c r="E129" s="8" t="str">
        <f t="shared" si="7"/>
        <v>97.0</v>
      </c>
      <c r="F129" s="18">
        <f t="shared" si="5"/>
        <v>9.7000000000000003E-2</v>
      </c>
    </row>
    <row r="130" spans="1:6" ht="13.5" customHeight="1">
      <c r="A130" s="7" t="s">
        <v>29</v>
      </c>
      <c r="B130" s="13">
        <f t="shared" si="6"/>
        <v>38978</v>
      </c>
      <c r="C130" s="19">
        <v>1920</v>
      </c>
      <c r="D130" s="8" t="s">
        <v>111</v>
      </c>
      <c r="E130" s="8" t="str">
        <f t="shared" si="7"/>
        <v>550.0</v>
      </c>
      <c r="F130" s="18">
        <f t="shared" si="5"/>
        <v>0.55000000000000004</v>
      </c>
    </row>
    <row r="131" spans="1:6" ht="13.5" customHeight="1">
      <c r="A131" s="7" t="s">
        <v>31</v>
      </c>
      <c r="B131" s="13">
        <f t="shared" si="6"/>
        <v>39230</v>
      </c>
      <c r="C131" s="19">
        <v>1840</v>
      </c>
      <c r="D131" s="8" t="s">
        <v>63</v>
      </c>
      <c r="E131" s="8" t="str">
        <f t="shared" si="7"/>
        <v>121.0</v>
      </c>
      <c r="F131" s="18">
        <f t="shared" si="5"/>
        <v>0.121</v>
      </c>
    </row>
    <row r="132" spans="1:6" ht="13.5" customHeight="1">
      <c r="A132" s="7" t="s">
        <v>33</v>
      </c>
      <c r="B132" s="13">
        <f t="shared" si="6"/>
        <v>39357</v>
      </c>
      <c r="C132" s="19">
        <v>2030</v>
      </c>
      <c r="D132" s="8" t="s">
        <v>98</v>
      </c>
      <c r="E132" s="8" t="str">
        <f t="shared" si="7"/>
        <v>590.0</v>
      </c>
      <c r="F132" s="18">
        <f t="shared" si="5"/>
        <v>0.59</v>
      </c>
    </row>
    <row r="133" spans="1:6" ht="13.5" customHeight="1">
      <c r="A133" s="7" t="s">
        <v>35</v>
      </c>
      <c r="B133" s="13">
        <f t="shared" si="6"/>
        <v>39595</v>
      </c>
      <c r="C133" s="19">
        <v>1810</v>
      </c>
      <c r="D133" s="8" t="s">
        <v>112</v>
      </c>
      <c r="E133" s="8" t="str">
        <f t="shared" si="7"/>
        <v>342.0</v>
      </c>
      <c r="F133" s="18">
        <f t="shared" si="5"/>
        <v>0.34200000000000003</v>
      </c>
    </row>
    <row r="134" spans="1:6" ht="13.5" customHeight="1">
      <c r="A134" s="7" t="s">
        <v>37</v>
      </c>
      <c r="B134" s="13">
        <f t="shared" si="6"/>
        <v>39709</v>
      </c>
      <c r="C134" s="19">
        <v>3200</v>
      </c>
      <c r="D134" s="8" t="s">
        <v>113</v>
      </c>
      <c r="E134" s="8" t="str">
        <f t="shared" si="7"/>
        <v>11900.0</v>
      </c>
      <c r="F134" s="18">
        <f t="shared" si="5"/>
        <v>11.9</v>
      </c>
    </row>
    <row r="135" spans="1:6" ht="13.5" customHeight="1">
      <c r="A135" s="7" t="s">
        <v>39</v>
      </c>
      <c r="B135" s="13">
        <f t="shared" si="6"/>
        <v>39963</v>
      </c>
      <c r="C135" s="19">
        <v>3100</v>
      </c>
      <c r="D135" s="8" t="s">
        <v>115</v>
      </c>
      <c r="E135" s="8" t="str">
        <f t="shared" si="7"/>
        <v>15300.0</v>
      </c>
      <c r="F135" s="18">
        <f t="shared" si="5"/>
        <v>15.3</v>
      </c>
    </row>
    <row r="136" spans="1:6" ht="13.5" customHeight="1">
      <c r="A136" s="7" t="s">
        <v>97</v>
      </c>
      <c r="B136" s="13">
        <f t="shared" si="6"/>
        <v>40068</v>
      </c>
      <c r="C136" s="19">
        <v>2800</v>
      </c>
      <c r="D136" s="8" t="s">
        <v>116</v>
      </c>
      <c r="E136" s="8" t="str">
        <f t="shared" si="7"/>
        <v>11800.0</v>
      </c>
      <c r="F136" s="18">
        <f t="shared" si="5"/>
        <v>11.8</v>
      </c>
    </row>
    <row r="137" spans="1:6" ht="13.5" customHeight="1">
      <c r="A137" s="7" t="s">
        <v>117</v>
      </c>
      <c r="B137" s="13">
        <f t="shared" si="6"/>
        <v>40340</v>
      </c>
      <c r="C137" s="19">
        <v>2600</v>
      </c>
      <c r="D137" s="8" t="s">
        <v>118</v>
      </c>
      <c r="E137" s="8" t="str">
        <f t="shared" si="7"/>
        <v>8640.0</v>
      </c>
      <c r="F137" s="18">
        <f t="shared" si="5"/>
        <v>8.64</v>
      </c>
    </row>
    <row r="138" spans="1:6" ht="14.25" customHeight="1">
      <c r="A138" s="7" t="s">
        <v>100</v>
      </c>
      <c r="B138" s="13">
        <f t="shared" si="6"/>
        <v>40442</v>
      </c>
      <c r="C138" s="19">
        <v>2200</v>
      </c>
      <c r="D138" s="8" t="s">
        <v>119</v>
      </c>
      <c r="E138" s="8" t="str">
        <f t="shared" si="7"/>
        <v>16400.0</v>
      </c>
      <c r="F138" s="18">
        <f t="shared" si="5"/>
        <v>16.399999999999999</v>
      </c>
    </row>
    <row r="139" spans="1:6" ht="9" customHeight="1">
      <c r="B139" s="13" t="e">
        <f t="shared" si="6"/>
        <v>#VALUE!</v>
      </c>
      <c r="E139" s="8" t="str">
        <f t="shared" si="7"/>
        <v xml:space="preserve"> </v>
      </c>
      <c r="F139" s="18" t="e">
        <f t="shared" si="5"/>
        <v>#VALUE!</v>
      </c>
    </row>
    <row r="140" spans="1:6" ht="9.75" customHeight="1">
      <c r="A140" s="5" t="s">
        <v>120</v>
      </c>
      <c r="B140" s="13" t="e">
        <f t="shared" si="6"/>
        <v>#VALUE!</v>
      </c>
      <c r="C140" s="20"/>
      <c r="E140" s="8" t="str">
        <f t="shared" si="7"/>
        <v xml:space="preserve"> </v>
      </c>
      <c r="F140" s="18" t="e">
        <f t="shared" si="5"/>
        <v>#VALUE!</v>
      </c>
    </row>
    <row r="141" spans="1:6" ht="9" customHeight="1">
      <c r="B141" s="13" t="e">
        <f t="shared" si="6"/>
        <v>#VALUE!</v>
      </c>
      <c r="E141" s="8" t="str">
        <f t="shared" si="7"/>
        <v xml:space="preserve"> </v>
      </c>
      <c r="F141" s="18" t="e">
        <f t="shared" ref="F141:F204" si="8">E141/1000</f>
        <v>#VALUE!</v>
      </c>
    </row>
    <row r="142" spans="1:6" ht="9.75" customHeight="1">
      <c r="B142" s="13" t="e">
        <f t="shared" si="6"/>
        <v>#VALUE!</v>
      </c>
      <c r="E142" s="8" t="str">
        <f t="shared" si="7"/>
        <v xml:space="preserve"> </v>
      </c>
      <c r="F142" s="18" t="e">
        <f t="shared" si="8"/>
        <v>#VALUE!</v>
      </c>
    </row>
    <row r="143" spans="1:6" ht="12.75" customHeight="1">
      <c r="B143" s="13" t="e">
        <f t="shared" si="6"/>
        <v>#VALUE!</v>
      </c>
      <c r="E143" s="8" t="str">
        <f t="shared" si="7"/>
        <v xml:space="preserve"> </v>
      </c>
      <c r="F143" s="18" t="e">
        <f t="shared" si="8"/>
        <v>#VALUE!</v>
      </c>
    </row>
    <row r="144" spans="1:6" ht="9.75" customHeight="1">
      <c r="A144" s="1" t="s">
        <v>4</v>
      </c>
      <c r="B144" s="13" t="e">
        <f t="shared" si="6"/>
        <v>#VALUE!</v>
      </c>
      <c r="C144" s="21" t="s">
        <v>5</v>
      </c>
      <c r="D144" s="6" t="s">
        <v>6</v>
      </c>
      <c r="E144" s="8" t="str">
        <f t="shared" si="7"/>
        <v>Zn-d
µg/L</v>
      </c>
      <c r="F144" s="18" t="e">
        <f t="shared" si="8"/>
        <v>#VALUE!</v>
      </c>
    </row>
    <row r="145" spans="1:6" ht="15">
      <c r="B145" s="13" t="e">
        <f t="shared" si="6"/>
        <v>#VALUE!</v>
      </c>
      <c r="C145" s="21"/>
      <c r="D145" s="6"/>
      <c r="E145" s="8" t="str">
        <f t="shared" si="7"/>
        <v xml:space="preserve"> </v>
      </c>
      <c r="F145" s="18" t="e">
        <f t="shared" si="8"/>
        <v>#VALUE!</v>
      </c>
    </row>
    <row r="146" spans="1:6" ht="13.5" customHeight="1">
      <c r="A146" s="7" t="s">
        <v>44</v>
      </c>
      <c r="B146" s="13">
        <f t="shared" si="6"/>
        <v>35975</v>
      </c>
      <c r="C146" s="19">
        <v>755</v>
      </c>
      <c r="D146" s="8" t="s">
        <v>45</v>
      </c>
      <c r="E146" s="8">
        <f t="shared" si="7"/>
        <v>5</v>
      </c>
      <c r="F146" s="18">
        <f t="shared" si="8"/>
        <v>5.0000000000000001E-3</v>
      </c>
    </row>
    <row r="147" spans="1:6" ht="13.5" customHeight="1">
      <c r="A147" s="7" t="s">
        <v>46</v>
      </c>
      <c r="B147" s="13">
        <f t="shared" si="6"/>
        <v>36087</v>
      </c>
      <c r="C147" s="19">
        <v>948</v>
      </c>
      <c r="D147" s="8" t="s">
        <v>45</v>
      </c>
      <c r="E147" s="8">
        <f t="shared" si="7"/>
        <v>5</v>
      </c>
      <c r="F147" s="18">
        <f t="shared" si="8"/>
        <v>5.0000000000000001E-3</v>
      </c>
    </row>
    <row r="148" spans="1:6" ht="13.5" customHeight="1">
      <c r="A148" s="7" t="s">
        <v>12</v>
      </c>
      <c r="B148" s="13">
        <f t="shared" si="6"/>
        <v>36463</v>
      </c>
      <c r="C148" s="19">
        <v>1063</v>
      </c>
      <c r="D148" s="8" t="s">
        <v>93</v>
      </c>
      <c r="E148" s="8" t="str">
        <f t="shared" si="7"/>
        <v>50.0</v>
      </c>
      <c r="F148" s="18">
        <f t="shared" si="8"/>
        <v>0.05</v>
      </c>
    </row>
    <row r="149" spans="1:6" ht="13.5" customHeight="1">
      <c r="A149" s="7" t="s">
        <v>121</v>
      </c>
      <c r="B149" s="13">
        <f t="shared" si="6"/>
        <v>36680</v>
      </c>
      <c r="C149" s="19">
        <v>958</v>
      </c>
      <c r="D149" s="8" t="s">
        <v>93</v>
      </c>
      <c r="E149" s="8" t="str">
        <f t="shared" si="7"/>
        <v>50.0</v>
      </c>
      <c r="F149" s="18">
        <f t="shared" si="8"/>
        <v>0.05</v>
      </c>
    </row>
    <row r="150" spans="1:6" ht="13.5" customHeight="1">
      <c r="A150" s="7" t="s">
        <v>51</v>
      </c>
      <c r="B150" s="13">
        <f t="shared" si="6"/>
        <v>36821</v>
      </c>
      <c r="C150" s="19">
        <v>872</v>
      </c>
      <c r="D150" s="8" t="s">
        <v>45</v>
      </c>
      <c r="E150" s="8">
        <f t="shared" si="7"/>
        <v>5</v>
      </c>
      <c r="F150" s="18">
        <f t="shared" si="8"/>
        <v>5.0000000000000001E-3</v>
      </c>
    </row>
    <row r="151" spans="1:6" ht="13.5" customHeight="1">
      <c r="A151" s="7" t="s">
        <v>53</v>
      </c>
      <c r="B151" s="13">
        <f t="shared" si="6"/>
        <v>37046</v>
      </c>
      <c r="C151" s="19">
        <v>1664</v>
      </c>
      <c r="D151" s="8" t="s">
        <v>91</v>
      </c>
      <c r="E151" s="8" t="str">
        <f t="shared" si="7"/>
        <v>40.0</v>
      </c>
      <c r="F151" s="18">
        <f t="shared" si="8"/>
        <v>0.04</v>
      </c>
    </row>
    <row r="152" spans="1:6" ht="13.5" customHeight="1">
      <c r="A152" s="7" t="s">
        <v>55</v>
      </c>
      <c r="B152" s="13">
        <f t="shared" si="6"/>
        <v>37189</v>
      </c>
      <c r="C152" s="19">
        <v>2000</v>
      </c>
      <c r="D152" s="8" t="s">
        <v>104</v>
      </c>
      <c r="E152" s="8">
        <f t="shared" si="7"/>
        <v>25</v>
      </c>
      <c r="F152" s="18">
        <f t="shared" si="8"/>
        <v>2.5000000000000001E-2</v>
      </c>
    </row>
    <row r="153" spans="1:6" ht="13.5" customHeight="1">
      <c r="A153" s="7" t="s">
        <v>57</v>
      </c>
      <c r="B153" s="13">
        <f t="shared" si="6"/>
        <v>37418</v>
      </c>
      <c r="C153" s="19">
        <v>1800</v>
      </c>
      <c r="D153" s="8" t="s">
        <v>104</v>
      </c>
      <c r="E153" s="8">
        <f t="shared" si="7"/>
        <v>25</v>
      </c>
      <c r="F153" s="18">
        <f t="shared" si="8"/>
        <v>2.5000000000000001E-2</v>
      </c>
    </row>
    <row r="154" spans="1:6" ht="13.5" customHeight="1">
      <c r="A154" s="7" t="s">
        <v>76</v>
      </c>
      <c r="B154" s="13">
        <f t="shared" si="6"/>
        <v>37524</v>
      </c>
      <c r="C154" s="19">
        <v>1700</v>
      </c>
      <c r="D154" s="8" t="s">
        <v>105</v>
      </c>
      <c r="E154" s="8">
        <f t="shared" si="7"/>
        <v>15</v>
      </c>
      <c r="F154" s="18">
        <f t="shared" si="8"/>
        <v>1.4999999999999999E-2</v>
      </c>
    </row>
    <row r="155" spans="1:6" ht="13.5" customHeight="1">
      <c r="A155" s="7" t="s">
        <v>18</v>
      </c>
      <c r="B155" s="13">
        <f t="shared" si="6"/>
        <v>37777</v>
      </c>
      <c r="C155" s="19">
        <v>1740</v>
      </c>
      <c r="D155" s="8" t="s">
        <v>25</v>
      </c>
      <c r="E155" s="8" t="str">
        <f t="shared" si="7"/>
        <v>110.0</v>
      </c>
      <c r="F155" s="18">
        <f t="shared" si="8"/>
        <v>0.11</v>
      </c>
    </row>
    <row r="156" spans="1:6" ht="13.5" customHeight="1">
      <c r="A156" s="7" t="s">
        <v>20</v>
      </c>
      <c r="B156" s="13">
        <f t="shared" si="6"/>
        <v>37889</v>
      </c>
      <c r="C156" s="19">
        <v>1550</v>
      </c>
      <c r="D156" s="8" t="s">
        <v>93</v>
      </c>
      <c r="E156" s="8" t="str">
        <f t="shared" si="7"/>
        <v>50.0</v>
      </c>
      <c r="F156" s="18">
        <f t="shared" si="8"/>
        <v>0.05</v>
      </c>
    </row>
    <row r="157" spans="1:6" ht="13.5" customHeight="1">
      <c r="A157" s="7" t="s">
        <v>62</v>
      </c>
      <c r="B157" s="13">
        <f t="shared" si="6"/>
        <v>38148</v>
      </c>
      <c r="C157" s="19">
        <v>1500</v>
      </c>
      <c r="D157" s="8" t="s">
        <v>122</v>
      </c>
      <c r="E157" s="8" t="str">
        <f t="shared" si="7"/>
        <v>21.9</v>
      </c>
      <c r="F157" s="18">
        <f t="shared" si="8"/>
        <v>2.1899999999999999E-2</v>
      </c>
    </row>
    <row r="158" spans="1:6" ht="13.5" customHeight="1">
      <c r="A158" s="7" t="s">
        <v>22</v>
      </c>
      <c r="B158" s="13">
        <f t="shared" si="6"/>
        <v>38477</v>
      </c>
      <c r="C158" s="19">
        <v>20</v>
      </c>
      <c r="D158" s="8" t="s">
        <v>123</v>
      </c>
      <c r="E158" s="8" t="str">
        <f t="shared" si="7"/>
        <v>42.0</v>
      </c>
      <c r="F158" s="18">
        <f t="shared" si="8"/>
        <v>4.2000000000000003E-2</v>
      </c>
    </row>
    <row r="159" spans="1:6" ht="13.5" customHeight="1">
      <c r="A159" s="7" t="s">
        <v>24</v>
      </c>
      <c r="B159" s="13">
        <f t="shared" si="6"/>
        <v>38606</v>
      </c>
      <c r="C159" s="19">
        <v>1570</v>
      </c>
      <c r="D159" s="8" t="s">
        <v>124</v>
      </c>
      <c r="E159" s="8" t="str">
        <f t="shared" si="7"/>
        <v>76.3</v>
      </c>
      <c r="F159" s="18">
        <f t="shared" si="8"/>
        <v>7.6299999999999993E-2</v>
      </c>
    </row>
    <row r="160" spans="1:6" ht="13.5" customHeight="1">
      <c r="A160" s="7" t="s">
        <v>27</v>
      </c>
      <c r="B160" s="13">
        <f t="shared" si="6"/>
        <v>38873</v>
      </c>
      <c r="C160" s="19">
        <v>182</v>
      </c>
      <c r="D160" s="8" t="s">
        <v>69</v>
      </c>
      <c r="E160" s="8" t="str">
        <f t="shared" si="7"/>
        <v>155.0</v>
      </c>
      <c r="F160" s="18">
        <f t="shared" si="8"/>
        <v>0.155</v>
      </c>
    </row>
    <row r="161" spans="1:6" ht="13.5" customHeight="1">
      <c r="A161" s="7" t="s">
        <v>29</v>
      </c>
      <c r="B161" s="13">
        <f t="shared" si="6"/>
        <v>38978</v>
      </c>
      <c r="C161" s="19">
        <v>1790</v>
      </c>
      <c r="D161" s="8" t="s">
        <v>125</v>
      </c>
      <c r="E161" s="8" t="str">
        <f t="shared" si="7"/>
        <v>391.0</v>
      </c>
      <c r="F161" s="18">
        <f t="shared" si="8"/>
        <v>0.39100000000000001</v>
      </c>
    </row>
    <row r="162" spans="1:6" ht="13.5" customHeight="1">
      <c r="A162" s="7" t="s">
        <v>31</v>
      </c>
      <c r="B162" s="13">
        <f t="shared" si="6"/>
        <v>39230</v>
      </c>
      <c r="C162" s="19">
        <v>1660</v>
      </c>
      <c r="D162" s="8" t="s">
        <v>70</v>
      </c>
      <c r="E162" s="8" t="str">
        <f t="shared" si="7"/>
        <v>224.0</v>
      </c>
      <c r="F162" s="18">
        <f t="shared" si="8"/>
        <v>0.224</v>
      </c>
    </row>
    <row r="163" spans="1:6" ht="13.5" customHeight="1">
      <c r="A163" s="7" t="s">
        <v>33</v>
      </c>
      <c r="B163" s="13">
        <f t="shared" si="6"/>
        <v>39357</v>
      </c>
      <c r="C163" s="19">
        <v>1710</v>
      </c>
      <c r="D163" s="8" t="s">
        <v>126</v>
      </c>
      <c r="E163" s="8" t="str">
        <f t="shared" si="7"/>
        <v>239.0</v>
      </c>
      <c r="F163" s="18">
        <f t="shared" si="8"/>
        <v>0.23899999999999999</v>
      </c>
    </row>
    <row r="164" spans="1:6" ht="13.5" customHeight="1">
      <c r="A164" s="7" t="s">
        <v>35</v>
      </c>
      <c r="B164" s="13">
        <f t="shared" si="6"/>
        <v>39595</v>
      </c>
      <c r="C164" s="19">
        <v>1770</v>
      </c>
      <c r="D164" s="8" t="s">
        <v>127</v>
      </c>
      <c r="E164" s="8" t="str">
        <f t="shared" si="7"/>
        <v>270.0</v>
      </c>
      <c r="F164" s="18">
        <f t="shared" si="8"/>
        <v>0.27</v>
      </c>
    </row>
    <row r="165" spans="1:6" ht="13.5" customHeight="1">
      <c r="A165" s="7" t="s">
        <v>37</v>
      </c>
      <c r="B165" s="13">
        <f t="shared" ref="B165:B228" si="9">DATE(LEFT(A165,4),MID(A165,6,2),MID(A165,9,2))</f>
        <v>39709</v>
      </c>
      <c r="C165" s="19">
        <v>2400</v>
      </c>
      <c r="D165" s="8" t="s">
        <v>128</v>
      </c>
      <c r="E165" s="8" t="str">
        <f t="shared" ref="E165:E228" si="10">IF(ISBLANK(D165)=TRUE," ",(IF((MID(D165,1,1))="&lt;",(MID(D165,2,2))/2,D165)))</f>
        <v>7080.0</v>
      </c>
      <c r="F165" s="18">
        <f t="shared" si="8"/>
        <v>7.08</v>
      </c>
    </row>
    <row r="166" spans="1:6" ht="13.5" customHeight="1">
      <c r="A166" s="7" t="s">
        <v>39</v>
      </c>
      <c r="B166" s="13">
        <f t="shared" si="9"/>
        <v>39963</v>
      </c>
      <c r="C166" s="19">
        <v>3200</v>
      </c>
      <c r="D166" s="8" t="s">
        <v>129</v>
      </c>
      <c r="E166" s="8" t="str">
        <f t="shared" si="10"/>
        <v>3010.0</v>
      </c>
      <c r="F166" s="18">
        <f t="shared" si="8"/>
        <v>3.01</v>
      </c>
    </row>
    <row r="167" spans="1:6" ht="13.5" customHeight="1">
      <c r="A167" s="7" t="s">
        <v>97</v>
      </c>
      <c r="B167" s="13">
        <f t="shared" si="9"/>
        <v>40068</v>
      </c>
      <c r="C167" s="19">
        <v>2000</v>
      </c>
      <c r="D167" s="8" t="s">
        <v>130</v>
      </c>
      <c r="E167" s="8" t="str">
        <f t="shared" si="10"/>
        <v>1050.0</v>
      </c>
      <c r="F167" s="18">
        <f t="shared" si="8"/>
        <v>1.05</v>
      </c>
    </row>
    <row r="168" spans="1:6" ht="13.5" customHeight="1">
      <c r="A168" s="7" t="s">
        <v>117</v>
      </c>
      <c r="B168" s="13">
        <f t="shared" si="9"/>
        <v>40340</v>
      </c>
      <c r="C168" s="19">
        <v>2600</v>
      </c>
      <c r="D168" s="8" t="s">
        <v>131</v>
      </c>
      <c r="E168" s="8" t="str">
        <f t="shared" si="10"/>
        <v>306.0</v>
      </c>
      <c r="F168" s="18">
        <f t="shared" si="8"/>
        <v>0.30599999999999999</v>
      </c>
    </row>
    <row r="169" spans="1:6" ht="14.25" customHeight="1">
      <c r="A169" s="7" t="s">
        <v>100</v>
      </c>
      <c r="B169" s="13">
        <f t="shared" si="9"/>
        <v>40442</v>
      </c>
      <c r="C169" s="19">
        <v>2400</v>
      </c>
      <c r="D169" s="8" t="s">
        <v>132</v>
      </c>
      <c r="E169" s="8" t="str">
        <f t="shared" si="10"/>
        <v>212.0</v>
      </c>
      <c r="F169" s="18">
        <f t="shared" si="8"/>
        <v>0.21199999999999999</v>
      </c>
    </row>
    <row r="170" spans="1:6" ht="9" customHeight="1">
      <c r="B170" s="13" t="e">
        <f t="shared" si="9"/>
        <v>#VALUE!</v>
      </c>
      <c r="E170" s="8" t="str">
        <f t="shared" si="10"/>
        <v xml:space="preserve"> </v>
      </c>
      <c r="F170" s="18" t="e">
        <f t="shared" si="8"/>
        <v>#VALUE!</v>
      </c>
    </row>
    <row r="171" spans="1:6" ht="9.75" customHeight="1">
      <c r="A171" s="5" t="s">
        <v>133</v>
      </c>
      <c r="B171" s="13" t="e">
        <f t="shared" si="9"/>
        <v>#VALUE!</v>
      </c>
      <c r="C171" s="20"/>
      <c r="E171" s="8" t="str">
        <f t="shared" si="10"/>
        <v xml:space="preserve"> </v>
      </c>
      <c r="F171" s="18" t="e">
        <f t="shared" si="8"/>
        <v>#VALUE!</v>
      </c>
    </row>
    <row r="172" spans="1:6" ht="9" customHeight="1">
      <c r="B172" s="13" t="e">
        <f t="shared" si="9"/>
        <v>#VALUE!</v>
      </c>
      <c r="E172" s="8" t="str">
        <f t="shared" si="10"/>
        <v xml:space="preserve"> </v>
      </c>
      <c r="F172" s="18" t="e">
        <f t="shared" si="8"/>
        <v>#VALUE!</v>
      </c>
    </row>
    <row r="173" spans="1:6" ht="9.75" customHeight="1">
      <c r="B173" s="13" t="e">
        <f t="shared" si="9"/>
        <v>#VALUE!</v>
      </c>
      <c r="E173" s="8" t="str">
        <f t="shared" si="10"/>
        <v xml:space="preserve"> </v>
      </c>
      <c r="F173" s="18" t="e">
        <f t="shared" si="8"/>
        <v>#VALUE!</v>
      </c>
    </row>
    <row r="174" spans="1:6" ht="12.75" customHeight="1">
      <c r="B174" s="13" t="e">
        <f t="shared" si="9"/>
        <v>#VALUE!</v>
      </c>
      <c r="E174" s="8" t="str">
        <f t="shared" si="10"/>
        <v xml:space="preserve"> </v>
      </c>
      <c r="F174" s="18" t="e">
        <f t="shared" si="8"/>
        <v>#VALUE!</v>
      </c>
    </row>
    <row r="175" spans="1:6" ht="9.75" customHeight="1">
      <c r="A175" s="1" t="s">
        <v>4</v>
      </c>
      <c r="B175" s="13" t="e">
        <f t="shared" si="9"/>
        <v>#VALUE!</v>
      </c>
      <c r="C175" s="21" t="s">
        <v>5</v>
      </c>
      <c r="D175" s="6" t="s">
        <v>6</v>
      </c>
      <c r="E175" s="8" t="str">
        <f t="shared" si="10"/>
        <v>Zn-d
µg/L</v>
      </c>
      <c r="F175" s="18" t="e">
        <f t="shared" si="8"/>
        <v>#VALUE!</v>
      </c>
    </row>
    <row r="176" spans="1:6" ht="15">
      <c r="B176" s="13" t="e">
        <f t="shared" si="9"/>
        <v>#VALUE!</v>
      </c>
      <c r="C176" s="21"/>
      <c r="D176" s="6"/>
      <c r="E176" s="8" t="str">
        <f t="shared" si="10"/>
        <v xml:space="preserve"> </v>
      </c>
      <c r="F176" s="18" t="e">
        <f t="shared" si="8"/>
        <v>#VALUE!</v>
      </c>
    </row>
    <row r="177" spans="1:6" ht="13.5" customHeight="1">
      <c r="A177" s="7" t="s">
        <v>134</v>
      </c>
      <c r="B177" s="13">
        <f t="shared" si="9"/>
        <v>35962</v>
      </c>
      <c r="C177" s="19">
        <v>139</v>
      </c>
      <c r="D177" s="8" t="s">
        <v>114</v>
      </c>
      <c r="E177" s="8" t="str">
        <f t="shared" si="10"/>
        <v>3100.0</v>
      </c>
      <c r="F177" s="18">
        <f t="shared" si="8"/>
        <v>3.1</v>
      </c>
    </row>
    <row r="178" spans="1:6" ht="13.5" customHeight="1">
      <c r="A178" s="7" t="s">
        <v>9</v>
      </c>
      <c r="B178" s="13">
        <f t="shared" si="9"/>
        <v>36088</v>
      </c>
      <c r="C178" s="19">
        <v>182</v>
      </c>
      <c r="D178" s="8" t="s">
        <v>135</v>
      </c>
      <c r="E178" s="8" t="str">
        <f t="shared" si="10"/>
        <v>5040.0</v>
      </c>
      <c r="F178" s="18">
        <f t="shared" si="8"/>
        <v>5.04</v>
      </c>
    </row>
    <row r="179" spans="1:6" ht="13.5" customHeight="1">
      <c r="A179" s="7" t="s">
        <v>10</v>
      </c>
      <c r="B179" s="13">
        <f t="shared" si="9"/>
        <v>36345</v>
      </c>
      <c r="C179" s="19">
        <v>259</v>
      </c>
      <c r="D179" s="8" t="s">
        <v>136</v>
      </c>
      <c r="E179" s="8" t="str">
        <f t="shared" si="10"/>
        <v>9850.0</v>
      </c>
      <c r="F179" s="18">
        <f t="shared" si="8"/>
        <v>9.85</v>
      </c>
    </row>
    <row r="180" spans="1:6" ht="13.5" customHeight="1">
      <c r="A180" s="7" t="s">
        <v>12</v>
      </c>
      <c r="B180" s="13">
        <f t="shared" si="9"/>
        <v>36463</v>
      </c>
      <c r="C180" s="19">
        <v>206</v>
      </c>
      <c r="D180" s="8" t="s">
        <v>137</v>
      </c>
      <c r="E180" s="8" t="str">
        <f t="shared" si="10"/>
        <v>4150.0</v>
      </c>
      <c r="F180" s="18">
        <f t="shared" si="8"/>
        <v>4.1500000000000004</v>
      </c>
    </row>
    <row r="181" spans="1:6" ht="13.5" customHeight="1">
      <c r="A181" s="7" t="s">
        <v>138</v>
      </c>
      <c r="B181" s="13">
        <f t="shared" si="9"/>
        <v>36681</v>
      </c>
      <c r="C181" s="19">
        <v>236</v>
      </c>
      <c r="D181" s="8" t="s">
        <v>139</v>
      </c>
      <c r="E181" s="8" t="str">
        <f t="shared" si="10"/>
        <v>7530.0</v>
      </c>
      <c r="F181" s="18">
        <f t="shared" si="8"/>
        <v>7.53</v>
      </c>
    </row>
    <row r="182" spans="1:6" ht="13.5" customHeight="1">
      <c r="A182" s="7" t="s">
        <v>51</v>
      </c>
      <c r="B182" s="13">
        <f t="shared" si="9"/>
        <v>36821</v>
      </c>
      <c r="C182" s="19">
        <v>220</v>
      </c>
      <c r="D182" s="8" t="s">
        <v>140</v>
      </c>
      <c r="E182" s="8" t="str">
        <f t="shared" si="10"/>
        <v>15020.0</v>
      </c>
      <c r="F182" s="18">
        <f t="shared" si="8"/>
        <v>15.02</v>
      </c>
    </row>
    <row r="183" spans="1:6" ht="13.5" customHeight="1">
      <c r="A183" s="7" t="s">
        <v>14</v>
      </c>
      <c r="B183" s="13">
        <f t="shared" si="9"/>
        <v>37047</v>
      </c>
      <c r="C183" s="19">
        <v>630</v>
      </c>
      <c r="D183" s="8" t="s">
        <v>141</v>
      </c>
      <c r="E183" s="8" t="str">
        <f t="shared" si="10"/>
        <v>26700.0</v>
      </c>
      <c r="F183" s="18">
        <f t="shared" si="8"/>
        <v>26.7</v>
      </c>
    </row>
    <row r="184" spans="1:6" ht="13.5" customHeight="1">
      <c r="A184" s="7" t="s">
        <v>55</v>
      </c>
      <c r="B184" s="13">
        <f t="shared" si="9"/>
        <v>37189</v>
      </c>
      <c r="C184" s="19">
        <v>334</v>
      </c>
      <c r="D184" s="8" t="s">
        <v>142</v>
      </c>
      <c r="E184" s="8" t="str">
        <f t="shared" si="10"/>
        <v>24800.0</v>
      </c>
      <c r="F184" s="18">
        <f t="shared" si="8"/>
        <v>24.8</v>
      </c>
    </row>
    <row r="185" spans="1:6" ht="13.5" customHeight="1">
      <c r="A185" s="7" t="s">
        <v>57</v>
      </c>
      <c r="B185" s="13">
        <f t="shared" si="9"/>
        <v>37418</v>
      </c>
      <c r="C185" s="19">
        <v>310</v>
      </c>
      <c r="D185" s="8" t="s">
        <v>143</v>
      </c>
      <c r="E185" s="8" t="str">
        <f t="shared" si="10"/>
        <v>17700.0</v>
      </c>
      <c r="F185" s="18">
        <f t="shared" si="8"/>
        <v>17.7</v>
      </c>
    </row>
    <row r="186" spans="1:6" ht="13.5" customHeight="1">
      <c r="A186" s="7" t="s">
        <v>16</v>
      </c>
      <c r="B186" s="13">
        <f t="shared" si="9"/>
        <v>37522</v>
      </c>
      <c r="C186" s="19">
        <v>133</v>
      </c>
      <c r="D186" s="8" t="s">
        <v>144</v>
      </c>
      <c r="E186" s="8" t="str">
        <f t="shared" si="10"/>
        <v>11300.0</v>
      </c>
      <c r="F186" s="18">
        <f t="shared" si="8"/>
        <v>11.3</v>
      </c>
    </row>
    <row r="187" spans="1:6" ht="13.5" customHeight="1">
      <c r="A187" s="7" t="s">
        <v>18</v>
      </c>
      <c r="B187" s="13">
        <f t="shared" si="9"/>
        <v>37777</v>
      </c>
      <c r="C187" s="19">
        <v>176</v>
      </c>
      <c r="D187" s="8" t="s">
        <v>145</v>
      </c>
      <c r="E187" s="8" t="str">
        <f t="shared" si="10"/>
        <v>16000.0</v>
      </c>
      <c r="F187" s="18">
        <f t="shared" si="8"/>
        <v>16</v>
      </c>
    </row>
    <row r="188" spans="1:6" ht="13.5" customHeight="1">
      <c r="A188" s="7" t="s">
        <v>20</v>
      </c>
      <c r="B188" s="13">
        <f t="shared" si="9"/>
        <v>37889</v>
      </c>
      <c r="C188" s="19">
        <v>96</v>
      </c>
      <c r="D188" s="8" t="s">
        <v>146</v>
      </c>
      <c r="E188" s="8" t="str">
        <f t="shared" si="10"/>
        <v>22100.0</v>
      </c>
      <c r="F188" s="18">
        <f t="shared" si="8"/>
        <v>22.1</v>
      </c>
    </row>
    <row r="189" spans="1:6" ht="13.5" customHeight="1">
      <c r="A189" s="7" t="s">
        <v>147</v>
      </c>
      <c r="B189" s="13">
        <f t="shared" si="9"/>
        <v>38147</v>
      </c>
      <c r="C189" s="19">
        <v>599</v>
      </c>
      <c r="D189" s="8" t="s">
        <v>148</v>
      </c>
      <c r="E189" s="8" t="str">
        <f t="shared" si="10"/>
        <v>45500.0</v>
      </c>
      <c r="F189" s="18">
        <f t="shared" si="8"/>
        <v>45.5</v>
      </c>
    </row>
    <row r="190" spans="1:6" ht="13.5" customHeight="1">
      <c r="A190" s="7" t="s">
        <v>149</v>
      </c>
      <c r="B190" s="13">
        <f t="shared" si="9"/>
        <v>38253</v>
      </c>
      <c r="C190" s="19">
        <v>87.6</v>
      </c>
      <c r="D190" s="8" t="s">
        <v>150</v>
      </c>
      <c r="E190" s="8" t="str">
        <f t="shared" si="10"/>
        <v>9520.0</v>
      </c>
      <c r="F190" s="18">
        <f t="shared" si="8"/>
        <v>9.52</v>
      </c>
    </row>
    <row r="191" spans="1:6" ht="13.5" customHeight="1">
      <c r="A191" s="7" t="s">
        <v>22</v>
      </c>
      <c r="B191" s="13">
        <f t="shared" si="9"/>
        <v>38477</v>
      </c>
      <c r="C191" s="19">
        <v>171</v>
      </c>
      <c r="D191" s="8" t="s">
        <v>151</v>
      </c>
      <c r="E191" s="8" t="str">
        <f t="shared" si="10"/>
        <v>13500.0</v>
      </c>
      <c r="F191" s="18">
        <f t="shared" si="8"/>
        <v>13.5</v>
      </c>
    </row>
    <row r="192" spans="1:6" ht="13.5" customHeight="1">
      <c r="A192" s="7" t="s">
        <v>24</v>
      </c>
      <c r="B192" s="13">
        <f t="shared" si="9"/>
        <v>38606</v>
      </c>
      <c r="C192" s="19">
        <v>159</v>
      </c>
      <c r="D192" s="8" t="s">
        <v>152</v>
      </c>
      <c r="E192" s="8" t="str">
        <f t="shared" si="10"/>
        <v>17300.0</v>
      </c>
      <c r="F192" s="18">
        <f t="shared" si="8"/>
        <v>17.3</v>
      </c>
    </row>
    <row r="193" spans="1:6" ht="13.5" customHeight="1">
      <c r="A193" s="7" t="s">
        <v>27</v>
      </c>
      <c r="B193" s="13">
        <f t="shared" si="9"/>
        <v>38873</v>
      </c>
      <c r="C193" s="19">
        <v>23</v>
      </c>
      <c r="D193" s="8" t="s">
        <v>153</v>
      </c>
      <c r="E193" s="8" t="str">
        <f t="shared" si="10"/>
        <v>24000.0</v>
      </c>
      <c r="F193" s="18">
        <f t="shared" si="8"/>
        <v>24</v>
      </c>
    </row>
    <row r="194" spans="1:6" ht="13.5" customHeight="1">
      <c r="A194" s="7" t="s">
        <v>29</v>
      </c>
      <c r="B194" s="13">
        <f t="shared" si="9"/>
        <v>38978</v>
      </c>
      <c r="C194" s="19">
        <v>94.6</v>
      </c>
      <c r="D194" s="8" t="s">
        <v>154</v>
      </c>
      <c r="E194" s="8" t="str">
        <f t="shared" si="10"/>
        <v>10500.0</v>
      </c>
      <c r="F194" s="18">
        <f t="shared" si="8"/>
        <v>10.5</v>
      </c>
    </row>
    <row r="195" spans="1:6" ht="13.5" customHeight="1">
      <c r="A195" s="7" t="s">
        <v>31</v>
      </c>
      <c r="B195" s="13">
        <f t="shared" si="9"/>
        <v>39230</v>
      </c>
      <c r="C195" s="19">
        <v>95.5</v>
      </c>
      <c r="D195" s="8" t="s">
        <v>155</v>
      </c>
      <c r="E195" s="8" t="str">
        <f t="shared" si="10"/>
        <v>7020.0</v>
      </c>
      <c r="F195" s="18">
        <f t="shared" si="8"/>
        <v>7.02</v>
      </c>
    </row>
    <row r="196" spans="1:6" ht="13.5" customHeight="1">
      <c r="A196" s="7" t="s">
        <v>33</v>
      </c>
      <c r="B196" s="13">
        <f t="shared" si="9"/>
        <v>39357</v>
      </c>
      <c r="C196" s="19">
        <v>97</v>
      </c>
      <c r="D196" s="8" t="s">
        <v>156</v>
      </c>
      <c r="E196" s="8" t="str">
        <f t="shared" si="10"/>
        <v>10800.0</v>
      </c>
      <c r="F196" s="18">
        <f t="shared" si="8"/>
        <v>10.8</v>
      </c>
    </row>
    <row r="197" spans="1:6" ht="13.5" customHeight="1">
      <c r="A197" s="7" t="s">
        <v>35</v>
      </c>
      <c r="B197" s="13">
        <f t="shared" si="9"/>
        <v>39595</v>
      </c>
      <c r="C197" s="19">
        <v>357</v>
      </c>
      <c r="D197" s="8" t="s">
        <v>157</v>
      </c>
      <c r="E197" s="8" t="str">
        <f t="shared" si="10"/>
        <v>21600.0</v>
      </c>
      <c r="F197" s="18">
        <f t="shared" si="8"/>
        <v>21.6</v>
      </c>
    </row>
    <row r="198" spans="1:6" ht="13.5" customHeight="1">
      <c r="A198" s="7" t="s">
        <v>37</v>
      </c>
      <c r="B198" s="13">
        <f t="shared" si="9"/>
        <v>39709</v>
      </c>
      <c r="C198" s="19">
        <v>180</v>
      </c>
      <c r="D198" s="8" t="s">
        <v>158</v>
      </c>
      <c r="E198" s="8" t="str">
        <f t="shared" si="10"/>
        <v>14600.0</v>
      </c>
      <c r="F198" s="18">
        <f t="shared" si="8"/>
        <v>14.6</v>
      </c>
    </row>
    <row r="199" spans="1:6" ht="14.25" customHeight="1">
      <c r="A199" s="7" t="s">
        <v>41</v>
      </c>
      <c r="B199" s="13">
        <f t="shared" si="9"/>
        <v>40066</v>
      </c>
      <c r="C199" s="19">
        <v>100</v>
      </c>
      <c r="D199" s="8" t="s">
        <v>159</v>
      </c>
      <c r="E199" s="8" t="str">
        <f t="shared" si="10"/>
        <v>7370.0</v>
      </c>
      <c r="F199" s="18">
        <f t="shared" si="8"/>
        <v>7.37</v>
      </c>
    </row>
    <row r="200" spans="1:6" ht="9" customHeight="1">
      <c r="B200" s="13" t="e">
        <f t="shared" si="9"/>
        <v>#VALUE!</v>
      </c>
      <c r="E200" s="8" t="str">
        <f t="shared" si="10"/>
        <v xml:space="preserve"> </v>
      </c>
      <c r="F200" s="18" t="e">
        <f t="shared" si="8"/>
        <v>#VALUE!</v>
      </c>
    </row>
    <row r="201" spans="1:6" ht="9.75" customHeight="1">
      <c r="A201" s="5" t="s">
        <v>160</v>
      </c>
      <c r="B201" s="13" t="e">
        <f t="shared" si="9"/>
        <v>#VALUE!</v>
      </c>
      <c r="C201" s="20"/>
      <c r="E201" s="8" t="str">
        <f t="shared" si="10"/>
        <v xml:space="preserve"> </v>
      </c>
      <c r="F201" s="18" t="e">
        <f t="shared" si="8"/>
        <v>#VALUE!</v>
      </c>
    </row>
    <row r="202" spans="1:6" ht="9" customHeight="1">
      <c r="B202" s="13" t="e">
        <f t="shared" si="9"/>
        <v>#VALUE!</v>
      </c>
      <c r="E202" s="8" t="str">
        <f t="shared" si="10"/>
        <v xml:space="preserve"> </v>
      </c>
      <c r="F202" s="18" t="e">
        <f t="shared" si="8"/>
        <v>#VALUE!</v>
      </c>
    </row>
    <row r="203" spans="1:6" ht="9.75" customHeight="1">
      <c r="B203" s="13" t="e">
        <f t="shared" si="9"/>
        <v>#VALUE!</v>
      </c>
      <c r="E203" s="8" t="str">
        <f t="shared" si="10"/>
        <v xml:space="preserve"> </v>
      </c>
      <c r="F203" s="18" t="e">
        <f t="shared" si="8"/>
        <v>#VALUE!</v>
      </c>
    </row>
    <row r="204" spans="1:6" ht="12.75" customHeight="1">
      <c r="B204" s="13" t="e">
        <f t="shared" si="9"/>
        <v>#VALUE!</v>
      </c>
      <c r="E204" s="8" t="str">
        <f t="shared" si="10"/>
        <v xml:space="preserve"> </v>
      </c>
      <c r="F204" s="18" t="e">
        <f t="shared" si="8"/>
        <v>#VALUE!</v>
      </c>
    </row>
    <row r="205" spans="1:6" ht="9.75" customHeight="1">
      <c r="A205" s="1" t="s">
        <v>4</v>
      </c>
      <c r="B205" s="13" t="e">
        <f t="shared" si="9"/>
        <v>#VALUE!</v>
      </c>
      <c r="C205" s="21" t="s">
        <v>5</v>
      </c>
      <c r="D205" s="6" t="s">
        <v>6</v>
      </c>
      <c r="E205" s="8" t="str">
        <f t="shared" si="10"/>
        <v>Zn-d
µg/L</v>
      </c>
      <c r="F205" s="18" t="e">
        <f t="shared" ref="F205:F250" si="11">E205/1000</f>
        <v>#VALUE!</v>
      </c>
    </row>
    <row r="206" spans="1:6" ht="15">
      <c r="B206" s="13" t="e">
        <f t="shared" si="9"/>
        <v>#VALUE!</v>
      </c>
      <c r="C206" s="21"/>
      <c r="D206" s="6"/>
      <c r="E206" s="8" t="str">
        <f t="shared" si="10"/>
        <v xml:space="preserve"> </v>
      </c>
      <c r="F206" s="18" t="e">
        <f t="shared" si="11"/>
        <v>#VALUE!</v>
      </c>
    </row>
    <row r="207" spans="1:6" ht="13.5" customHeight="1">
      <c r="A207" s="7" t="s">
        <v>7</v>
      </c>
      <c r="B207" s="13">
        <f t="shared" si="9"/>
        <v>35961</v>
      </c>
      <c r="C207" s="19">
        <v>625</v>
      </c>
      <c r="D207" s="8" t="s">
        <v>161</v>
      </c>
      <c r="E207" s="8" t="str">
        <f t="shared" si="10"/>
        <v>49110.0</v>
      </c>
      <c r="F207" s="18">
        <f t="shared" si="11"/>
        <v>49.11</v>
      </c>
    </row>
    <row r="208" spans="1:6" ht="13.5" customHeight="1">
      <c r="A208" s="7" t="s">
        <v>9</v>
      </c>
      <c r="B208" s="13">
        <f t="shared" si="9"/>
        <v>36088</v>
      </c>
      <c r="C208" s="19">
        <v>98</v>
      </c>
      <c r="D208" s="8" t="s">
        <v>162</v>
      </c>
      <c r="E208" s="8" t="str">
        <f t="shared" si="10"/>
        <v>1160.0</v>
      </c>
      <c r="F208" s="18">
        <f t="shared" si="11"/>
        <v>1.1599999999999999</v>
      </c>
    </row>
    <row r="209" spans="1:6" ht="13.5" customHeight="1">
      <c r="A209" s="7" t="s">
        <v>12</v>
      </c>
      <c r="B209" s="13">
        <f t="shared" si="9"/>
        <v>36463</v>
      </c>
      <c r="C209" s="19">
        <v>158</v>
      </c>
      <c r="D209" s="8" t="s">
        <v>58</v>
      </c>
      <c r="E209" s="8" t="str">
        <f t="shared" si="10"/>
        <v>1340.0</v>
      </c>
      <c r="F209" s="18">
        <f t="shared" si="11"/>
        <v>1.34</v>
      </c>
    </row>
    <row r="210" spans="1:6" ht="13.5" customHeight="1">
      <c r="A210" s="7" t="s">
        <v>138</v>
      </c>
      <c r="B210" s="13">
        <f t="shared" si="9"/>
        <v>36681</v>
      </c>
      <c r="C210" s="19">
        <v>187</v>
      </c>
      <c r="D210" s="8" t="s">
        <v>163</v>
      </c>
      <c r="E210" s="8" t="str">
        <f t="shared" si="10"/>
        <v>4010.0</v>
      </c>
      <c r="F210" s="18">
        <f t="shared" si="11"/>
        <v>4.01</v>
      </c>
    </row>
    <row r="211" spans="1:6" ht="13.5" customHeight="1">
      <c r="A211" s="7" t="s">
        <v>51</v>
      </c>
      <c r="B211" s="13">
        <f t="shared" si="9"/>
        <v>36821</v>
      </c>
      <c r="C211" s="19">
        <v>422</v>
      </c>
      <c r="D211" s="8" t="s">
        <v>164</v>
      </c>
      <c r="E211" s="8" t="str">
        <f t="shared" si="10"/>
        <v>14990.0</v>
      </c>
      <c r="F211" s="18">
        <f t="shared" si="11"/>
        <v>14.99</v>
      </c>
    </row>
    <row r="212" spans="1:6" ht="13.5" customHeight="1">
      <c r="A212" s="7" t="s">
        <v>14</v>
      </c>
      <c r="B212" s="13">
        <f t="shared" si="9"/>
        <v>37047</v>
      </c>
      <c r="C212" s="19">
        <v>182</v>
      </c>
      <c r="D212" s="8" t="s">
        <v>165</v>
      </c>
      <c r="E212" s="8" t="str">
        <f t="shared" si="10"/>
        <v>4750.0</v>
      </c>
      <c r="F212" s="18">
        <f t="shared" si="11"/>
        <v>4.75</v>
      </c>
    </row>
    <row r="213" spans="1:6" ht="13.5" customHeight="1">
      <c r="A213" s="7" t="s">
        <v>55</v>
      </c>
      <c r="B213" s="13">
        <f t="shared" si="9"/>
        <v>37189</v>
      </c>
      <c r="C213" s="19">
        <v>152</v>
      </c>
      <c r="D213" s="8" t="s">
        <v>166</v>
      </c>
      <c r="E213" s="8" t="str">
        <f t="shared" si="10"/>
        <v>3670.0</v>
      </c>
      <c r="F213" s="18">
        <f t="shared" si="11"/>
        <v>3.67</v>
      </c>
    </row>
    <row r="214" spans="1:6" ht="13.5" customHeight="1">
      <c r="A214" s="7" t="s">
        <v>16</v>
      </c>
      <c r="B214" s="13">
        <f t="shared" si="9"/>
        <v>37522</v>
      </c>
      <c r="C214" s="19">
        <v>132</v>
      </c>
      <c r="D214" s="8" t="s">
        <v>167</v>
      </c>
      <c r="E214" s="8" t="str">
        <f t="shared" si="10"/>
        <v>3470.0</v>
      </c>
      <c r="F214" s="18">
        <f t="shared" si="11"/>
        <v>3.47</v>
      </c>
    </row>
    <row r="215" spans="1:6" ht="13.5" customHeight="1">
      <c r="A215" s="7" t="s">
        <v>18</v>
      </c>
      <c r="B215" s="13">
        <f t="shared" si="9"/>
        <v>37777</v>
      </c>
      <c r="C215" s="19">
        <v>118</v>
      </c>
      <c r="D215" s="8" t="s">
        <v>168</v>
      </c>
      <c r="E215" s="8" t="str">
        <f t="shared" si="10"/>
        <v>2820.0</v>
      </c>
      <c r="F215" s="18">
        <f t="shared" si="11"/>
        <v>2.82</v>
      </c>
    </row>
    <row r="216" spans="1:6" ht="13.5" customHeight="1">
      <c r="A216" s="7" t="s">
        <v>20</v>
      </c>
      <c r="B216" s="13">
        <f t="shared" si="9"/>
        <v>37889</v>
      </c>
      <c r="C216" s="19">
        <v>96</v>
      </c>
      <c r="D216" s="8" t="s">
        <v>169</v>
      </c>
      <c r="E216" s="8" t="str">
        <f t="shared" si="10"/>
        <v>1420.0</v>
      </c>
      <c r="F216" s="18">
        <f t="shared" si="11"/>
        <v>1.42</v>
      </c>
    </row>
    <row r="217" spans="1:6" ht="13.5" customHeight="1">
      <c r="A217" s="7" t="s">
        <v>149</v>
      </c>
      <c r="B217" s="13">
        <f t="shared" si="9"/>
        <v>38253</v>
      </c>
      <c r="C217" s="19">
        <v>122</v>
      </c>
      <c r="D217" s="8" t="s">
        <v>170</v>
      </c>
      <c r="E217" s="8" t="str">
        <f t="shared" si="10"/>
        <v>1390.0</v>
      </c>
      <c r="F217" s="18">
        <f t="shared" si="11"/>
        <v>1.39</v>
      </c>
    </row>
    <row r="218" spans="1:6" ht="13.5" customHeight="1">
      <c r="A218" s="7" t="s">
        <v>22</v>
      </c>
      <c r="B218" s="13">
        <f t="shared" si="9"/>
        <v>38477</v>
      </c>
      <c r="C218" s="19">
        <v>240</v>
      </c>
      <c r="D218" s="8" t="s">
        <v>171</v>
      </c>
      <c r="E218" s="8" t="str">
        <f t="shared" si="10"/>
        <v>7660.0</v>
      </c>
      <c r="F218" s="18">
        <f t="shared" si="11"/>
        <v>7.66</v>
      </c>
    </row>
    <row r="219" spans="1:6" ht="13.5" customHeight="1">
      <c r="A219" s="7" t="s">
        <v>24</v>
      </c>
      <c r="B219" s="13">
        <f t="shared" si="9"/>
        <v>38606</v>
      </c>
      <c r="C219" s="19">
        <v>121</v>
      </c>
      <c r="D219" s="8" t="s">
        <v>172</v>
      </c>
      <c r="E219" s="8" t="str">
        <f t="shared" si="10"/>
        <v>1910.0</v>
      </c>
      <c r="F219" s="18">
        <f t="shared" si="11"/>
        <v>1.91</v>
      </c>
    </row>
    <row r="220" spans="1:6" ht="13.5" customHeight="1">
      <c r="A220" s="7" t="s">
        <v>27</v>
      </c>
      <c r="B220" s="13">
        <f t="shared" si="9"/>
        <v>38873</v>
      </c>
      <c r="C220" s="19">
        <v>261</v>
      </c>
      <c r="D220" s="8" t="s">
        <v>173</v>
      </c>
      <c r="E220" s="8" t="str">
        <f t="shared" si="10"/>
        <v>2370.0</v>
      </c>
      <c r="F220" s="18">
        <f t="shared" si="11"/>
        <v>2.37</v>
      </c>
    </row>
    <row r="221" spans="1:6" ht="13.5" customHeight="1">
      <c r="A221" s="7" t="s">
        <v>29</v>
      </c>
      <c r="B221" s="13">
        <f t="shared" si="9"/>
        <v>38978</v>
      </c>
      <c r="C221" s="19">
        <v>108</v>
      </c>
      <c r="D221" s="8" t="s">
        <v>174</v>
      </c>
      <c r="E221" s="8" t="str">
        <f t="shared" si="10"/>
        <v>1320.0</v>
      </c>
      <c r="F221" s="18">
        <f t="shared" si="11"/>
        <v>1.32</v>
      </c>
    </row>
    <row r="222" spans="1:6" ht="13.5" customHeight="1">
      <c r="A222" s="7" t="s">
        <v>33</v>
      </c>
      <c r="B222" s="13">
        <f t="shared" si="9"/>
        <v>39357</v>
      </c>
      <c r="C222" s="19">
        <v>129</v>
      </c>
      <c r="D222" s="8" t="s">
        <v>175</v>
      </c>
      <c r="E222" s="8" t="str">
        <f t="shared" si="10"/>
        <v>1940.0</v>
      </c>
      <c r="F222" s="18">
        <f t="shared" si="11"/>
        <v>1.94</v>
      </c>
    </row>
    <row r="223" spans="1:6" ht="13.5" customHeight="1">
      <c r="A223" s="7" t="s">
        <v>35</v>
      </c>
      <c r="B223" s="13">
        <f t="shared" si="9"/>
        <v>39595</v>
      </c>
      <c r="C223" s="19">
        <v>172</v>
      </c>
      <c r="D223" s="8" t="s">
        <v>176</v>
      </c>
      <c r="E223" s="8" t="str">
        <f t="shared" si="10"/>
        <v>4670.0</v>
      </c>
      <c r="F223" s="18">
        <f t="shared" si="11"/>
        <v>4.67</v>
      </c>
    </row>
    <row r="224" spans="1:6" ht="13.5" customHeight="1">
      <c r="A224" s="7" t="s">
        <v>37</v>
      </c>
      <c r="B224" s="13">
        <f t="shared" si="9"/>
        <v>39709</v>
      </c>
      <c r="C224" s="19">
        <v>460</v>
      </c>
      <c r="D224" s="8" t="s">
        <v>177</v>
      </c>
      <c r="E224" s="8" t="str">
        <f t="shared" si="10"/>
        <v>8270.0</v>
      </c>
      <c r="F224" s="18">
        <f t="shared" si="11"/>
        <v>8.27</v>
      </c>
    </row>
    <row r="225" spans="1:6" ht="13.5" customHeight="1">
      <c r="A225" s="7" t="s">
        <v>178</v>
      </c>
      <c r="B225" s="13">
        <f t="shared" si="9"/>
        <v>40029</v>
      </c>
      <c r="C225" s="19">
        <v>120</v>
      </c>
      <c r="D225" s="8" t="s">
        <v>179</v>
      </c>
      <c r="E225" s="8" t="str">
        <f t="shared" si="10"/>
        <v>1850.0</v>
      </c>
      <c r="F225" s="18">
        <f t="shared" si="11"/>
        <v>1.85</v>
      </c>
    </row>
    <row r="226" spans="1:6" ht="14.25" customHeight="1">
      <c r="A226" s="7" t="s">
        <v>41</v>
      </c>
      <c r="B226" s="13">
        <f t="shared" si="9"/>
        <v>40066</v>
      </c>
      <c r="C226" s="19">
        <v>160</v>
      </c>
      <c r="D226" s="8" t="s">
        <v>180</v>
      </c>
      <c r="E226" s="8" t="str">
        <f t="shared" si="10"/>
        <v>3390.0</v>
      </c>
      <c r="F226" s="18">
        <f t="shared" si="11"/>
        <v>3.39</v>
      </c>
    </row>
    <row r="227" spans="1:6" ht="9" customHeight="1">
      <c r="B227" s="13" t="e">
        <f t="shared" si="9"/>
        <v>#VALUE!</v>
      </c>
      <c r="E227" s="8" t="str">
        <f t="shared" si="10"/>
        <v xml:space="preserve"> </v>
      </c>
      <c r="F227" s="18" t="e">
        <f t="shared" si="11"/>
        <v>#VALUE!</v>
      </c>
    </row>
    <row r="228" spans="1:6" ht="9.75" customHeight="1">
      <c r="A228" s="5" t="s">
        <v>184</v>
      </c>
      <c r="B228" s="13" t="e">
        <f t="shared" si="9"/>
        <v>#VALUE!</v>
      </c>
      <c r="C228" s="20"/>
      <c r="E228" s="8" t="str">
        <f t="shared" si="10"/>
        <v xml:space="preserve"> </v>
      </c>
      <c r="F228" s="18" t="e">
        <f t="shared" si="11"/>
        <v>#VALUE!</v>
      </c>
    </row>
    <row r="229" spans="1:6" ht="9" customHeight="1">
      <c r="B229" s="13" t="e">
        <f t="shared" ref="B229:B250" si="12">DATE(LEFT(A229,4),MID(A229,6,2),MID(A229,9,2))</f>
        <v>#VALUE!</v>
      </c>
      <c r="E229" s="8" t="str">
        <f t="shared" ref="E229:E250" si="13">IF(ISBLANK(D229)=TRUE," ",(IF((MID(D229,1,1))="&lt;",(MID(D229,2,2))/2,D229)))</f>
        <v xml:space="preserve"> </v>
      </c>
      <c r="F229" s="18" t="e">
        <f t="shared" si="11"/>
        <v>#VALUE!</v>
      </c>
    </row>
    <row r="230" spans="1:6" ht="9.75" customHeight="1">
      <c r="B230" s="13" t="e">
        <f t="shared" si="12"/>
        <v>#VALUE!</v>
      </c>
      <c r="E230" s="8" t="str">
        <f t="shared" si="13"/>
        <v xml:space="preserve"> </v>
      </c>
      <c r="F230" s="18" t="e">
        <f t="shared" si="11"/>
        <v>#VALUE!</v>
      </c>
    </row>
    <row r="231" spans="1:6" ht="12.75" customHeight="1">
      <c r="B231" s="13" t="e">
        <f t="shared" si="12"/>
        <v>#VALUE!</v>
      </c>
      <c r="E231" s="8" t="str">
        <f t="shared" si="13"/>
        <v xml:space="preserve"> </v>
      </c>
      <c r="F231" s="18" t="e">
        <f t="shared" si="11"/>
        <v>#VALUE!</v>
      </c>
    </row>
    <row r="232" spans="1:6" ht="9.75" customHeight="1">
      <c r="A232" s="1" t="s">
        <v>4</v>
      </c>
      <c r="B232" s="13" t="e">
        <f t="shared" si="12"/>
        <v>#VALUE!</v>
      </c>
      <c r="C232" s="21" t="s">
        <v>5</v>
      </c>
      <c r="D232" s="9" t="s">
        <v>6</v>
      </c>
      <c r="E232" s="8" t="str">
        <f t="shared" si="13"/>
        <v>Zn-d
µg/L</v>
      </c>
      <c r="F232" s="18" t="e">
        <f t="shared" si="11"/>
        <v>#VALUE!</v>
      </c>
    </row>
    <row r="233" spans="1:6" ht="15">
      <c r="B233" s="13" t="e">
        <f t="shared" si="12"/>
        <v>#VALUE!</v>
      </c>
      <c r="C233" s="21"/>
      <c r="D233" s="9"/>
      <c r="E233" s="8" t="str">
        <f t="shared" si="13"/>
        <v xml:space="preserve"> </v>
      </c>
      <c r="F233" s="18" t="e">
        <f t="shared" si="11"/>
        <v>#VALUE!</v>
      </c>
    </row>
    <row r="234" spans="1:6" ht="13.5" customHeight="1">
      <c r="A234" s="7" t="s">
        <v>185</v>
      </c>
      <c r="B234" s="13">
        <f t="shared" si="12"/>
        <v>39687</v>
      </c>
      <c r="C234" s="19">
        <v>154</v>
      </c>
      <c r="D234" s="12" t="s">
        <v>189</v>
      </c>
      <c r="E234" s="8" t="str">
        <f t="shared" si="13"/>
        <v>978.0</v>
      </c>
      <c r="F234" s="18">
        <f t="shared" si="11"/>
        <v>0.97799999999999998</v>
      </c>
    </row>
    <row r="235" spans="1:6" ht="13.5" customHeight="1">
      <c r="A235" s="7" t="s">
        <v>186</v>
      </c>
      <c r="B235" s="13">
        <f t="shared" si="12"/>
        <v>39757</v>
      </c>
      <c r="C235" s="19">
        <v>170</v>
      </c>
      <c r="D235" s="12" t="s">
        <v>190</v>
      </c>
      <c r="E235" s="8" t="str">
        <f t="shared" si="13"/>
        <v>1000.0</v>
      </c>
      <c r="F235" s="18">
        <f t="shared" si="11"/>
        <v>1</v>
      </c>
    </row>
    <row r="236" spans="1:6" ht="13.5" customHeight="1">
      <c r="A236" s="7" t="s">
        <v>178</v>
      </c>
      <c r="B236" s="13">
        <f t="shared" si="12"/>
        <v>40029</v>
      </c>
      <c r="C236" s="19">
        <v>130</v>
      </c>
      <c r="D236" s="12" t="s">
        <v>191</v>
      </c>
      <c r="E236" s="8" t="str">
        <f t="shared" si="13"/>
        <v>847.0</v>
      </c>
      <c r="F236" s="18">
        <f t="shared" si="11"/>
        <v>0.84699999999999998</v>
      </c>
    </row>
    <row r="237" spans="1:6" ht="13.5" customHeight="1">
      <c r="A237" s="7" t="s">
        <v>41</v>
      </c>
      <c r="B237" s="13">
        <f t="shared" si="12"/>
        <v>40066</v>
      </c>
      <c r="C237" s="19">
        <v>140</v>
      </c>
      <c r="D237" s="12" t="s">
        <v>192</v>
      </c>
      <c r="E237" s="8" t="str">
        <f t="shared" si="13"/>
        <v>989.0</v>
      </c>
      <c r="F237" s="18">
        <f t="shared" si="11"/>
        <v>0.98899999999999999</v>
      </c>
    </row>
    <row r="238" spans="1:6" ht="13.5" customHeight="1">
      <c r="A238" s="7" t="s">
        <v>187</v>
      </c>
      <c r="B238" s="13">
        <f t="shared" si="12"/>
        <v>40437</v>
      </c>
      <c r="C238" s="19">
        <v>130</v>
      </c>
      <c r="D238" s="12" t="s">
        <v>193</v>
      </c>
      <c r="E238" s="8" t="str">
        <f t="shared" si="13"/>
        <v>967.0</v>
      </c>
      <c r="F238" s="18">
        <f t="shared" si="11"/>
        <v>0.96699999999999997</v>
      </c>
    </row>
    <row r="239" spans="1:6" ht="13.5" customHeight="1">
      <c r="B239" s="13" t="e">
        <f t="shared" si="12"/>
        <v>#VALUE!</v>
      </c>
      <c r="D239" s="10"/>
      <c r="E239" s="8" t="str">
        <f t="shared" si="13"/>
        <v xml:space="preserve"> </v>
      </c>
      <c r="F239" s="18" t="e">
        <f t="shared" si="11"/>
        <v>#VALUE!</v>
      </c>
    </row>
    <row r="240" spans="1:6" ht="13.5" customHeight="1">
      <c r="A240" s="5" t="s">
        <v>188</v>
      </c>
      <c r="B240" s="13" t="e">
        <f t="shared" si="12"/>
        <v>#VALUE!</v>
      </c>
      <c r="C240" s="20"/>
      <c r="D240" s="10"/>
      <c r="E240" s="8" t="str">
        <f t="shared" si="13"/>
        <v xml:space="preserve"> </v>
      </c>
      <c r="F240" s="18" t="e">
        <f t="shared" si="11"/>
        <v>#VALUE!</v>
      </c>
    </row>
    <row r="241" spans="1:6" ht="13.5" customHeight="1">
      <c r="B241" s="13" t="e">
        <f t="shared" si="12"/>
        <v>#VALUE!</v>
      </c>
      <c r="D241" s="10"/>
      <c r="E241" s="8" t="str">
        <f t="shared" si="13"/>
        <v xml:space="preserve"> </v>
      </c>
      <c r="F241" s="18" t="e">
        <f t="shared" si="11"/>
        <v>#VALUE!</v>
      </c>
    </row>
    <row r="242" spans="1:6" ht="13.5" customHeight="1">
      <c r="B242" s="13" t="e">
        <f t="shared" si="12"/>
        <v>#VALUE!</v>
      </c>
      <c r="D242" s="10"/>
      <c r="E242" s="8" t="str">
        <f t="shared" si="13"/>
        <v xml:space="preserve"> </v>
      </c>
      <c r="F242" s="18" t="e">
        <f t="shared" si="11"/>
        <v>#VALUE!</v>
      </c>
    </row>
    <row r="243" spans="1:6" ht="13.5" customHeight="1">
      <c r="B243" s="13" t="e">
        <f t="shared" si="12"/>
        <v>#VALUE!</v>
      </c>
      <c r="D243" s="10"/>
      <c r="E243" s="8" t="str">
        <f t="shared" si="13"/>
        <v xml:space="preserve"> </v>
      </c>
      <c r="F243" s="18" t="e">
        <f t="shared" si="11"/>
        <v>#VALUE!</v>
      </c>
    </row>
    <row r="244" spans="1:6" ht="13.5" customHeight="1">
      <c r="A244" s="1" t="s">
        <v>4</v>
      </c>
      <c r="B244" s="13" t="e">
        <f t="shared" si="12"/>
        <v>#VALUE!</v>
      </c>
      <c r="C244" s="21" t="s">
        <v>5</v>
      </c>
      <c r="D244" s="9" t="s">
        <v>6</v>
      </c>
      <c r="E244" s="8" t="str">
        <f t="shared" si="13"/>
        <v>Zn-d
µg/L</v>
      </c>
      <c r="F244" s="18" t="e">
        <f t="shared" si="11"/>
        <v>#VALUE!</v>
      </c>
    </row>
    <row r="245" spans="1:6" ht="13.5" customHeight="1">
      <c r="B245" s="13" t="e">
        <f t="shared" si="12"/>
        <v>#VALUE!</v>
      </c>
      <c r="C245" s="21"/>
      <c r="D245" s="9"/>
      <c r="E245" s="8" t="str">
        <f t="shared" si="13"/>
        <v xml:space="preserve"> </v>
      </c>
      <c r="F245" s="18" t="e">
        <f t="shared" si="11"/>
        <v>#VALUE!</v>
      </c>
    </row>
    <row r="246" spans="1:6" ht="13.5" customHeight="1">
      <c r="A246" s="7" t="s">
        <v>185</v>
      </c>
      <c r="B246" s="13">
        <f t="shared" si="12"/>
        <v>39687</v>
      </c>
      <c r="C246" s="19">
        <v>86.9</v>
      </c>
      <c r="D246" s="12" t="s">
        <v>181</v>
      </c>
      <c r="E246" s="8" t="str">
        <f t="shared" si="13"/>
        <v>207.0</v>
      </c>
      <c r="F246" s="18">
        <f t="shared" si="11"/>
        <v>0.20699999999999999</v>
      </c>
    </row>
    <row r="247" spans="1:6" ht="13.5" customHeight="1">
      <c r="A247" s="7" t="s">
        <v>186</v>
      </c>
      <c r="B247" s="13">
        <f t="shared" si="12"/>
        <v>39757</v>
      </c>
      <c r="C247" s="19">
        <v>76</v>
      </c>
      <c r="D247" s="12" t="s">
        <v>194</v>
      </c>
      <c r="E247" s="8" t="str">
        <f t="shared" si="13"/>
        <v>229.0</v>
      </c>
      <c r="F247" s="18">
        <f t="shared" si="11"/>
        <v>0.22900000000000001</v>
      </c>
    </row>
    <row r="248" spans="1:6" ht="13.5" customHeight="1">
      <c r="A248" s="7" t="s">
        <v>178</v>
      </c>
      <c r="B248" s="13">
        <f t="shared" si="12"/>
        <v>40029</v>
      </c>
      <c r="C248" s="19">
        <v>89</v>
      </c>
      <c r="D248" s="12" t="s">
        <v>195</v>
      </c>
      <c r="E248" s="8" t="str">
        <f t="shared" si="13"/>
        <v>203.0</v>
      </c>
      <c r="F248" s="18">
        <f t="shared" si="11"/>
        <v>0.20300000000000001</v>
      </c>
    </row>
    <row r="249" spans="1:6" ht="13.5" customHeight="1">
      <c r="A249" s="7" t="s">
        <v>41</v>
      </c>
      <c r="B249" s="13">
        <f t="shared" si="12"/>
        <v>40066</v>
      </c>
      <c r="C249" s="19">
        <v>94</v>
      </c>
      <c r="D249" s="12" t="s">
        <v>196</v>
      </c>
      <c r="E249" s="8" t="str">
        <f t="shared" si="13"/>
        <v>227.0</v>
      </c>
      <c r="F249" s="18">
        <f t="shared" si="11"/>
        <v>0.22700000000000001</v>
      </c>
    </row>
    <row r="250" spans="1:6" ht="13.5" customHeight="1">
      <c r="A250" s="7" t="s">
        <v>187</v>
      </c>
      <c r="B250" s="13">
        <f t="shared" si="12"/>
        <v>40437</v>
      </c>
      <c r="C250" s="19">
        <v>89</v>
      </c>
      <c r="D250" s="12" t="s">
        <v>197</v>
      </c>
      <c r="E250" s="8" t="str">
        <f t="shared" si="13"/>
        <v>233.0</v>
      </c>
      <c r="F250" s="18">
        <f t="shared" si="11"/>
        <v>0.23300000000000001</v>
      </c>
    </row>
    <row r="251" spans="1:6" ht="13.5" customHeight="1">
      <c r="A251" s="7"/>
      <c r="B251" s="7"/>
      <c r="E251" s="8"/>
      <c r="F251" s="18"/>
    </row>
    <row r="252" spans="1:6" ht="13.5" customHeight="1">
      <c r="A252" s="7"/>
      <c r="B252" s="7"/>
      <c r="C252" s="19"/>
      <c r="E252" s="8"/>
      <c r="F252" s="18"/>
    </row>
    <row r="253" spans="1:6" ht="13.5" customHeight="1">
      <c r="A253" s="7"/>
      <c r="B253" s="7"/>
      <c r="C253" s="19"/>
      <c r="E253" s="8"/>
      <c r="F253" s="18"/>
    </row>
    <row r="254" spans="1:6" ht="13.5" customHeight="1">
      <c r="A254" s="7"/>
      <c r="B254" s="7"/>
      <c r="C254" s="19"/>
      <c r="E254" s="8"/>
      <c r="F254" s="18"/>
    </row>
    <row r="255" spans="1:6" ht="13.5" customHeight="1">
      <c r="A255" s="7"/>
      <c r="B255" s="7"/>
      <c r="C255" s="19"/>
      <c r="E255" s="8"/>
      <c r="F255" s="18"/>
    </row>
    <row r="256" spans="1:6" ht="13.5" customHeight="1">
      <c r="A256" s="7"/>
      <c r="B256" s="7"/>
      <c r="C256" s="19"/>
      <c r="E256" s="8"/>
      <c r="F256" s="18"/>
    </row>
    <row r="257" spans="1:6" ht="13.5" customHeight="1">
      <c r="A257" s="7"/>
      <c r="B257" s="7"/>
      <c r="C257" s="19"/>
      <c r="E257" s="8"/>
      <c r="F257" s="18"/>
    </row>
    <row r="258" spans="1:6" ht="13.5" customHeight="1">
      <c r="A258" s="7"/>
      <c r="B258" s="7"/>
      <c r="C258" s="19"/>
      <c r="E258" s="8"/>
      <c r="F258" s="18"/>
    </row>
    <row r="259" spans="1:6" ht="14.25" customHeight="1">
      <c r="A259" s="7"/>
      <c r="B259" s="7"/>
      <c r="C259" s="19"/>
      <c r="E259" s="8"/>
      <c r="F259" s="18"/>
    </row>
    <row r="260" spans="1:6" ht="9" customHeight="1">
      <c r="E260" s="8"/>
      <c r="F260" s="18"/>
    </row>
    <row r="261" spans="1:6" ht="9.75" customHeight="1">
      <c r="A261" s="5"/>
      <c r="B261" s="5"/>
      <c r="C261" s="20"/>
      <c r="E261" s="8"/>
      <c r="F261" s="18"/>
    </row>
    <row r="262" spans="1:6" ht="9" customHeight="1">
      <c r="E262" s="8"/>
      <c r="F262" s="18"/>
    </row>
    <row r="263" spans="1:6" ht="9.75" customHeight="1">
      <c r="E263" s="8"/>
      <c r="F263" s="18"/>
    </row>
    <row r="264" spans="1:6" ht="12.75" customHeight="1">
      <c r="E264" s="8"/>
      <c r="F264" s="18"/>
    </row>
    <row r="265" spans="1:6" ht="9.75" customHeight="1">
      <c r="A265" s="1"/>
      <c r="B265" s="1"/>
      <c r="C265" s="21"/>
      <c r="D265" s="6"/>
      <c r="E265" s="8"/>
      <c r="F265" s="18"/>
    </row>
    <row r="266" spans="1:6">
      <c r="C266" s="21"/>
      <c r="D266" s="6"/>
      <c r="E266" s="8"/>
      <c r="F266" s="18"/>
    </row>
    <row r="267" spans="1:6" ht="13.5" customHeight="1">
      <c r="A267" s="7"/>
      <c r="B267" s="7"/>
      <c r="C267" s="19"/>
      <c r="D267" s="8"/>
      <c r="E267" s="8"/>
      <c r="F267" s="18"/>
    </row>
    <row r="268" spans="1:6" ht="13.5" customHeight="1">
      <c r="A268" s="7"/>
      <c r="B268" s="7"/>
      <c r="C268" s="19"/>
      <c r="D268" s="8"/>
      <c r="E268" s="8"/>
      <c r="F268" s="18"/>
    </row>
    <row r="269" spans="1:6" ht="13.5" customHeight="1">
      <c r="A269" s="7"/>
      <c r="B269" s="7"/>
      <c r="C269" s="19"/>
      <c r="D269" s="8"/>
      <c r="E269" s="8"/>
      <c r="F269" s="18"/>
    </row>
    <row r="270" spans="1:6" ht="13.5" customHeight="1">
      <c r="A270" s="7"/>
      <c r="B270" s="7"/>
      <c r="C270" s="19"/>
      <c r="D270" s="8"/>
      <c r="E270" s="8"/>
      <c r="F270" s="18"/>
    </row>
    <row r="271" spans="1:6" ht="13.5" customHeight="1">
      <c r="A271" s="7"/>
      <c r="B271" s="7"/>
      <c r="C271" s="19"/>
      <c r="D271" s="8"/>
      <c r="E271" s="8"/>
      <c r="F271" s="18"/>
    </row>
    <row r="272" spans="1:6" ht="13.5" customHeight="1">
      <c r="A272" s="7"/>
      <c r="B272" s="7"/>
      <c r="C272" s="19"/>
      <c r="D272" s="8"/>
      <c r="E272" s="8"/>
      <c r="F272" s="18"/>
    </row>
    <row r="273" spans="1:6" ht="13.5" customHeight="1">
      <c r="A273" s="7"/>
      <c r="B273" s="7"/>
      <c r="C273" s="19"/>
      <c r="D273" s="8"/>
      <c r="E273" s="8"/>
      <c r="F273" s="18"/>
    </row>
    <row r="274" spans="1:6" ht="13.5" customHeight="1">
      <c r="A274" s="7"/>
      <c r="B274" s="7"/>
      <c r="C274" s="19"/>
      <c r="D274" s="8"/>
      <c r="E274" s="8"/>
      <c r="F274" s="18"/>
    </row>
    <row r="275" spans="1:6" ht="13.5" customHeight="1">
      <c r="A275" s="7"/>
      <c r="B275" s="7"/>
      <c r="C275" s="19"/>
      <c r="D275" s="8"/>
      <c r="E275" s="8"/>
      <c r="F275" s="18"/>
    </row>
    <row r="276" spans="1:6" ht="13.5" customHeight="1">
      <c r="A276" s="7"/>
      <c r="B276" s="7"/>
      <c r="C276" s="19"/>
      <c r="D276" s="8"/>
      <c r="E276" s="8"/>
      <c r="F276" s="18"/>
    </row>
    <row r="277" spans="1:6" ht="13.5" customHeight="1">
      <c r="A277" s="7"/>
      <c r="B277" s="7"/>
      <c r="C277" s="19"/>
      <c r="D277" s="8"/>
      <c r="E277" s="8"/>
      <c r="F277" s="18"/>
    </row>
    <row r="278" spans="1:6" ht="13.5" customHeight="1">
      <c r="A278" s="7"/>
      <c r="B278" s="7"/>
      <c r="C278" s="19"/>
      <c r="D278" s="8"/>
      <c r="E278" s="8"/>
      <c r="F278" s="18"/>
    </row>
    <row r="279" spans="1:6" ht="13.5" customHeight="1">
      <c r="A279" s="7"/>
      <c r="B279" s="7"/>
      <c r="C279" s="19"/>
      <c r="D279" s="8"/>
      <c r="E279" s="8"/>
      <c r="F279" s="18"/>
    </row>
    <row r="280" spans="1:6" ht="13.5" customHeight="1">
      <c r="A280" s="7"/>
      <c r="B280" s="7"/>
      <c r="C280" s="19"/>
      <c r="D280" s="8"/>
      <c r="E280" s="8"/>
      <c r="F280" s="18"/>
    </row>
    <row r="281" spans="1:6" ht="13.5" customHeight="1">
      <c r="A281" s="7"/>
      <c r="B281" s="7"/>
      <c r="C281" s="19"/>
      <c r="D281" s="8"/>
      <c r="E281" s="8"/>
      <c r="F281" s="18"/>
    </row>
    <row r="282" spans="1:6" ht="13.5" customHeight="1">
      <c r="A282" s="7"/>
      <c r="B282" s="7"/>
      <c r="C282" s="19"/>
      <c r="D282" s="8"/>
      <c r="E282" s="8"/>
      <c r="F282" s="18"/>
    </row>
    <row r="283" spans="1:6" ht="13.5" customHeight="1">
      <c r="A283" s="7"/>
      <c r="B283" s="7"/>
      <c r="C283" s="19"/>
      <c r="D283" s="8"/>
      <c r="E283" s="8"/>
      <c r="F283" s="18"/>
    </row>
    <row r="284" spans="1:6" ht="13.5" customHeight="1">
      <c r="A284" s="7"/>
      <c r="B284" s="7"/>
      <c r="C284" s="19"/>
      <c r="D284" s="8"/>
      <c r="E284" s="8"/>
      <c r="F284" s="18"/>
    </row>
    <row r="285" spans="1:6" ht="13.5" customHeight="1">
      <c r="A285" s="7"/>
      <c r="B285" s="7"/>
      <c r="C285" s="19"/>
      <c r="D285" s="8"/>
      <c r="E285" s="8"/>
      <c r="F285" s="18"/>
    </row>
    <row r="286" spans="1:6" ht="13.5" customHeight="1">
      <c r="A286" s="7"/>
      <c r="B286" s="7"/>
      <c r="C286" s="19"/>
      <c r="D286" s="8"/>
      <c r="E286" s="8"/>
      <c r="F286" s="18"/>
    </row>
    <row r="287" spans="1:6" ht="13.5" customHeight="1">
      <c r="A287" s="7"/>
      <c r="B287" s="7"/>
      <c r="C287" s="19"/>
      <c r="D287" s="8"/>
      <c r="E287" s="8"/>
      <c r="F287" s="18"/>
    </row>
    <row r="288" spans="1:6" ht="13.5" customHeight="1">
      <c r="A288" s="7"/>
      <c r="B288" s="7"/>
      <c r="C288" s="19"/>
      <c r="D288" s="8"/>
      <c r="E288" s="8"/>
      <c r="F288" s="18"/>
    </row>
    <row r="289" spans="1:6" ht="13.5" customHeight="1">
      <c r="A289" s="7"/>
      <c r="B289" s="7"/>
      <c r="C289" s="19"/>
      <c r="D289" s="8"/>
      <c r="E289" s="8"/>
      <c r="F289" s="18"/>
    </row>
    <row r="290" spans="1:6" ht="13.5" customHeight="1">
      <c r="A290" s="7"/>
      <c r="B290" s="7"/>
      <c r="C290" s="19"/>
      <c r="D290" s="8"/>
      <c r="E290" s="8"/>
      <c r="F290" s="18"/>
    </row>
    <row r="291" spans="1:6" ht="13.5" customHeight="1">
      <c r="A291" s="7"/>
      <c r="B291" s="7"/>
      <c r="C291" s="19"/>
      <c r="D291" s="8"/>
      <c r="E291" s="8"/>
      <c r="F291" s="18"/>
    </row>
    <row r="292" spans="1:6" ht="13.5" customHeight="1">
      <c r="A292" s="7"/>
      <c r="B292" s="7"/>
      <c r="C292" s="19"/>
      <c r="D292" s="8"/>
      <c r="E292" s="8"/>
      <c r="F292" s="18"/>
    </row>
    <row r="293" spans="1:6" ht="14.25" customHeight="1">
      <c r="A293" s="7"/>
      <c r="B293" s="7"/>
      <c r="C293" s="19"/>
      <c r="D293" s="8"/>
      <c r="E293" s="8"/>
      <c r="F293" s="18"/>
    </row>
    <row r="294" spans="1:6" ht="9" customHeight="1">
      <c r="E294" s="8"/>
      <c r="F294" s="18"/>
    </row>
    <row r="295" spans="1:6" ht="9.75" customHeight="1">
      <c r="A295" s="5"/>
      <c r="B295" s="5"/>
      <c r="C295" s="20"/>
      <c r="E295" s="8"/>
      <c r="F295" s="18"/>
    </row>
    <row r="296" spans="1:6" ht="9" customHeight="1">
      <c r="E296" s="8"/>
      <c r="F296" s="18"/>
    </row>
    <row r="297" spans="1:6" ht="9.75" customHeight="1">
      <c r="E297" s="8"/>
      <c r="F297" s="18"/>
    </row>
    <row r="298" spans="1:6" ht="12.75" customHeight="1">
      <c r="E298" s="8"/>
      <c r="F298" s="18"/>
    </row>
    <row r="299" spans="1:6" ht="9.75" customHeight="1">
      <c r="A299" s="1"/>
      <c r="B299" s="1"/>
      <c r="C299" s="21"/>
      <c r="D299" s="6"/>
      <c r="E299" s="8"/>
      <c r="F299" s="18"/>
    </row>
    <row r="300" spans="1:6">
      <c r="C300" s="21"/>
      <c r="D300" s="6"/>
      <c r="E300" s="8"/>
      <c r="F300" s="18"/>
    </row>
    <row r="301" spans="1:6" ht="13.5" customHeight="1">
      <c r="A301" s="7"/>
      <c r="B301" s="7"/>
      <c r="C301" s="19"/>
      <c r="D301" s="8"/>
      <c r="E301" s="8"/>
      <c r="F301" s="18"/>
    </row>
    <row r="302" spans="1:6" ht="13.5" customHeight="1">
      <c r="A302" s="7"/>
      <c r="B302" s="7"/>
      <c r="C302" s="19"/>
      <c r="D302" s="8"/>
      <c r="E302" s="8"/>
      <c r="F302" s="18"/>
    </row>
    <row r="303" spans="1:6" ht="13.5" customHeight="1">
      <c r="A303" s="7"/>
      <c r="B303" s="7"/>
      <c r="C303" s="19"/>
      <c r="D303" s="8"/>
      <c r="E303" s="8"/>
      <c r="F303" s="18"/>
    </row>
    <row r="304" spans="1:6" ht="13.5" customHeight="1">
      <c r="A304" s="7"/>
      <c r="B304" s="7"/>
      <c r="C304" s="19"/>
      <c r="D304" s="8"/>
      <c r="E304" s="8"/>
      <c r="F304" s="18"/>
    </row>
    <row r="305" spans="1:6" ht="13.5" customHeight="1">
      <c r="A305" s="7"/>
      <c r="B305" s="7"/>
      <c r="C305" s="19"/>
      <c r="D305" s="8"/>
      <c r="E305" s="8"/>
      <c r="F305" s="18"/>
    </row>
    <row r="306" spans="1:6" ht="13.5" customHeight="1">
      <c r="A306" s="7"/>
      <c r="B306" s="7"/>
      <c r="C306" s="19"/>
      <c r="D306" s="8"/>
      <c r="E306" s="8"/>
      <c r="F306" s="18"/>
    </row>
    <row r="307" spans="1:6" ht="13.5" customHeight="1">
      <c r="A307" s="7"/>
      <c r="B307" s="7"/>
      <c r="C307" s="19"/>
      <c r="D307" s="8"/>
      <c r="E307" s="8"/>
      <c r="F307" s="18"/>
    </row>
    <row r="308" spans="1:6" ht="13.5" customHeight="1">
      <c r="A308" s="7"/>
      <c r="B308" s="7"/>
      <c r="C308" s="19"/>
      <c r="D308" s="8"/>
      <c r="E308" s="8"/>
      <c r="F308" s="18"/>
    </row>
    <row r="309" spans="1:6" ht="13.5" customHeight="1">
      <c r="A309" s="7"/>
      <c r="B309" s="7"/>
      <c r="C309" s="19"/>
      <c r="D309" s="8"/>
      <c r="E309" s="8"/>
      <c r="F309" s="18"/>
    </row>
    <row r="310" spans="1:6" ht="13.5" customHeight="1">
      <c r="A310" s="7"/>
      <c r="B310" s="7"/>
      <c r="C310" s="19"/>
      <c r="D310" s="8"/>
      <c r="E310" s="8"/>
      <c r="F310" s="18"/>
    </row>
    <row r="311" spans="1:6" ht="13.5" customHeight="1">
      <c r="A311" s="7"/>
      <c r="B311" s="7"/>
      <c r="C311" s="19"/>
      <c r="D311" s="8"/>
      <c r="E311" s="8"/>
      <c r="F311" s="18"/>
    </row>
    <row r="312" spans="1:6" ht="13.5" customHeight="1">
      <c r="A312" s="7"/>
      <c r="B312" s="7"/>
      <c r="C312" s="19"/>
      <c r="D312" s="8"/>
      <c r="E312" s="8"/>
      <c r="F312" s="18"/>
    </row>
    <row r="313" spans="1:6" ht="13.5" customHeight="1">
      <c r="A313" s="7"/>
      <c r="B313" s="7"/>
      <c r="C313" s="19"/>
      <c r="D313" s="8"/>
      <c r="E313" s="8"/>
      <c r="F313" s="18"/>
    </row>
    <row r="314" spans="1:6" ht="13.5" customHeight="1">
      <c r="A314" s="7"/>
      <c r="B314" s="7"/>
      <c r="C314" s="19"/>
      <c r="D314" s="8"/>
      <c r="E314" s="8"/>
      <c r="F314" s="18"/>
    </row>
    <row r="315" spans="1:6" ht="13.5" customHeight="1">
      <c r="A315" s="7"/>
      <c r="B315" s="7"/>
      <c r="C315" s="19"/>
      <c r="D315" s="8"/>
      <c r="E315" s="8"/>
      <c r="F315" s="18"/>
    </row>
    <row r="316" spans="1:6" ht="13.5" customHeight="1">
      <c r="A316" s="7"/>
      <c r="B316" s="7"/>
      <c r="C316" s="19"/>
      <c r="D316" s="8"/>
      <c r="E316" s="8"/>
      <c r="F316" s="18"/>
    </row>
    <row r="317" spans="1:6" ht="13.5" customHeight="1">
      <c r="A317" s="7"/>
      <c r="B317" s="7"/>
      <c r="C317" s="19"/>
      <c r="D317" s="8"/>
      <c r="E317" s="8"/>
      <c r="F317" s="18"/>
    </row>
    <row r="318" spans="1:6" ht="13.5" customHeight="1">
      <c r="A318" s="7"/>
      <c r="B318" s="7"/>
      <c r="C318" s="19"/>
      <c r="D318" s="8"/>
      <c r="E318" s="8"/>
      <c r="F318" s="18"/>
    </row>
    <row r="319" spans="1:6" ht="13.5" customHeight="1">
      <c r="A319" s="7"/>
      <c r="B319" s="7"/>
      <c r="C319" s="19"/>
      <c r="D319" s="8"/>
      <c r="E319" s="8"/>
      <c r="F319" s="18"/>
    </row>
    <row r="320" spans="1:6" ht="13.5" customHeight="1">
      <c r="A320" s="7"/>
      <c r="B320" s="7"/>
      <c r="C320" s="19"/>
      <c r="D320" s="8"/>
      <c r="E320" s="8"/>
      <c r="F320" s="18"/>
    </row>
    <row r="321" spans="1:6" ht="14.25" customHeight="1">
      <c r="A321" s="7"/>
      <c r="B321" s="7"/>
      <c r="C321" s="19"/>
      <c r="D321" s="8"/>
      <c r="E321" s="8"/>
      <c r="F321" s="18"/>
    </row>
    <row r="322" spans="1:6" ht="9" customHeight="1">
      <c r="E322" s="8"/>
      <c r="F322" s="18"/>
    </row>
    <row r="323" spans="1:6" ht="9.75" customHeight="1">
      <c r="A323" s="5"/>
      <c r="B323" s="5"/>
      <c r="C323" s="20"/>
      <c r="E323" s="8"/>
      <c r="F323" s="18"/>
    </row>
    <row r="324" spans="1:6" ht="9" customHeight="1">
      <c r="E324" s="8"/>
      <c r="F324" s="18"/>
    </row>
    <row r="325" spans="1:6" ht="9.75" customHeight="1">
      <c r="E325" s="8"/>
      <c r="F325" s="18"/>
    </row>
    <row r="326" spans="1:6" ht="12.75" customHeight="1">
      <c r="E326" s="8"/>
      <c r="F326" s="18"/>
    </row>
    <row r="327" spans="1:6" ht="9.75" customHeight="1">
      <c r="A327" s="1"/>
      <c r="B327" s="1"/>
      <c r="C327" s="21"/>
      <c r="D327" s="6"/>
      <c r="E327" s="8"/>
      <c r="F327" s="18"/>
    </row>
    <row r="328" spans="1:6">
      <c r="C328" s="21"/>
      <c r="D328" s="6"/>
      <c r="E328" s="8"/>
      <c r="F328" s="18"/>
    </row>
    <row r="329" spans="1:6" ht="13.5" customHeight="1">
      <c r="A329" s="7"/>
      <c r="B329" s="7"/>
      <c r="C329" s="19"/>
      <c r="D329" s="8"/>
      <c r="E329" s="8"/>
      <c r="F329" s="18"/>
    </row>
    <row r="330" spans="1:6" ht="13.5" customHeight="1">
      <c r="A330" s="7"/>
      <c r="B330" s="7"/>
      <c r="C330" s="19"/>
      <c r="D330" s="8"/>
      <c r="E330" s="8"/>
      <c r="F330" s="18"/>
    </row>
    <row r="331" spans="1:6" ht="13.5" customHeight="1">
      <c r="A331" s="7"/>
      <c r="B331" s="7"/>
      <c r="C331" s="19"/>
      <c r="D331" s="8"/>
      <c r="E331" s="8"/>
      <c r="F331" s="18"/>
    </row>
    <row r="332" spans="1:6" ht="13.5" customHeight="1">
      <c r="A332" s="7"/>
      <c r="B332" s="7"/>
      <c r="C332" s="19"/>
      <c r="D332" s="8"/>
      <c r="E332" s="8"/>
      <c r="F332" s="18"/>
    </row>
    <row r="333" spans="1:6" ht="13.5" customHeight="1">
      <c r="A333" s="7"/>
      <c r="B333" s="7"/>
      <c r="C333" s="19"/>
      <c r="D333" s="8"/>
      <c r="E333" s="8"/>
      <c r="F333" s="18"/>
    </row>
    <row r="334" spans="1:6" ht="13.5" customHeight="1">
      <c r="A334" s="7"/>
      <c r="B334" s="7"/>
      <c r="C334" s="19"/>
      <c r="D334" s="8"/>
      <c r="E334" s="8"/>
      <c r="F334" s="18"/>
    </row>
    <row r="335" spans="1:6" ht="13.5" customHeight="1">
      <c r="A335" s="7"/>
      <c r="B335" s="7"/>
      <c r="C335" s="19"/>
      <c r="D335" s="8"/>
      <c r="E335" s="8"/>
      <c r="F335" s="18"/>
    </row>
    <row r="336" spans="1:6" ht="13.5" customHeight="1">
      <c r="A336" s="7"/>
      <c r="B336" s="7"/>
      <c r="C336" s="19"/>
      <c r="D336" s="8"/>
      <c r="E336" s="8"/>
      <c r="F336" s="18"/>
    </row>
    <row r="337" spans="1:6" ht="13.5" customHeight="1">
      <c r="A337" s="7"/>
      <c r="B337" s="7"/>
      <c r="C337" s="19"/>
      <c r="D337" s="8"/>
      <c r="E337" s="8"/>
      <c r="F337" s="18"/>
    </row>
    <row r="338" spans="1:6" ht="13.5" customHeight="1">
      <c r="A338" s="7"/>
      <c r="B338" s="7"/>
      <c r="C338" s="19"/>
      <c r="D338" s="8"/>
      <c r="E338" s="8"/>
      <c r="F338" s="18"/>
    </row>
    <row r="339" spans="1:6" ht="13.5" customHeight="1">
      <c r="A339" s="7"/>
      <c r="B339" s="7"/>
      <c r="C339" s="19"/>
      <c r="D339" s="8"/>
      <c r="E339" s="8"/>
      <c r="F339" s="18"/>
    </row>
    <row r="340" spans="1:6" ht="13.5" customHeight="1">
      <c r="A340" s="7"/>
      <c r="B340" s="7"/>
      <c r="C340" s="19"/>
      <c r="D340" s="8"/>
      <c r="E340" s="8"/>
      <c r="F340" s="18"/>
    </row>
    <row r="341" spans="1:6" ht="13.5" customHeight="1">
      <c r="A341" s="7"/>
      <c r="B341" s="7"/>
      <c r="C341" s="19"/>
      <c r="D341" s="8"/>
      <c r="E341" s="8"/>
      <c r="F341" s="18"/>
    </row>
    <row r="342" spans="1:6" ht="13.5" customHeight="1">
      <c r="A342" s="7"/>
      <c r="B342" s="7"/>
      <c r="C342" s="19"/>
      <c r="D342" s="8"/>
      <c r="E342" s="8"/>
      <c r="F342" s="18"/>
    </row>
    <row r="343" spans="1:6" ht="13.5" customHeight="1">
      <c r="A343" s="7"/>
      <c r="B343" s="7"/>
      <c r="C343" s="19"/>
      <c r="D343" s="8"/>
      <c r="E343" s="8"/>
      <c r="F343" s="18"/>
    </row>
    <row r="344" spans="1:6" ht="13.5" customHeight="1">
      <c r="A344" s="7"/>
      <c r="B344" s="7"/>
      <c r="C344" s="19"/>
      <c r="D344" s="8"/>
      <c r="E344" s="8"/>
      <c r="F344" s="18"/>
    </row>
    <row r="345" spans="1:6" ht="13.5" customHeight="1">
      <c r="A345" s="7"/>
      <c r="B345" s="7"/>
      <c r="C345" s="19"/>
      <c r="D345" s="8"/>
      <c r="E345" s="8"/>
      <c r="F345" s="18"/>
    </row>
    <row r="346" spans="1:6" ht="13.5" customHeight="1">
      <c r="A346" s="7"/>
      <c r="B346" s="7"/>
      <c r="C346" s="19"/>
      <c r="D346" s="8"/>
      <c r="E346" s="8"/>
      <c r="F346" s="18"/>
    </row>
    <row r="347" spans="1:6" ht="13.5" customHeight="1">
      <c r="A347" s="7"/>
      <c r="B347" s="7"/>
      <c r="C347" s="19"/>
      <c r="D347" s="8"/>
      <c r="E347" s="8"/>
      <c r="F347" s="18"/>
    </row>
    <row r="348" spans="1:6" ht="13.5" customHeight="1">
      <c r="A348" s="7"/>
      <c r="B348" s="7"/>
      <c r="C348" s="19"/>
      <c r="D348" s="8"/>
      <c r="E348" s="8"/>
      <c r="F348" s="18"/>
    </row>
    <row r="349" spans="1:6" ht="13.5" customHeight="1">
      <c r="A349" s="7"/>
      <c r="B349" s="7"/>
      <c r="C349" s="19"/>
      <c r="D349" s="8"/>
      <c r="E349" s="8"/>
      <c r="F349" s="18"/>
    </row>
    <row r="350" spans="1:6" ht="13.5" customHeight="1">
      <c r="A350" s="7"/>
      <c r="B350" s="7"/>
      <c r="C350" s="19"/>
      <c r="D350" s="8"/>
      <c r="E350" s="8"/>
      <c r="F350" s="18"/>
    </row>
    <row r="351" spans="1:6" ht="13.5" customHeight="1">
      <c r="A351" s="7"/>
      <c r="B351" s="7"/>
      <c r="C351" s="19"/>
      <c r="D351" s="8"/>
      <c r="E351" s="8"/>
      <c r="F351" s="18"/>
    </row>
    <row r="352" spans="1:6" ht="13.5" customHeight="1">
      <c r="A352" s="7"/>
      <c r="B352" s="7"/>
      <c r="C352" s="19"/>
      <c r="D352" s="8"/>
      <c r="E352" s="8"/>
      <c r="F352" s="18"/>
    </row>
    <row r="353" spans="1:6" ht="14.25" customHeight="1">
      <c r="A353" s="7"/>
      <c r="B353" s="7"/>
      <c r="C353" s="19"/>
      <c r="D353" s="8"/>
      <c r="E353" s="8"/>
      <c r="F353" s="18"/>
    </row>
    <row r="354" spans="1:6" ht="9" customHeight="1">
      <c r="E354" s="8"/>
      <c r="F354" s="18"/>
    </row>
    <row r="355" spans="1:6" ht="9.75" customHeight="1">
      <c r="A355" s="5"/>
      <c r="B355" s="5"/>
      <c r="C355" s="20"/>
      <c r="E355" s="8"/>
      <c r="F355" s="18"/>
    </row>
    <row r="356" spans="1:6" ht="9" customHeight="1">
      <c r="E356" s="8"/>
      <c r="F356" s="18"/>
    </row>
    <row r="357" spans="1:6" ht="9.75" customHeight="1">
      <c r="E357" s="8"/>
      <c r="F357" s="18"/>
    </row>
    <row r="358" spans="1:6" ht="12.75" customHeight="1">
      <c r="E358" s="8"/>
      <c r="F358" s="18"/>
    </row>
    <row r="359" spans="1:6" ht="9.75" customHeight="1">
      <c r="A359" s="1"/>
      <c r="B359" s="1"/>
      <c r="C359" s="21"/>
      <c r="D359" s="6"/>
      <c r="E359" s="8"/>
      <c r="F359" s="18"/>
    </row>
    <row r="360" spans="1:6">
      <c r="C360" s="21"/>
      <c r="D360" s="6"/>
      <c r="E360" s="8"/>
      <c r="F360" s="18"/>
    </row>
    <row r="361" spans="1:6" ht="13.5" customHeight="1">
      <c r="A361" s="7"/>
      <c r="B361" s="7"/>
      <c r="C361" s="19"/>
      <c r="D361" s="8"/>
      <c r="E361" s="8"/>
      <c r="F361" s="18"/>
    </row>
    <row r="362" spans="1:6" ht="13.5" customHeight="1">
      <c r="A362" s="7"/>
      <c r="B362" s="7"/>
      <c r="C362" s="19"/>
      <c r="D362" s="8"/>
      <c r="E362" s="8"/>
      <c r="F362" s="18"/>
    </row>
    <row r="363" spans="1:6" ht="13.5" customHeight="1">
      <c r="A363" s="7"/>
      <c r="B363" s="7"/>
      <c r="C363" s="19"/>
      <c r="D363" s="8"/>
      <c r="E363" s="8"/>
      <c r="F363" s="18"/>
    </row>
    <row r="364" spans="1:6" ht="13.5" customHeight="1">
      <c r="A364" s="7"/>
      <c r="B364" s="7"/>
      <c r="C364" s="19"/>
      <c r="D364" s="8"/>
      <c r="E364" s="8"/>
      <c r="F364" s="18"/>
    </row>
    <row r="365" spans="1:6" ht="13.5" customHeight="1">
      <c r="A365" s="7"/>
      <c r="B365" s="7"/>
      <c r="C365" s="19"/>
      <c r="D365" s="8"/>
      <c r="E365" s="8"/>
      <c r="F365" s="18"/>
    </row>
    <row r="366" spans="1:6" ht="13.5" customHeight="1">
      <c r="A366" s="7"/>
      <c r="B366" s="7"/>
      <c r="C366" s="19"/>
      <c r="D366" s="8"/>
      <c r="E366" s="8"/>
      <c r="F366" s="18"/>
    </row>
    <row r="367" spans="1:6" ht="13.5" customHeight="1">
      <c r="A367" s="7"/>
      <c r="B367" s="7"/>
      <c r="C367" s="19"/>
      <c r="D367" s="8"/>
      <c r="E367" s="8"/>
      <c r="F367" s="18"/>
    </row>
    <row r="368" spans="1:6" ht="13.5" customHeight="1">
      <c r="A368" s="7"/>
      <c r="B368" s="7"/>
      <c r="C368" s="19"/>
      <c r="D368" s="8"/>
      <c r="E368" s="8"/>
      <c r="F368" s="18"/>
    </row>
    <row r="369" spans="1:6" ht="13.5" customHeight="1">
      <c r="A369" s="7"/>
      <c r="B369" s="7"/>
      <c r="C369" s="19"/>
      <c r="D369" s="8"/>
      <c r="E369" s="8"/>
      <c r="F369" s="18"/>
    </row>
    <row r="370" spans="1:6" ht="13.5" customHeight="1">
      <c r="A370" s="7"/>
      <c r="B370" s="7"/>
      <c r="C370" s="19"/>
      <c r="D370" s="8"/>
      <c r="E370" s="8"/>
      <c r="F370" s="18"/>
    </row>
    <row r="371" spans="1:6" ht="13.5" customHeight="1">
      <c r="A371" s="7"/>
      <c r="B371" s="7"/>
      <c r="C371" s="19"/>
      <c r="D371" s="8"/>
      <c r="E371" s="8"/>
      <c r="F371" s="18"/>
    </row>
    <row r="372" spans="1:6" ht="13.5" customHeight="1">
      <c r="A372" s="7"/>
      <c r="B372" s="7"/>
      <c r="C372" s="19"/>
      <c r="D372" s="8"/>
      <c r="E372" s="8"/>
      <c r="F372" s="18"/>
    </row>
    <row r="373" spans="1:6" ht="13.5" customHeight="1">
      <c r="A373" s="7"/>
      <c r="B373" s="7"/>
      <c r="C373" s="19"/>
      <c r="D373" s="8"/>
      <c r="E373" s="8"/>
      <c r="F373" s="18"/>
    </row>
    <row r="374" spans="1:6" ht="13.5" customHeight="1">
      <c r="A374" s="7"/>
      <c r="B374" s="7"/>
      <c r="C374" s="19"/>
      <c r="D374" s="8"/>
      <c r="E374" s="8"/>
      <c r="F374" s="18"/>
    </row>
    <row r="375" spans="1:6" ht="13.5" customHeight="1">
      <c r="A375" s="7"/>
      <c r="B375" s="7"/>
      <c r="C375" s="19"/>
      <c r="D375" s="8"/>
      <c r="E375" s="8"/>
      <c r="F375" s="18"/>
    </row>
    <row r="376" spans="1:6" ht="13.5" customHeight="1">
      <c r="A376" s="7"/>
      <c r="B376" s="7"/>
      <c r="C376" s="19"/>
      <c r="D376" s="8"/>
      <c r="E376" s="8"/>
      <c r="F376" s="18"/>
    </row>
    <row r="377" spans="1:6" ht="13.5" customHeight="1">
      <c r="A377" s="7"/>
      <c r="B377" s="7"/>
      <c r="C377" s="19"/>
      <c r="D377" s="8"/>
      <c r="E377" s="8"/>
      <c r="F377" s="18"/>
    </row>
    <row r="378" spans="1:6" ht="13.5" customHeight="1">
      <c r="A378" s="7"/>
      <c r="B378" s="7"/>
      <c r="C378" s="19"/>
      <c r="D378" s="8"/>
      <c r="E378" s="8"/>
      <c r="F378" s="18"/>
    </row>
    <row r="379" spans="1:6" ht="13.5" customHeight="1">
      <c r="A379" s="7"/>
      <c r="B379" s="7"/>
      <c r="C379" s="19"/>
      <c r="D379" s="8"/>
      <c r="E379" s="8"/>
      <c r="F379" s="18"/>
    </row>
    <row r="380" spans="1:6" ht="13.5" customHeight="1">
      <c r="A380" s="7"/>
      <c r="B380" s="7"/>
      <c r="C380" s="19"/>
      <c r="D380" s="8"/>
      <c r="E380" s="8"/>
      <c r="F380" s="18"/>
    </row>
    <row r="381" spans="1:6" ht="13.5" customHeight="1">
      <c r="A381" s="7"/>
      <c r="B381" s="7"/>
      <c r="C381" s="19"/>
      <c r="D381" s="8"/>
      <c r="E381" s="8"/>
      <c r="F381" s="18"/>
    </row>
    <row r="382" spans="1:6" ht="13.5" customHeight="1">
      <c r="A382" s="7"/>
      <c r="B382" s="7"/>
      <c r="C382" s="19"/>
      <c r="D382" s="8"/>
      <c r="E382" s="8"/>
      <c r="F382" s="18"/>
    </row>
    <row r="383" spans="1:6" ht="13.5" customHeight="1">
      <c r="A383" s="7"/>
      <c r="B383" s="7"/>
      <c r="C383" s="19"/>
      <c r="D383" s="8"/>
      <c r="E383" s="8"/>
      <c r="F383" s="18"/>
    </row>
    <row r="384" spans="1:6" ht="13.5" customHeight="1">
      <c r="A384" s="7"/>
      <c r="B384" s="7"/>
      <c r="C384" s="19"/>
      <c r="D384" s="8"/>
      <c r="E384" s="8"/>
      <c r="F384" s="18"/>
    </row>
    <row r="385" spans="1:11" ht="13.5" customHeight="1">
      <c r="A385" s="7"/>
      <c r="B385" s="7"/>
      <c r="C385" s="19"/>
      <c r="D385" s="8"/>
      <c r="E385" s="8"/>
      <c r="F385" s="18"/>
    </row>
    <row r="386" spans="1:11" ht="14.25" customHeight="1">
      <c r="A386" s="7"/>
      <c r="B386" s="7"/>
      <c r="C386" s="19"/>
      <c r="D386" s="8"/>
      <c r="E386" s="8"/>
      <c r="F386" s="18"/>
    </row>
    <row r="387" spans="1:11" ht="295.5" customHeight="1"/>
    <row r="388" spans="1:11" ht="6" customHeight="1"/>
    <row r="389" spans="1:11" ht="9" customHeight="1">
      <c r="A389" s="4" t="s">
        <v>182</v>
      </c>
      <c r="B389" s="4"/>
      <c r="C389" s="16"/>
      <c r="K389" s="2" t="s">
        <v>183</v>
      </c>
    </row>
  </sheetData>
  <pageMargins left="0.5" right="0.5" top="0.5" bottom="0.25" header="0" footer="0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54"/>
  <sheetViews>
    <sheetView view="pageLayout" zoomScaleNormal="96" workbookViewId="0">
      <selection activeCell="C24" sqref="C24"/>
    </sheetView>
  </sheetViews>
  <sheetFormatPr defaultRowHeight="12.75"/>
  <cols>
    <col min="1" max="1" width="12" style="59" customWidth="1"/>
    <col min="2" max="2" width="14.28515625" style="32" customWidth="1"/>
    <col min="3" max="3" width="9.140625" style="32"/>
    <col min="4" max="4" width="10.7109375" style="32" customWidth="1"/>
    <col min="5" max="6" width="9.140625" style="32"/>
    <col min="7" max="7" width="12.140625" style="32" customWidth="1"/>
    <col min="8" max="8" width="9.140625" style="32"/>
    <col min="9" max="9" width="11.5703125" style="32" customWidth="1"/>
    <col min="10" max="11" width="9.140625" style="32"/>
    <col min="12" max="12" width="11.7109375" style="32" customWidth="1"/>
    <col min="13" max="13" width="9.140625" style="32"/>
    <col min="14" max="14" width="12.28515625" style="32" customWidth="1"/>
    <col min="15" max="16384" width="9.140625" style="32"/>
  </cols>
  <sheetData>
    <row r="1" spans="1:14" ht="26.25" customHeight="1" thickBot="1">
      <c r="A1" s="70"/>
      <c r="B1" s="71"/>
      <c r="C1" s="69" t="s">
        <v>204</v>
      </c>
      <c r="D1" s="68" t="s">
        <v>206</v>
      </c>
      <c r="F1" s="67"/>
      <c r="G1" s="71"/>
      <c r="H1" s="69" t="s">
        <v>204</v>
      </c>
      <c r="I1" s="68" t="s">
        <v>206</v>
      </c>
      <c r="K1" s="67"/>
      <c r="L1" s="71"/>
      <c r="M1" s="69" t="s">
        <v>204</v>
      </c>
      <c r="N1" s="68" t="s">
        <v>206</v>
      </c>
    </row>
    <row r="2" spans="1:14" ht="15">
      <c r="A2" s="60"/>
      <c r="B2" s="25"/>
      <c r="C2" s="65" t="s">
        <v>200</v>
      </c>
      <c r="D2" s="24" t="s">
        <v>205</v>
      </c>
      <c r="F2" s="60"/>
      <c r="G2" s="25"/>
      <c r="H2" s="65" t="s">
        <v>200</v>
      </c>
      <c r="I2" s="24" t="s">
        <v>202</v>
      </c>
      <c r="K2" s="60"/>
      <c r="L2" s="25"/>
      <c r="M2" s="65" t="s">
        <v>200</v>
      </c>
      <c r="N2" s="24" t="s">
        <v>202</v>
      </c>
    </row>
    <row r="3" spans="1:14" ht="15.75" thickBot="1">
      <c r="A3" s="61" t="s">
        <v>203</v>
      </c>
      <c r="B3" s="26" t="s">
        <v>4</v>
      </c>
      <c r="C3" s="66" t="s">
        <v>201</v>
      </c>
      <c r="D3" s="27" t="s">
        <v>201</v>
      </c>
      <c r="F3" s="61" t="s">
        <v>203</v>
      </c>
      <c r="G3" s="26" t="s">
        <v>4</v>
      </c>
      <c r="H3" s="66" t="s">
        <v>201</v>
      </c>
      <c r="I3" s="27" t="s">
        <v>201</v>
      </c>
      <c r="K3" s="61" t="s">
        <v>203</v>
      </c>
      <c r="L3" s="26" t="s">
        <v>4</v>
      </c>
      <c r="M3" s="66" t="s">
        <v>201</v>
      </c>
      <c r="N3" s="27" t="s">
        <v>201</v>
      </c>
    </row>
    <row r="4" spans="1:14" ht="15">
      <c r="A4" s="28" t="s">
        <v>184</v>
      </c>
      <c r="B4" s="29">
        <v>39687</v>
      </c>
      <c r="C4" s="45">
        <v>154</v>
      </c>
      <c r="D4" s="35">
        <v>0.97799999999999998</v>
      </c>
      <c r="F4" s="28" t="s">
        <v>43</v>
      </c>
      <c r="G4" s="58">
        <v>35975</v>
      </c>
      <c r="H4" s="50">
        <v>498</v>
      </c>
      <c r="I4" s="43">
        <v>5.0000000000000001E-3</v>
      </c>
      <c r="K4" s="28" t="s">
        <v>102</v>
      </c>
      <c r="L4" s="58">
        <v>35975</v>
      </c>
      <c r="M4" s="50">
        <v>723</v>
      </c>
      <c r="N4" s="43">
        <v>0.01</v>
      </c>
    </row>
    <row r="5" spans="1:14" ht="15">
      <c r="A5" s="62"/>
      <c r="B5" s="30">
        <v>39757</v>
      </c>
      <c r="C5" s="46">
        <v>170</v>
      </c>
      <c r="D5" s="36">
        <v>1</v>
      </c>
      <c r="F5" s="62"/>
      <c r="G5" s="40">
        <v>36087</v>
      </c>
      <c r="H5" s="48">
        <v>159</v>
      </c>
      <c r="I5" s="33">
        <v>0.01</v>
      </c>
      <c r="K5" s="44"/>
      <c r="L5" s="40">
        <v>36087</v>
      </c>
      <c r="M5" s="48">
        <v>974</v>
      </c>
      <c r="N5" s="33">
        <v>5.0000000000000001E-3</v>
      </c>
    </row>
    <row r="6" spans="1:14" ht="15">
      <c r="A6" s="63"/>
      <c r="B6" s="30">
        <v>40029</v>
      </c>
      <c r="C6" s="46">
        <v>130</v>
      </c>
      <c r="D6" s="36">
        <v>0.84699999999999998</v>
      </c>
      <c r="F6" s="62"/>
      <c r="G6" s="40">
        <v>36463</v>
      </c>
      <c r="H6" s="48">
        <v>259</v>
      </c>
      <c r="I6" s="33">
        <v>7.0000000000000007E-2</v>
      </c>
      <c r="K6" s="62"/>
      <c r="L6" s="40">
        <v>36463</v>
      </c>
      <c r="M6" s="48">
        <v>544</v>
      </c>
      <c r="N6" s="33">
        <v>5.0000000000000001E-3</v>
      </c>
    </row>
    <row r="7" spans="1:14" ht="15">
      <c r="A7" s="63"/>
      <c r="B7" s="30">
        <v>40066</v>
      </c>
      <c r="C7" s="46">
        <v>140</v>
      </c>
      <c r="D7" s="36">
        <v>0.98899999999999999</v>
      </c>
      <c r="F7" s="62"/>
      <c r="G7" s="40">
        <v>36703</v>
      </c>
      <c r="H7" s="48">
        <v>578</v>
      </c>
      <c r="I7" s="33">
        <v>0.64</v>
      </c>
      <c r="K7" s="62"/>
      <c r="L7" s="40">
        <v>36703</v>
      </c>
      <c r="M7" s="48">
        <v>805</v>
      </c>
      <c r="N7" s="33">
        <v>0.71</v>
      </c>
    </row>
    <row r="8" spans="1:14" ht="15.75" thickBot="1">
      <c r="A8" s="61"/>
      <c r="B8" s="31">
        <v>40437</v>
      </c>
      <c r="C8" s="47">
        <v>130</v>
      </c>
      <c r="D8" s="37">
        <v>0.96699999999999997</v>
      </c>
      <c r="F8" s="62"/>
      <c r="G8" s="40">
        <v>36821</v>
      </c>
      <c r="H8" s="48">
        <v>288</v>
      </c>
      <c r="I8" s="33">
        <v>0.01</v>
      </c>
      <c r="K8" s="62"/>
      <c r="L8" s="40">
        <v>36821</v>
      </c>
      <c r="M8" s="48">
        <v>804</v>
      </c>
      <c r="N8" s="33">
        <v>5.0000000000000001E-3</v>
      </c>
    </row>
    <row r="9" spans="1:14" ht="15">
      <c r="A9" s="28" t="s">
        <v>188</v>
      </c>
      <c r="B9" s="29">
        <v>39687</v>
      </c>
      <c r="C9" s="45">
        <v>86.9</v>
      </c>
      <c r="D9" s="35">
        <v>0.20699999999999999</v>
      </c>
      <c r="F9" s="62"/>
      <c r="G9" s="40">
        <v>37046</v>
      </c>
      <c r="H9" s="48">
        <v>583</v>
      </c>
      <c r="I9" s="33">
        <v>0.25</v>
      </c>
      <c r="K9" s="62"/>
      <c r="L9" s="40">
        <v>37046</v>
      </c>
      <c r="M9" s="48">
        <v>1674</v>
      </c>
      <c r="N9" s="33">
        <v>0.05</v>
      </c>
    </row>
    <row r="10" spans="1:14" ht="15">
      <c r="A10" s="63"/>
      <c r="B10" s="30">
        <v>39757</v>
      </c>
      <c r="C10" s="46">
        <v>76</v>
      </c>
      <c r="D10" s="36">
        <v>0.22900000000000001</v>
      </c>
      <c r="F10" s="62"/>
      <c r="G10" s="40">
        <v>37189</v>
      </c>
      <c r="H10" s="48">
        <v>382</v>
      </c>
      <c r="I10" s="33">
        <v>0.23</v>
      </c>
      <c r="K10" s="62"/>
      <c r="L10" s="40">
        <v>37418</v>
      </c>
      <c r="M10" s="48">
        <v>1780</v>
      </c>
      <c r="N10" s="33">
        <v>2.5000000000000001E-2</v>
      </c>
    </row>
    <row r="11" spans="1:14" ht="15">
      <c r="A11" s="63"/>
      <c r="B11" s="30">
        <v>40029</v>
      </c>
      <c r="C11" s="46">
        <v>89</v>
      </c>
      <c r="D11" s="36">
        <v>0.20300000000000001</v>
      </c>
      <c r="F11" s="62"/>
      <c r="G11" s="40">
        <v>37418</v>
      </c>
      <c r="H11" s="48">
        <v>1340</v>
      </c>
      <c r="I11" s="33">
        <v>0.2</v>
      </c>
      <c r="K11" s="62"/>
      <c r="L11" s="40">
        <v>37524</v>
      </c>
      <c r="M11" s="48">
        <v>1980</v>
      </c>
      <c r="N11" s="33">
        <v>1.4999999999999999E-2</v>
      </c>
    </row>
    <row r="12" spans="1:14" ht="15">
      <c r="A12" s="63"/>
      <c r="B12" s="30">
        <v>40066</v>
      </c>
      <c r="C12" s="46">
        <v>94</v>
      </c>
      <c r="D12" s="36">
        <v>0.22700000000000001</v>
      </c>
      <c r="F12" s="62"/>
      <c r="G12" s="40">
        <v>37778</v>
      </c>
      <c r="H12" s="48">
        <v>1270</v>
      </c>
      <c r="I12" s="33">
        <v>0.23</v>
      </c>
      <c r="K12" s="62"/>
      <c r="L12" s="40">
        <v>37777</v>
      </c>
      <c r="M12" s="48">
        <v>1690</v>
      </c>
      <c r="N12" s="33">
        <v>1.6E-2</v>
      </c>
    </row>
    <row r="13" spans="1:14" ht="15.75" thickBot="1">
      <c r="A13" s="61"/>
      <c r="B13" s="31">
        <v>40437</v>
      </c>
      <c r="C13" s="47">
        <v>89</v>
      </c>
      <c r="D13" s="37">
        <v>0.23300000000000001</v>
      </c>
      <c r="F13" s="62"/>
      <c r="G13" s="40">
        <v>37889</v>
      </c>
      <c r="H13" s="48">
        <v>358</v>
      </c>
      <c r="I13" s="33">
        <v>0.113</v>
      </c>
      <c r="K13" s="62"/>
      <c r="L13" s="40">
        <v>37889</v>
      </c>
      <c r="M13" s="48">
        <v>1860</v>
      </c>
      <c r="N13" s="33">
        <v>0.03</v>
      </c>
    </row>
    <row r="14" spans="1:14" ht="15">
      <c r="A14" s="28" t="s">
        <v>3</v>
      </c>
      <c r="B14" s="29">
        <v>35961</v>
      </c>
      <c r="C14" s="45">
        <v>92</v>
      </c>
      <c r="D14" s="35">
        <v>0.28000000000000003</v>
      </c>
      <c r="F14" s="62"/>
      <c r="G14" s="40">
        <v>38148</v>
      </c>
      <c r="H14" s="48">
        <v>461</v>
      </c>
      <c r="I14" s="33">
        <v>0.121</v>
      </c>
      <c r="K14" s="62"/>
      <c r="L14" s="40">
        <v>38148</v>
      </c>
      <c r="M14" s="48">
        <v>1620</v>
      </c>
      <c r="N14" s="33">
        <v>1.5099999999999999E-2</v>
      </c>
    </row>
    <row r="15" spans="1:14" ht="15">
      <c r="A15" s="63"/>
      <c r="B15" s="30">
        <v>36088</v>
      </c>
      <c r="C15" s="46">
        <v>21</v>
      </c>
      <c r="D15" s="36">
        <v>0.28000000000000003</v>
      </c>
      <c r="F15" s="62"/>
      <c r="G15" s="40">
        <v>38478</v>
      </c>
      <c r="H15" s="48">
        <v>475</v>
      </c>
      <c r="I15" s="33">
        <v>0.17499999999999999</v>
      </c>
      <c r="K15" s="62"/>
      <c r="L15" s="40">
        <v>38477</v>
      </c>
      <c r="M15" s="48">
        <v>1550</v>
      </c>
      <c r="N15" s="33">
        <v>1.9E-2</v>
      </c>
    </row>
    <row r="16" spans="1:14" ht="15">
      <c r="A16" s="63"/>
      <c r="B16" s="30">
        <v>36345</v>
      </c>
      <c r="C16" s="46">
        <v>399</v>
      </c>
      <c r="D16" s="36">
        <v>25.87</v>
      </c>
      <c r="F16" s="62"/>
      <c r="G16" s="40">
        <v>38606</v>
      </c>
      <c r="H16" s="48">
        <v>298</v>
      </c>
      <c r="I16" s="33">
        <v>0.20100000000000001</v>
      </c>
      <c r="K16" s="62"/>
      <c r="L16" s="40">
        <v>38606</v>
      </c>
      <c r="M16" s="48">
        <v>2040</v>
      </c>
      <c r="N16" s="33">
        <v>0.16400000000000001</v>
      </c>
    </row>
    <row r="17" spans="1:14" ht="15">
      <c r="A17" s="62"/>
      <c r="B17" s="30">
        <v>36345</v>
      </c>
      <c r="C17" s="48">
        <v>150</v>
      </c>
      <c r="D17" s="38">
        <v>3.52</v>
      </c>
      <c r="F17" s="62"/>
      <c r="G17" s="40">
        <v>38873</v>
      </c>
      <c r="H17" s="48">
        <v>135</v>
      </c>
      <c r="I17" s="33">
        <v>0.55800000000000005</v>
      </c>
      <c r="K17" s="62"/>
      <c r="L17" s="40">
        <v>38873</v>
      </c>
      <c r="M17" s="48">
        <v>201</v>
      </c>
      <c r="N17" s="33">
        <v>9.7000000000000003E-2</v>
      </c>
    </row>
    <row r="18" spans="1:14" ht="15">
      <c r="A18" s="62"/>
      <c r="B18" s="40">
        <v>37047</v>
      </c>
      <c r="C18" s="48">
        <v>92</v>
      </c>
      <c r="D18" s="38">
        <v>1.75</v>
      </c>
      <c r="F18" s="62"/>
      <c r="G18" s="40">
        <v>38978</v>
      </c>
      <c r="H18" s="48">
        <v>307</v>
      </c>
      <c r="I18" s="33">
        <v>0.155</v>
      </c>
      <c r="K18" s="62"/>
      <c r="L18" s="40">
        <v>38978</v>
      </c>
      <c r="M18" s="48">
        <v>1920</v>
      </c>
      <c r="N18" s="33">
        <v>0.55000000000000004</v>
      </c>
    </row>
    <row r="19" spans="1:14" ht="15.75" thickBot="1">
      <c r="A19" s="62"/>
      <c r="B19" s="40">
        <v>37522</v>
      </c>
      <c r="C19" s="48">
        <v>286</v>
      </c>
      <c r="D19" s="38">
        <v>2.2599999999999998</v>
      </c>
      <c r="F19" s="62"/>
      <c r="G19" s="40">
        <v>39357</v>
      </c>
      <c r="H19" s="48">
        <v>304</v>
      </c>
      <c r="I19" s="33">
        <v>0.224</v>
      </c>
      <c r="K19" s="62"/>
      <c r="L19" s="40">
        <v>39230</v>
      </c>
      <c r="M19" s="48">
        <v>1840</v>
      </c>
      <c r="N19" s="33">
        <v>0.121</v>
      </c>
    </row>
    <row r="20" spans="1:14" ht="15">
      <c r="A20" s="62"/>
      <c r="B20" s="40">
        <v>37777</v>
      </c>
      <c r="C20" s="48">
        <v>55</v>
      </c>
      <c r="D20" s="38">
        <v>0.82299999999999995</v>
      </c>
      <c r="F20" s="28" t="s">
        <v>71</v>
      </c>
      <c r="G20" s="58">
        <v>35975</v>
      </c>
      <c r="H20" s="50">
        <v>562</v>
      </c>
      <c r="I20" s="43">
        <f t="shared" ref="I20:I38" si="0">H20/1000</f>
        <v>0.56200000000000006</v>
      </c>
      <c r="K20" s="62"/>
      <c r="L20" s="40">
        <v>39357</v>
      </c>
      <c r="M20" s="48">
        <v>2030</v>
      </c>
      <c r="N20" s="33">
        <v>0.59</v>
      </c>
    </row>
    <row r="21" spans="1:14" ht="15">
      <c r="A21" s="62"/>
      <c r="B21" s="40">
        <v>37889</v>
      </c>
      <c r="C21" s="48">
        <v>68</v>
      </c>
      <c r="D21" s="38">
        <v>1.73</v>
      </c>
      <c r="F21" s="62"/>
      <c r="G21" s="40">
        <v>36087</v>
      </c>
      <c r="H21" s="48">
        <v>488</v>
      </c>
      <c r="I21" s="33">
        <f t="shared" si="0"/>
        <v>0.48799999999999999</v>
      </c>
      <c r="K21" s="62"/>
      <c r="L21" s="40">
        <v>39595</v>
      </c>
      <c r="M21" s="48">
        <v>1810</v>
      </c>
      <c r="N21" s="33">
        <v>0.34200000000000003</v>
      </c>
    </row>
    <row r="22" spans="1:14" ht="15">
      <c r="A22" s="62"/>
      <c r="B22" s="40">
        <v>38477</v>
      </c>
      <c r="C22" s="48">
        <v>54.9</v>
      </c>
      <c r="D22" s="38">
        <v>0.61499999999999999</v>
      </c>
      <c r="F22" s="62"/>
      <c r="G22" s="40">
        <v>36463</v>
      </c>
      <c r="H22" s="48">
        <v>805</v>
      </c>
      <c r="I22" s="33">
        <f t="shared" si="0"/>
        <v>0.80500000000000005</v>
      </c>
      <c r="K22" s="62"/>
      <c r="L22" s="40">
        <v>39709</v>
      </c>
      <c r="M22" s="48">
        <v>3200</v>
      </c>
      <c r="N22" s="33">
        <v>11.9</v>
      </c>
    </row>
    <row r="23" spans="1:14" ht="15">
      <c r="A23" s="62"/>
      <c r="B23" s="40">
        <v>38606</v>
      </c>
      <c r="C23" s="48">
        <v>110</v>
      </c>
      <c r="D23" s="38">
        <v>0.95099999999999996</v>
      </c>
      <c r="F23" s="62"/>
      <c r="G23" s="40">
        <v>36703</v>
      </c>
      <c r="H23" s="48">
        <v>633</v>
      </c>
      <c r="I23" s="33">
        <f t="shared" si="0"/>
        <v>0.63300000000000001</v>
      </c>
      <c r="K23" s="62"/>
      <c r="L23" s="40">
        <v>39963</v>
      </c>
      <c r="M23" s="48">
        <v>3100</v>
      </c>
      <c r="N23" s="33">
        <v>15.3</v>
      </c>
    </row>
    <row r="24" spans="1:14" ht="15">
      <c r="A24" s="62"/>
      <c r="B24" s="40">
        <v>38873</v>
      </c>
      <c r="C24" s="48">
        <v>51.3</v>
      </c>
      <c r="D24" s="38">
        <v>1.37</v>
      </c>
      <c r="F24" s="62"/>
      <c r="G24" s="40">
        <v>36821</v>
      </c>
      <c r="H24" s="48">
        <v>257</v>
      </c>
      <c r="I24" s="33">
        <f t="shared" si="0"/>
        <v>0.25700000000000001</v>
      </c>
      <c r="K24" s="62"/>
      <c r="L24" s="40">
        <v>40068</v>
      </c>
      <c r="M24" s="48">
        <v>2800</v>
      </c>
      <c r="N24" s="33">
        <v>11.8</v>
      </c>
    </row>
    <row r="25" spans="1:14" ht="15">
      <c r="A25" s="62"/>
      <c r="B25" s="40">
        <v>38978</v>
      </c>
      <c r="C25" s="48">
        <v>50.5</v>
      </c>
      <c r="D25" s="38">
        <v>2.09</v>
      </c>
      <c r="F25" s="62"/>
      <c r="G25" s="40">
        <v>37046</v>
      </c>
      <c r="H25" s="48">
        <v>628</v>
      </c>
      <c r="I25" s="33">
        <f t="shared" si="0"/>
        <v>0.628</v>
      </c>
      <c r="K25" s="62"/>
      <c r="L25" s="40">
        <v>40340</v>
      </c>
      <c r="M25" s="48">
        <v>2600</v>
      </c>
      <c r="N25" s="33">
        <v>8.64</v>
      </c>
    </row>
    <row r="26" spans="1:14" ht="15.75" thickBot="1">
      <c r="A26" s="62"/>
      <c r="B26" s="40">
        <v>39230</v>
      </c>
      <c r="C26" s="48">
        <v>41.4</v>
      </c>
      <c r="D26" s="38">
        <v>0.97099999999999997</v>
      </c>
      <c r="F26" s="62"/>
      <c r="G26" s="40">
        <v>37418</v>
      </c>
      <c r="H26" s="48">
        <v>1060</v>
      </c>
      <c r="I26" s="33">
        <f t="shared" si="0"/>
        <v>1.06</v>
      </c>
      <c r="K26" s="64"/>
      <c r="L26" s="41">
        <v>40442</v>
      </c>
      <c r="M26" s="49">
        <v>2200</v>
      </c>
      <c r="N26" s="34">
        <v>16.399999999999999</v>
      </c>
    </row>
    <row r="27" spans="1:14" ht="15">
      <c r="A27" s="62"/>
      <c r="B27" s="40">
        <v>39357</v>
      </c>
      <c r="C27" s="48">
        <v>94.1</v>
      </c>
      <c r="D27" s="38">
        <v>2.4300000000000002</v>
      </c>
      <c r="F27" s="62"/>
      <c r="G27" s="40">
        <v>37524</v>
      </c>
      <c r="H27" s="48">
        <v>340</v>
      </c>
      <c r="I27" s="33">
        <f t="shared" si="0"/>
        <v>0.34</v>
      </c>
      <c r="K27" s="28" t="s">
        <v>120</v>
      </c>
      <c r="L27" s="58">
        <v>35975</v>
      </c>
      <c r="M27" s="50">
        <v>755</v>
      </c>
      <c r="N27" s="43">
        <v>5.0000000000000001E-3</v>
      </c>
    </row>
    <row r="28" spans="1:14" ht="15">
      <c r="A28" s="62"/>
      <c r="B28" s="40">
        <v>39595</v>
      </c>
      <c r="C28" s="48">
        <v>73.599999999999994</v>
      </c>
      <c r="D28" s="38">
        <v>2.0099999999999998</v>
      </c>
      <c r="F28" s="62"/>
      <c r="G28" s="40">
        <v>37778</v>
      </c>
      <c r="H28" s="48">
        <v>1210</v>
      </c>
      <c r="I28" s="33">
        <f t="shared" si="0"/>
        <v>1.21</v>
      </c>
      <c r="K28" s="62"/>
      <c r="L28" s="40">
        <v>36087</v>
      </c>
      <c r="M28" s="48">
        <v>948</v>
      </c>
      <c r="N28" s="33">
        <v>5.0000000000000001E-3</v>
      </c>
    </row>
    <row r="29" spans="1:14" ht="15">
      <c r="A29" s="62"/>
      <c r="B29" s="40">
        <v>39709</v>
      </c>
      <c r="C29" s="48">
        <v>130</v>
      </c>
      <c r="D29" s="38">
        <v>1.0900000000000001</v>
      </c>
      <c r="F29" s="62"/>
      <c r="G29" s="40">
        <v>37889</v>
      </c>
      <c r="H29" s="48">
        <v>369</v>
      </c>
      <c r="I29" s="33">
        <f t="shared" si="0"/>
        <v>0.36899999999999999</v>
      </c>
      <c r="K29" s="62"/>
      <c r="L29" s="40">
        <v>36463</v>
      </c>
      <c r="M29" s="48">
        <v>1063</v>
      </c>
      <c r="N29" s="33">
        <v>0.05</v>
      </c>
    </row>
    <row r="30" spans="1:14" ht="15">
      <c r="A30" s="62"/>
      <c r="B30" s="40">
        <v>39963</v>
      </c>
      <c r="C30" s="48">
        <v>71</v>
      </c>
      <c r="D30" s="38">
        <v>1.1200000000000001</v>
      </c>
      <c r="F30" s="62"/>
      <c r="G30" s="40">
        <v>38148</v>
      </c>
      <c r="H30" s="48">
        <v>437</v>
      </c>
      <c r="I30" s="33">
        <f t="shared" si="0"/>
        <v>0.437</v>
      </c>
      <c r="K30" s="62"/>
      <c r="L30" s="40">
        <v>36680</v>
      </c>
      <c r="M30" s="48">
        <v>958</v>
      </c>
      <c r="N30" s="33">
        <v>0.05</v>
      </c>
    </row>
    <row r="31" spans="1:14" ht="15.75" thickBot="1">
      <c r="A31" s="64"/>
      <c r="B31" s="41">
        <v>40066</v>
      </c>
      <c r="C31" s="49">
        <v>160</v>
      </c>
      <c r="D31" s="39">
        <v>1.47</v>
      </c>
      <c r="F31" s="62"/>
      <c r="G31" s="40">
        <v>38478</v>
      </c>
      <c r="H31" s="48">
        <v>451</v>
      </c>
      <c r="I31" s="33">
        <f t="shared" si="0"/>
        <v>0.45100000000000001</v>
      </c>
      <c r="K31" s="62"/>
      <c r="L31" s="40">
        <v>36821</v>
      </c>
      <c r="M31" s="48">
        <v>872</v>
      </c>
      <c r="N31" s="33">
        <v>5.0000000000000001E-3</v>
      </c>
    </row>
    <row r="32" spans="1:14" ht="15">
      <c r="A32" s="28" t="s">
        <v>133</v>
      </c>
      <c r="B32" s="58">
        <v>35962</v>
      </c>
      <c r="C32" s="50">
        <v>139</v>
      </c>
      <c r="D32" s="42">
        <v>3.1</v>
      </c>
      <c r="F32" s="62"/>
      <c r="G32" s="40">
        <v>38606</v>
      </c>
      <c r="H32" s="48">
        <v>315</v>
      </c>
      <c r="I32" s="33">
        <f t="shared" si="0"/>
        <v>0.315</v>
      </c>
      <c r="K32" s="62"/>
      <c r="L32" s="40">
        <v>37046</v>
      </c>
      <c r="M32" s="48">
        <v>1664</v>
      </c>
      <c r="N32" s="33">
        <v>0.04</v>
      </c>
    </row>
    <row r="33" spans="1:14" ht="15">
      <c r="A33" s="62"/>
      <c r="B33" s="40">
        <v>36088</v>
      </c>
      <c r="C33" s="48">
        <v>182</v>
      </c>
      <c r="D33" s="33">
        <v>5.04</v>
      </c>
      <c r="F33" s="62"/>
      <c r="G33" s="40">
        <v>38873</v>
      </c>
      <c r="H33" s="48">
        <v>133</v>
      </c>
      <c r="I33" s="33">
        <f t="shared" si="0"/>
        <v>0.13300000000000001</v>
      </c>
      <c r="K33" s="62"/>
      <c r="L33" s="40">
        <v>37189</v>
      </c>
      <c r="M33" s="48">
        <v>2000</v>
      </c>
      <c r="N33" s="33">
        <v>2.5000000000000001E-2</v>
      </c>
    </row>
    <row r="34" spans="1:14" ht="15">
      <c r="A34" s="62"/>
      <c r="B34" s="40">
        <v>36345</v>
      </c>
      <c r="C34" s="48">
        <v>259</v>
      </c>
      <c r="D34" s="33">
        <v>9.85</v>
      </c>
      <c r="F34" s="62"/>
      <c r="G34" s="40">
        <v>38978</v>
      </c>
      <c r="H34" s="48">
        <v>285</v>
      </c>
      <c r="I34" s="33">
        <f t="shared" si="0"/>
        <v>0.28499999999999998</v>
      </c>
      <c r="K34" s="62"/>
      <c r="L34" s="40">
        <v>37418</v>
      </c>
      <c r="M34" s="48">
        <v>1800</v>
      </c>
      <c r="N34" s="33">
        <v>2.5000000000000001E-2</v>
      </c>
    </row>
    <row r="35" spans="1:14" ht="15">
      <c r="A35" s="62"/>
      <c r="B35" s="40">
        <v>36463</v>
      </c>
      <c r="C35" s="48">
        <v>206</v>
      </c>
      <c r="D35" s="33">
        <v>4.1500000000000004</v>
      </c>
      <c r="F35" s="62"/>
      <c r="G35" s="40">
        <v>39357</v>
      </c>
      <c r="H35" s="48">
        <v>379</v>
      </c>
      <c r="I35" s="33">
        <f t="shared" si="0"/>
        <v>0.379</v>
      </c>
      <c r="K35" s="62"/>
      <c r="L35" s="40">
        <v>37524</v>
      </c>
      <c r="M35" s="48">
        <v>1700</v>
      </c>
      <c r="N35" s="33">
        <v>1.4999999999999999E-2</v>
      </c>
    </row>
    <row r="36" spans="1:14" ht="15">
      <c r="A36" s="62"/>
      <c r="B36" s="40">
        <v>36681</v>
      </c>
      <c r="C36" s="48">
        <v>236</v>
      </c>
      <c r="D36" s="33">
        <v>7.53</v>
      </c>
      <c r="F36" s="62"/>
      <c r="G36" s="40">
        <v>39595</v>
      </c>
      <c r="H36" s="48">
        <v>765</v>
      </c>
      <c r="I36" s="33">
        <f t="shared" si="0"/>
        <v>0.76500000000000001</v>
      </c>
      <c r="K36" s="62"/>
      <c r="L36" s="40">
        <v>37777</v>
      </c>
      <c r="M36" s="48">
        <v>1740</v>
      </c>
      <c r="N36" s="33">
        <v>0.11</v>
      </c>
    </row>
    <row r="37" spans="1:14" ht="15">
      <c r="A37" s="62"/>
      <c r="B37" s="40">
        <v>36821</v>
      </c>
      <c r="C37" s="48">
        <v>220</v>
      </c>
      <c r="D37" s="33">
        <v>15.02</v>
      </c>
      <c r="F37" s="62"/>
      <c r="G37" s="40">
        <v>39709</v>
      </c>
      <c r="H37" s="48">
        <v>350</v>
      </c>
      <c r="I37" s="33">
        <f t="shared" si="0"/>
        <v>0.35</v>
      </c>
      <c r="K37" s="62"/>
      <c r="L37" s="40">
        <v>37889</v>
      </c>
      <c r="M37" s="48">
        <v>1550</v>
      </c>
      <c r="N37" s="33">
        <v>0.05</v>
      </c>
    </row>
    <row r="38" spans="1:14" ht="15.75" thickBot="1">
      <c r="A38" s="62"/>
      <c r="B38" s="40">
        <v>37047</v>
      </c>
      <c r="C38" s="48">
        <v>630</v>
      </c>
      <c r="D38" s="33">
        <v>26.7</v>
      </c>
      <c r="F38" s="64"/>
      <c r="G38" s="41">
        <v>39963</v>
      </c>
      <c r="H38" s="49">
        <v>1200</v>
      </c>
      <c r="I38" s="34">
        <f t="shared" si="0"/>
        <v>1.2</v>
      </c>
      <c r="K38" s="62"/>
      <c r="L38" s="40">
        <v>38148</v>
      </c>
      <c r="M38" s="48">
        <v>1500</v>
      </c>
      <c r="N38" s="33">
        <v>2.1899999999999999E-2</v>
      </c>
    </row>
    <row r="39" spans="1:14" ht="15">
      <c r="A39" s="62"/>
      <c r="B39" s="40">
        <v>37189</v>
      </c>
      <c r="C39" s="48">
        <v>334</v>
      </c>
      <c r="D39" s="33">
        <v>24.8</v>
      </c>
      <c r="F39" s="28" t="s">
        <v>85</v>
      </c>
      <c r="G39" s="58">
        <v>38148</v>
      </c>
      <c r="H39" s="50"/>
      <c r="I39" s="43">
        <v>5.33E-2</v>
      </c>
      <c r="K39" s="62"/>
      <c r="L39" s="40">
        <v>38477</v>
      </c>
      <c r="M39" s="48">
        <v>20</v>
      </c>
      <c r="N39" s="33">
        <v>4.2000000000000003E-2</v>
      </c>
    </row>
    <row r="40" spans="1:14" ht="15">
      <c r="A40" s="62"/>
      <c r="B40" s="40">
        <v>37418</v>
      </c>
      <c r="C40" s="48">
        <v>310</v>
      </c>
      <c r="D40" s="33">
        <v>17.7</v>
      </c>
      <c r="F40" s="62"/>
      <c r="G40" s="40">
        <v>38478</v>
      </c>
      <c r="H40" s="48">
        <v>406</v>
      </c>
      <c r="I40" s="33">
        <v>9.1000000000000004E-3</v>
      </c>
      <c r="K40" s="62"/>
      <c r="L40" s="40">
        <v>38606</v>
      </c>
      <c r="M40" s="48">
        <v>1570</v>
      </c>
      <c r="N40" s="33">
        <v>7.6299999999999993E-2</v>
      </c>
    </row>
    <row r="41" spans="1:14" ht="15">
      <c r="A41" s="62"/>
      <c r="B41" s="40">
        <v>37522</v>
      </c>
      <c r="C41" s="48">
        <v>133</v>
      </c>
      <c r="D41" s="33">
        <v>11.3</v>
      </c>
      <c r="F41" s="62"/>
      <c r="G41" s="40">
        <v>38606</v>
      </c>
      <c r="H41" s="48">
        <v>234</v>
      </c>
      <c r="I41" s="33">
        <v>1.9100000000000002E-2</v>
      </c>
      <c r="K41" s="62"/>
      <c r="L41" s="40">
        <v>38873</v>
      </c>
      <c r="M41" s="48">
        <v>182</v>
      </c>
      <c r="N41" s="33">
        <v>0.155</v>
      </c>
    </row>
    <row r="42" spans="1:14" ht="15.75" thickBot="1">
      <c r="A42" s="62"/>
      <c r="B42" s="40">
        <v>37777</v>
      </c>
      <c r="C42" s="48">
        <v>176</v>
      </c>
      <c r="D42" s="33">
        <v>16</v>
      </c>
      <c r="F42" s="64"/>
      <c r="G42" s="41">
        <v>39357</v>
      </c>
      <c r="H42" s="49">
        <v>142</v>
      </c>
      <c r="I42" s="34">
        <v>2.6499999999999999E-2</v>
      </c>
      <c r="K42" s="62"/>
      <c r="L42" s="40">
        <v>38978</v>
      </c>
      <c r="M42" s="48">
        <v>1790</v>
      </c>
      <c r="N42" s="33">
        <v>0.39100000000000001</v>
      </c>
    </row>
    <row r="43" spans="1:14" ht="15">
      <c r="A43" s="62"/>
      <c r="B43" s="40">
        <v>37889</v>
      </c>
      <c r="C43" s="48">
        <v>96</v>
      </c>
      <c r="D43" s="33">
        <v>22.1</v>
      </c>
      <c r="F43" s="28" t="s">
        <v>90</v>
      </c>
      <c r="G43" s="58">
        <v>36087</v>
      </c>
      <c r="H43" s="52">
        <v>416</v>
      </c>
      <c r="I43" s="53">
        <v>5.0000000000000001E-3</v>
      </c>
      <c r="K43" s="62"/>
      <c r="L43" s="40">
        <v>39230</v>
      </c>
      <c r="M43" s="48">
        <v>1660</v>
      </c>
      <c r="N43" s="33">
        <v>0.224</v>
      </c>
    </row>
    <row r="44" spans="1:14" ht="15">
      <c r="A44" s="62"/>
      <c r="B44" s="40">
        <v>38147</v>
      </c>
      <c r="C44" s="48">
        <v>599</v>
      </c>
      <c r="D44" s="33">
        <v>45.5</v>
      </c>
      <c r="F44" s="62"/>
      <c r="G44" s="40">
        <v>36463</v>
      </c>
      <c r="H44" s="54">
        <v>603</v>
      </c>
      <c r="I44" s="55">
        <v>0.04</v>
      </c>
      <c r="K44" s="62"/>
      <c r="L44" s="40">
        <v>39357</v>
      </c>
      <c r="M44" s="48">
        <v>1710</v>
      </c>
      <c r="N44" s="33">
        <v>0.23899999999999999</v>
      </c>
    </row>
    <row r="45" spans="1:14" ht="15">
      <c r="A45" s="62"/>
      <c r="B45" s="40">
        <v>38253</v>
      </c>
      <c r="C45" s="48">
        <v>87.6</v>
      </c>
      <c r="D45" s="33">
        <v>9.52</v>
      </c>
      <c r="F45" s="62"/>
      <c r="G45" s="40">
        <v>36821</v>
      </c>
      <c r="H45" s="54">
        <v>379</v>
      </c>
      <c r="I45" s="55">
        <v>0.02</v>
      </c>
      <c r="K45" s="62"/>
      <c r="L45" s="40">
        <v>39595</v>
      </c>
      <c r="M45" s="48">
        <v>1770</v>
      </c>
      <c r="N45" s="33">
        <v>0.27</v>
      </c>
    </row>
    <row r="46" spans="1:14" ht="15">
      <c r="A46" s="62"/>
      <c r="B46" s="40">
        <v>38477</v>
      </c>
      <c r="C46" s="48">
        <v>171</v>
      </c>
      <c r="D46" s="33">
        <v>13.5</v>
      </c>
      <c r="F46" s="62"/>
      <c r="G46" s="40">
        <v>37189</v>
      </c>
      <c r="H46" s="54">
        <v>513</v>
      </c>
      <c r="I46" s="55">
        <v>0.05</v>
      </c>
      <c r="K46" s="62"/>
      <c r="L46" s="40">
        <v>39709</v>
      </c>
      <c r="M46" s="48">
        <v>2400</v>
      </c>
      <c r="N46" s="33">
        <v>7.08</v>
      </c>
    </row>
    <row r="47" spans="1:14" ht="15">
      <c r="A47" s="62"/>
      <c r="B47" s="40">
        <v>38606</v>
      </c>
      <c r="C47" s="48">
        <v>159</v>
      </c>
      <c r="D47" s="33">
        <v>17.3</v>
      </c>
      <c r="F47" s="62"/>
      <c r="G47" s="40">
        <v>37524</v>
      </c>
      <c r="H47" s="54">
        <v>439</v>
      </c>
      <c r="I47" s="55">
        <v>0.01</v>
      </c>
      <c r="K47" s="62"/>
      <c r="L47" s="40">
        <v>39963</v>
      </c>
      <c r="M47" s="48">
        <v>3200</v>
      </c>
      <c r="N47" s="33">
        <v>3.01</v>
      </c>
    </row>
    <row r="48" spans="1:14" ht="15">
      <c r="A48" s="62"/>
      <c r="B48" s="40">
        <v>38873</v>
      </c>
      <c r="C48" s="48">
        <v>23</v>
      </c>
      <c r="D48" s="33">
        <v>24</v>
      </c>
      <c r="F48" s="62"/>
      <c r="G48" s="40">
        <v>38606</v>
      </c>
      <c r="H48" s="54">
        <v>437</v>
      </c>
      <c r="I48" s="55">
        <v>8.0000000000000002E-3</v>
      </c>
      <c r="K48" s="62"/>
      <c r="L48" s="40">
        <v>40068</v>
      </c>
      <c r="M48" s="48">
        <v>2000</v>
      </c>
      <c r="N48" s="33">
        <v>1.05</v>
      </c>
    </row>
    <row r="49" spans="1:14" ht="15">
      <c r="A49" s="62"/>
      <c r="B49" s="40">
        <v>38978</v>
      </c>
      <c r="C49" s="48">
        <v>94.6</v>
      </c>
      <c r="D49" s="33">
        <v>10.5</v>
      </c>
      <c r="F49" s="62"/>
      <c r="G49" s="40">
        <v>38978</v>
      </c>
      <c r="H49" s="54">
        <v>584</v>
      </c>
      <c r="I49" s="55">
        <v>1.0999999999999999E-2</v>
      </c>
      <c r="K49" s="62"/>
      <c r="L49" s="40">
        <v>40340</v>
      </c>
      <c r="M49" s="48">
        <v>2600</v>
      </c>
      <c r="N49" s="33">
        <v>0.30599999999999999</v>
      </c>
    </row>
    <row r="50" spans="1:14" ht="15.75" thickBot="1">
      <c r="A50" s="62"/>
      <c r="B50" s="40">
        <v>39230</v>
      </c>
      <c r="C50" s="48">
        <v>95.5</v>
      </c>
      <c r="D50" s="33">
        <v>7.02</v>
      </c>
      <c r="F50" s="62"/>
      <c r="G50" s="40">
        <v>39357</v>
      </c>
      <c r="H50" s="54">
        <v>623</v>
      </c>
      <c r="I50" s="55">
        <v>9.1000000000000004E-3</v>
      </c>
      <c r="K50" s="64"/>
      <c r="L50" s="51">
        <v>40442</v>
      </c>
      <c r="M50" s="49">
        <v>2400</v>
      </c>
      <c r="N50" s="34">
        <v>0.21199999999999999</v>
      </c>
    </row>
    <row r="51" spans="1:14" ht="15">
      <c r="A51" s="62"/>
      <c r="B51" s="40">
        <v>39357</v>
      </c>
      <c r="C51" s="48">
        <v>97</v>
      </c>
      <c r="D51" s="33">
        <v>10.8</v>
      </c>
      <c r="F51" s="62"/>
      <c r="G51" s="40">
        <v>39709</v>
      </c>
      <c r="H51" s="54">
        <v>890</v>
      </c>
      <c r="I51" s="55">
        <v>2E-3</v>
      </c>
    </row>
    <row r="52" spans="1:14" ht="15">
      <c r="A52" s="62"/>
      <c r="B52" s="40">
        <v>39595</v>
      </c>
      <c r="C52" s="48">
        <v>357</v>
      </c>
      <c r="D52" s="33">
        <v>21.6</v>
      </c>
      <c r="F52" s="62"/>
      <c r="G52" s="40">
        <v>40068</v>
      </c>
      <c r="H52" s="54">
        <v>590</v>
      </c>
      <c r="I52" s="55">
        <v>6.4999999999999997E-3</v>
      </c>
    </row>
    <row r="53" spans="1:14" ht="15.75" thickBot="1">
      <c r="A53" s="62"/>
      <c r="B53" s="40">
        <v>39709</v>
      </c>
      <c r="C53" s="48">
        <v>180</v>
      </c>
      <c r="D53" s="33">
        <v>14.6</v>
      </c>
      <c r="F53" s="64"/>
      <c r="G53" s="41">
        <v>40442</v>
      </c>
      <c r="H53" s="56">
        <v>560</v>
      </c>
      <c r="I53" s="57">
        <v>1.21E-2</v>
      </c>
    </row>
    <row r="54" spans="1:14" ht="15.75" thickBot="1">
      <c r="A54" s="64"/>
      <c r="B54" s="41">
        <v>40066</v>
      </c>
      <c r="C54" s="49">
        <v>100</v>
      </c>
      <c r="D54" s="34">
        <v>7.37</v>
      </c>
    </row>
  </sheetData>
  <printOptions horizontalCentered="1"/>
  <pageMargins left="0.70866141732283472" right="0.70866141732283472" top="1.1023622047244095" bottom="0.74803149606299213" header="0.31496062992125984" footer="0.31496062992125984"/>
  <pageSetup scale="55" orientation="landscape" r:id="rId1"/>
  <headerFooter>
    <oddHeader>&amp;C&amp;"Arial,Bold"&amp;14Faro Mine Complex Groundwater 
Table 6-4: North Fork of Rose Creek
Historic Groundwater Quality (1998-2010)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T-6-4</vt:lpstr>
      <vt:lpstr>Sulphate BH1&amp;2(6-29)</vt:lpstr>
      <vt:lpstr>Zinc BH1&amp;2(6-30)</vt:lpstr>
      <vt:lpstr>Sulphate BH12A&amp;B(6-31)</vt:lpstr>
      <vt:lpstr>Zinc BH12A&amp;B(6-32)</vt:lpstr>
      <vt:lpstr>Sulphate BH13A&amp;B(6-33)</vt:lpstr>
      <vt:lpstr>Zinc BH13A&amp;B(6-34)</vt:lpstr>
      <vt:lpstr>Sulphate BH14A&amp;B(6-35)</vt:lpstr>
      <vt:lpstr>Zinc BH14A&amp;B(6-36)</vt:lpstr>
      <vt:lpstr>SulphateSRK08-P12A&amp;B(6-37)</vt:lpstr>
      <vt:lpstr>ZincSRK08-P12A&amp;B(6-38)</vt:lpstr>
      <vt:lpstr>'T-6-4'!Print_Area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jcherian</cp:lastModifiedBy>
  <cp:lastPrinted>2011-03-08T17:23:04Z</cp:lastPrinted>
  <dcterms:created xsi:type="dcterms:W3CDTF">2011-03-03T22:03:22Z</dcterms:created>
  <dcterms:modified xsi:type="dcterms:W3CDTF">2011-03-11T00:06:28Z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01734361CD07C3C85B968AA4B2781C480C5E84517533FB2EE1174F74E95997FC9503DC872D15E7FE07B95AE100ED7F409B23521920E3FF6A1DBB1A92DFB5342F512FC99AEF3B81F7ECCFAA788E14D2D0A4EEC80DC5C462CEDE4DF184464CE89BC16A7E1BEDD5CCAA99C82710AB999EECE2989A9996AC2908AA8F152B300E606</vt:lpwstr>
  </property>
  <property fmtid="{D5CDD505-2E9C-101B-9397-08002B2CF9AE}" pid="3" name="Business Objects Context Information1">
    <vt:lpwstr>85F86AFE8B5E34A057C49BEA7CD9B0FC652D61A16EBD76F7B26C19A6486DB7CBA3917A6966D74A939C450C15D82125C4806B6633CEB3604C6FE85DF83A5FC02E3A0BB7904F6C918460DE7F7A7E6446C0A29A40CCCEDAA72DA7ED2FB66B87420A68730E00FE521E84D0E91486407ADAA9B563D82D21AA5E4D81744AE183B6D40</vt:lpwstr>
  </property>
  <property fmtid="{D5CDD505-2E9C-101B-9397-08002B2CF9AE}" pid="4" name="Business Objects Context Information2">
    <vt:lpwstr>1697B139B83DBF20086A3963A71FF023246FDD6D55F00C43E2A6620D49C9A335E84127A9F67D5DBD10E75F5FED769772636C97726F1DF4A581441D0B8E30761D000896F3E6DE0D5929256EDE6BE42C8F2179E761000599DF459B522329EFD21434636653228D6DA05A253EFD8C95F1D4EA0916A3A934451FB99709292A81620</vt:lpwstr>
  </property>
  <property fmtid="{D5CDD505-2E9C-101B-9397-08002B2CF9AE}" pid="5" name="Business Objects Context Information3">
    <vt:lpwstr>7376B7FFA9DD02CA9F82A7920B2453F4A04281FFCDAABCBD4F3F0AAA6C32A108BB1A2EC4C276344A1339A669301D066EAFEE0AEA7CD758363C88B07BF9C8ABAC0D9880FE9F4100D6D5DF11709130ABEF59DBFF6CE41F736A9E5BE3F26F5D13734C80E306484608907925242FC9E3FBE52DFEE328316CAB16C333D7B9F8D9B11</vt:lpwstr>
  </property>
  <property fmtid="{D5CDD505-2E9C-101B-9397-08002B2CF9AE}" pid="6" name="Business Objects Context Information4">
    <vt:lpwstr>94F5D6BC9C20D078EC872C4CEEFE6616D4A970FCBCD66766EC291D296AD2B1331987331513F0654E3296473666A36493B52087CF3189E71BE3274566E22A2F33690153B2A935B56F30AC6F62383C21E307A8E1DA6524E3FA01EBAFE8B9FD84CB1E44D0315E3752FB2C1E01DB492D0E4D236541EDC01D98E3D0B68EDB4CAD5D9</vt:lpwstr>
  </property>
  <property fmtid="{D5CDD505-2E9C-101B-9397-08002B2CF9AE}" pid="7" name="Business Objects Context Information5">
    <vt:lpwstr>41BE4AB1C176ED2897BA598C027B803D86D85D93544CD082433712C74203742364FB2189B5DAD73D675655D4C7F329EC2C86ADB1EE86E8954E65F2B63CF43E6527FFF23315FEDDDD6147627E7B56BDE4F51344122231C28598D23F0ABBFA86E6C8894C90473A720B5439C19DC530667CB7CF1B414AD635BAE20E892AF68935E</vt:lpwstr>
  </property>
  <property fmtid="{D5CDD505-2E9C-101B-9397-08002B2CF9AE}" pid="8" name="Business Objects Context Information6">
    <vt:lpwstr>B5E2D1D7FEB090CADFA5E6496D19B707063CB70A12542DC50B319574C33365B47EC7DC9EEA5EC30907B685F558137A9F24B16489C40589F48AACE8288697E50AB26EA4CA7A604AE406153364F15A25FE35E96B0B66E1C544302D336964C3620714B53D3DB8B88D89C913E9B35834D1AD9F8123A9FAAC42FEFCE0F858D1F42E5</vt:lpwstr>
  </property>
  <property fmtid="{D5CDD505-2E9C-101B-9397-08002B2CF9AE}" pid="9" name="Business Objects Context Information7">
    <vt:lpwstr>6B7E2686183328CE691BD155D781505CE121EFF99F8F6CBB747BFFB48A07FC30EC517256B5DC8E248B3B4D9B2C1A913146B5C83B5F17B1985685D1EE84F59BDF97BCA96855D6952FED4F1E3C934FE7F52831542ACAE89DCB3FB3E08EEFBB979DB6DDEFCA532F8624E3A5F8C90C57CAB5E0F2D691668FA53E428C579979E8CBC</vt:lpwstr>
  </property>
  <property fmtid="{D5CDD505-2E9C-101B-9397-08002B2CF9AE}" pid="10" name="Business Objects Context Information8">
    <vt:lpwstr>416795EF37439C5B073482E5245EB53156114596D9A22DD05D9C2D1E4D999269D5B25CC76EB2C255AE71226CAA76FDDE2099E727C2EC5B498894F0E3A79D95BB418B536A5C00C18EF6C36237EE3FDCEFFB65FF9CBBE234B8448745A91D56D7BC34008018624C5831EF8D774008696C80A779632C2DC2F2B7D82EBB132518FB1</vt:lpwstr>
  </property>
  <property fmtid="{D5CDD505-2E9C-101B-9397-08002B2CF9AE}" pid="11" name="Business Objects Context Information9">
    <vt:lpwstr>6FBD261DE5E0877AB9B615557D3165AD7B827409FAAB6BD113EB958285E8D862F4D0C1606FCEE6CEA75BFAD59C64CD5FC28D26472F9654DE800F695A9113955BB0108CFA95B778BC4C01154EE9C656BFABD74B5C44EDB9C3F3903DBD7D73A7C15B6186C4A9BD0E2DDDCB63D198D3D46DFC4F466FF4246EC9BC7BE959ACD4741</vt:lpwstr>
  </property>
  <property fmtid="{D5CDD505-2E9C-101B-9397-08002B2CF9AE}" pid="12" name="Business Objects Context Information10">
    <vt:lpwstr>9C21D49FFF76514AC7AC7E1B205DE3DEEAF3988F82840688B3FEC608406EA4FCBEEE922D7DAB8D9CDE772E198AC5184FBD3E3B8DCA9239C6A32B2E3F98F9B03D3851BEFB4B48</vt:lpwstr>
  </property>
</Properties>
</file>