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185" yWindow="-15" windowWidth="7200" windowHeight="4320" firstSheet="2" activeTab="7"/>
  </bookViews>
  <sheets>
    <sheet name="050813" sheetId="1" r:id="rId1"/>
    <sheet name="050913" sheetId="4" r:id="rId2"/>
    <sheet name="051013" sheetId="5" r:id="rId3"/>
    <sheet name="051713" sheetId="2" r:id="rId4"/>
    <sheet name="061213" sheetId="6" r:id="rId5"/>
    <sheet name="061413_Original" sheetId="7" r:id="rId6"/>
    <sheet name="Sheet3" sheetId="3" r:id="rId7"/>
    <sheet name="061413" sheetId="11" r:id="rId8"/>
    <sheet name="061413 (2)" sheetId="9" r:id="rId9"/>
  </sheets>
  <definedNames>
    <definedName name="_xlnm.Print_Area" localSheetId="0">'050813'!$A$9:$J$19</definedName>
    <definedName name="_xlnm.Print_Area" localSheetId="1">'050913'!$A$9:$J$19</definedName>
    <definedName name="_xlnm.Print_Area" localSheetId="2">'051013'!$A$11:$J$23</definedName>
    <definedName name="_xlnm.Print_Area" localSheetId="3">'051713'!$B$3:$J$29</definedName>
    <definedName name="_xlnm.Print_Area" localSheetId="4">'061213'!$D$3:$L$39</definedName>
    <definedName name="_xlnm.Print_Area" localSheetId="7">'061413'!$D$3:$K$15</definedName>
    <definedName name="_xlnm.Print_Area" localSheetId="8">'061413 (2)'!$D$3:$M$15</definedName>
    <definedName name="_xlnm.Print_Area" localSheetId="5">'061413_Original'!$D$3:$L$40</definedName>
    <definedName name="_xlnm.Print_Titles" localSheetId="3">'051713'!$3:$3</definedName>
    <definedName name="_xlnm.Print_Titles" localSheetId="4">'061213'!$3:$3</definedName>
    <definedName name="_xlnm.Print_Titles" localSheetId="7">'061413'!$3:$3</definedName>
    <definedName name="_xlnm.Print_Titles" localSheetId="8">'061413 (2)'!$3:$3</definedName>
    <definedName name="_xlnm.Print_Titles" localSheetId="5">'061413_Original'!$3:$3</definedName>
  </definedNames>
  <calcPr calcId="125725"/>
</workbook>
</file>

<file path=xl/calcChain.xml><?xml version="1.0" encoding="utf-8"?>
<calcChain xmlns="http://schemas.openxmlformats.org/spreadsheetml/2006/main">
  <c r="O5" i="7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"/>
  <c r="K28" l="1"/>
  <c r="K29" s="1"/>
  <c r="K30" s="1"/>
  <c r="J28"/>
  <c r="J29" s="1"/>
  <c r="J30" s="1"/>
  <c r="L25"/>
  <c r="L26" s="1"/>
  <c r="K25"/>
  <c r="K26" s="1"/>
  <c r="L24"/>
  <c r="K24"/>
  <c r="J24"/>
  <c r="J25" s="1"/>
  <c r="J26" s="1"/>
  <c r="I24"/>
  <c r="I25" s="1"/>
  <c r="I26" s="1"/>
  <c r="I27" s="1"/>
  <c r="I28" s="1"/>
  <c r="I29" s="1"/>
  <c r="I30" s="1"/>
  <c r="G24"/>
  <c r="G25" s="1"/>
  <c r="G26" s="1"/>
  <c r="G27" s="1"/>
  <c r="G28" s="1"/>
  <c r="G29" s="1"/>
  <c r="G30" s="1"/>
  <c r="F24"/>
  <c r="F25" s="1"/>
  <c r="F26" s="1"/>
  <c r="F27" s="1"/>
  <c r="F28" s="1"/>
  <c r="F29" s="1"/>
  <c r="F30" s="1"/>
  <c r="F7"/>
  <c r="F6"/>
  <c r="L5"/>
  <c r="L6" s="1"/>
  <c r="L7" s="1"/>
  <c r="K5"/>
  <c r="K6" s="1"/>
  <c r="K7" s="1"/>
  <c r="J5"/>
  <c r="J6" s="1"/>
  <c r="J7" s="1"/>
  <c r="I5"/>
  <c r="I6" s="1"/>
  <c r="I7" s="1"/>
  <c r="G5"/>
  <c r="G6" s="1"/>
  <c r="G7" s="1"/>
  <c r="F5"/>
  <c r="K27" i="6" l="1"/>
  <c r="K28" s="1"/>
  <c r="K29" s="1"/>
  <c r="J27"/>
  <c r="J28" s="1"/>
  <c r="J29" s="1"/>
  <c r="L23"/>
  <c r="L24" s="1"/>
  <c r="L25" s="1"/>
  <c r="K23"/>
  <c r="K24" s="1"/>
  <c r="K25" s="1"/>
  <c r="J23"/>
  <c r="J24" s="1"/>
  <c r="J25" s="1"/>
  <c r="I23"/>
  <c r="I24" s="1"/>
  <c r="I25" s="1"/>
  <c r="I26" s="1"/>
  <c r="I27" s="1"/>
  <c r="I28" s="1"/>
  <c r="I29" s="1"/>
  <c r="G23"/>
  <c r="G24" s="1"/>
  <c r="G25" s="1"/>
  <c r="G26" s="1"/>
  <c r="G27" s="1"/>
  <c r="G28" s="1"/>
  <c r="G29" s="1"/>
  <c r="F23"/>
  <c r="F24" s="1"/>
  <c r="F25" s="1"/>
  <c r="F26" s="1"/>
  <c r="F27" s="1"/>
  <c r="F28" s="1"/>
  <c r="F29" s="1"/>
  <c r="L5"/>
  <c r="L6" s="1"/>
  <c r="L7" s="1"/>
  <c r="K5"/>
  <c r="K6" s="1"/>
  <c r="K7" s="1"/>
  <c r="J5"/>
  <c r="J6" s="1"/>
  <c r="J7" s="1"/>
  <c r="I5"/>
  <c r="I6" s="1"/>
  <c r="I7" s="1"/>
  <c r="G5"/>
  <c r="G6" s="1"/>
  <c r="G7" s="1"/>
  <c r="F5"/>
  <c r="F6" s="1"/>
  <c r="F7" s="1"/>
  <c r="H22" i="2"/>
  <c r="H23" s="1"/>
  <c r="H24" s="1"/>
  <c r="I22"/>
  <c r="I23" s="1"/>
  <c r="I24" s="1"/>
  <c r="G18" l="1"/>
  <c r="G19" s="1"/>
  <c r="G20" s="1"/>
  <c r="G21" s="1"/>
  <c r="G22" s="1"/>
  <c r="G23" s="1"/>
  <c r="G24" s="1"/>
  <c r="E19" l="1"/>
  <c r="E20" s="1"/>
  <c r="E21" s="1"/>
  <c r="E22" s="1"/>
  <c r="E23" s="1"/>
  <c r="E24" s="1"/>
  <c r="D19"/>
  <c r="D20" s="1"/>
  <c r="D21" s="1"/>
  <c r="D22" s="1"/>
  <c r="D23" s="1"/>
  <c r="D24" s="1"/>
  <c r="J18"/>
  <c r="J19" s="1"/>
  <c r="J20" s="1"/>
  <c r="I18"/>
  <c r="I19" s="1"/>
  <c r="I20" s="1"/>
  <c r="H18"/>
  <c r="H19" s="1"/>
  <c r="H20" s="1"/>
  <c r="E18"/>
  <c r="D18"/>
  <c r="E6"/>
  <c r="E7" s="1"/>
  <c r="J5"/>
  <c r="J6" s="1"/>
  <c r="J7" s="1"/>
  <c r="I5"/>
  <c r="I6" s="1"/>
  <c r="I7" s="1"/>
  <c r="H5"/>
  <c r="H6" s="1"/>
  <c r="H7" s="1"/>
  <c r="G5"/>
  <c r="G6" s="1"/>
  <c r="G7" s="1"/>
  <c r="E5"/>
  <c r="D5"/>
  <c r="D6" s="1"/>
  <c r="D7" s="1"/>
  <c r="J11" i="5" l="1"/>
  <c r="I11"/>
  <c r="H11"/>
  <c r="G11"/>
  <c r="F11"/>
  <c r="E11"/>
  <c r="D11"/>
  <c r="C11"/>
  <c r="B11"/>
  <c r="J11" i="4"/>
  <c r="I11"/>
  <c r="H11"/>
  <c r="G11"/>
  <c r="F11"/>
  <c r="E11"/>
  <c r="D11"/>
  <c r="C11"/>
  <c r="B11"/>
  <c r="C11" i="1" l="1"/>
  <c r="D11"/>
  <c r="E11"/>
  <c r="F11"/>
  <c r="G11"/>
  <c r="H11"/>
  <c r="I11"/>
  <c r="J11"/>
  <c r="B11"/>
</calcChain>
</file>

<file path=xl/sharedStrings.xml><?xml version="1.0" encoding="utf-8"?>
<sst xmlns="http://schemas.openxmlformats.org/spreadsheetml/2006/main" count="1214" uniqueCount="226">
  <si>
    <t>WTP Capacity</t>
  </si>
  <si>
    <t>WTP Operation</t>
  </si>
  <si>
    <t>WTP Effluent Concentration</t>
  </si>
  <si>
    <t>S-Wells concentration</t>
  </si>
  <si>
    <t>Zn Target at X14</t>
  </si>
  <si>
    <t>CVP Operation</t>
  </si>
  <si>
    <t>Faro Pit Operation</t>
  </si>
  <si>
    <t>Options\Parameters</t>
  </si>
  <si>
    <t>A</t>
  </si>
  <si>
    <t>B</t>
  </si>
  <si>
    <t>C</t>
  </si>
  <si>
    <t>D</t>
  </si>
  <si>
    <t>E</t>
  </si>
  <si>
    <t>F</t>
  </si>
  <si>
    <t>G</t>
  </si>
  <si>
    <t>13.4mg/l</t>
  </si>
  <si>
    <t>0.2 mg/l</t>
  </si>
  <si>
    <t>0.5 mg/l</t>
  </si>
  <si>
    <t>0.2mg/l</t>
  </si>
  <si>
    <t>Releases based on historical operations where releases match the treatment season</t>
  </si>
  <si>
    <t>Releases only if above an elevation target or if X14 concentrations are above Target</t>
  </si>
  <si>
    <t>Unconstrained</t>
  </si>
  <si>
    <t>Seasonal Min and Max elevations defined by rule curve</t>
  </si>
  <si>
    <t>CVP SIS</t>
  </si>
  <si>
    <t>Grum/Vangorda Crossover</t>
  </si>
  <si>
    <t>H</t>
  </si>
  <si>
    <t>I</t>
  </si>
  <si>
    <t>Not Implemented</t>
  </si>
  <si>
    <t>Implemented and flows go to WTP/Faro pit</t>
  </si>
  <si>
    <t>Faro - WTP X14 Water quality Runs</t>
  </si>
  <si>
    <t>Model Runs</t>
  </si>
  <si>
    <r>
      <t xml:space="preserve">Defined Number of months with the option to extend treatment if Faro pit is above Elevation Target (only works with </t>
    </r>
    <r>
      <rPr>
        <b/>
        <sz val="11"/>
        <color theme="1"/>
        <rFont val="Calibri"/>
        <family val="2"/>
        <scheme val="minor"/>
      </rPr>
      <t>G-2</t>
    </r>
    <r>
      <rPr>
        <sz val="11"/>
        <color theme="1"/>
        <rFont val="Calibri"/>
        <family val="2"/>
        <scheme val="minor"/>
      </rPr>
      <t>)</t>
    </r>
  </si>
  <si>
    <t>No Target</t>
  </si>
  <si>
    <t>Implemented with a maximum capacity of 126 l/s estimated on the GW modelling report. DVT covers are in place at the same year and IP is covered, stopping pumping from IP.</t>
  </si>
  <si>
    <t>Limited number of months for treatment season</t>
  </si>
  <si>
    <r>
      <rPr>
        <b/>
        <sz val="11"/>
        <color theme="1"/>
        <rFont val="Calibri"/>
        <family val="2"/>
        <scheme val="minor"/>
      </rPr>
      <t>B-1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B-2</t>
    </r>
    <r>
      <rPr>
        <sz val="11"/>
        <color theme="1"/>
        <rFont val="Calibri"/>
        <family val="2"/>
        <scheme val="minor"/>
      </rPr>
      <t xml:space="preserve"> with additional "off season" treatment when x14 Zn concentrations are above target. Effluent would be discharged at x14 under this condition</t>
    </r>
  </si>
  <si>
    <t>Unlimited number of months (up to 12) for treatment season</t>
  </si>
  <si>
    <t>Model to calculate X14 zinc</t>
  </si>
  <si>
    <t>Model to calculate required zinc concentration</t>
  </si>
  <si>
    <t>0.2 mg/L</t>
  </si>
  <si>
    <t>May, June, July, August September</t>
  </si>
  <si>
    <t>Implemented (CVP SIS implemented year zero and so DVT cover. CVP SIS max flow = 126l/s))</t>
  </si>
  <si>
    <t>Implemented year 0</t>
  </si>
  <si>
    <t>Releases match WTP output flow (up to 6,000 gpm). WTP must discharge to X14. CVP rule curve adjusted to go up to 1030m outside treatment season</t>
  </si>
  <si>
    <t>Assumptions Matrix</t>
  </si>
  <si>
    <t>Releases match WTP output flow (up to 6,000 gpm) (Rule Curve to match WTP season)</t>
  </si>
  <si>
    <t>Releases match WTP output flow (up to 6,000 gpm) (Historic Rule Curve)</t>
  </si>
  <si>
    <t>7 Month Treatment Season (Apr-Oct)</t>
  </si>
  <si>
    <t>0.1 mg/L</t>
  </si>
  <si>
    <t>4a</t>
  </si>
  <si>
    <t>4b</t>
  </si>
  <si>
    <t>4c</t>
  </si>
  <si>
    <t>4d</t>
  </si>
  <si>
    <t>7 Month Treatment Season (May-Nov)</t>
  </si>
  <si>
    <t>Seasonal Min and Max elevations defined by rule curve. Try to push as much treatment on the first months, May, Jun, corresponding to high Flows at RC</t>
  </si>
  <si>
    <t>WTP efflueant always goes to CVP. CVP discharges to meet X14 Target or if above max elevation 1029.5m. 3 meters operational range (1026.5m - 1029.5m or 577,300m3)</t>
  </si>
  <si>
    <t>Scenario</t>
  </si>
  <si>
    <t>WTP Capacity (gpm)</t>
  </si>
  <si>
    <t>Treatment Season</t>
  </si>
  <si>
    <t>WTP Discharge Zinc Concentration (mg/l)</t>
  </si>
  <si>
    <t>SIS/VG/GR</t>
  </si>
  <si>
    <t>Climate Change</t>
  </si>
  <si>
    <t>1a</t>
  </si>
  <si>
    <t xml:space="preserve"> May-Sept</t>
  </si>
  <si>
    <t>Release (treat) as much as possible earlier in the season (MAY-JUN)</t>
  </si>
  <si>
    <t xml:space="preserve"> discharge via CVP when there is opportunity to eliminate load. Discharge limited to the min of WTP capacity or 10,000 gpm</t>
  </si>
  <si>
    <t xml:space="preserve"> w/o CVD SIS  and G/V</t>
  </si>
  <si>
    <t>1b</t>
  </si>
  <si>
    <t>1c</t>
  </si>
  <si>
    <t>1d</t>
  </si>
  <si>
    <t xml:space="preserve"> w/ CVD SIS and G/V</t>
  </si>
  <si>
    <t xml:space="preserve"> w/ 60% climate change</t>
  </si>
  <si>
    <t>6a</t>
  </si>
  <si>
    <t xml:space="preserve"> May-Sept and expanded as needed</t>
  </si>
  <si>
    <t>6b</t>
  </si>
  <si>
    <t>6c</t>
  </si>
  <si>
    <t>6d</t>
  </si>
  <si>
    <t xml:space="preserve"> discharge directly to X14 (CVP breached)</t>
  </si>
  <si>
    <t>Seepage into CVP during treatment season set at maximum 80l/s. Further investigation needed</t>
  </si>
  <si>
    <t>MDE and OHRW WRD portions considered were only the ones draining to Swells</t>
  </si>
  <si>
    <t>6e</t>
  </si>
  <si>
    <t>6f</t>
  </si>
  <si>
    <t>6g</t>
  </si>
  <si>
    <t>6h</t>
  </si>
  <si>
    <t>1e</t>
  </si>
  <si>
    <t>1f</t>
  </si>
  <si>
    <t>1g</t>
  </si>
  <si>
    <t>1h</t>
  </si>
  <si>
    <t>Figure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</si>
  <si>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</si>
  <si>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</si>
  <si>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</si>
  <si>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</si>
  <si>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</si>
  <si>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</si>
  <si>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</si>
  <si>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</si>
  <si>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</si>
  <si>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</si>
  <si>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</si>
  <si>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</si>
  <si>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</si>
  <si>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</si>
  <si>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</si>
  <si>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</si>
  <si>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</si>
  <si>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</si>
  <si>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</si>
  <si>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</si>
  <si>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</si>
  <si>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</si>
  <si>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</si>
  <si>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</si>
  <si>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Slide</t>
  </si>
  <si>
    <t>a</t>
  </si>
  <si>
    <t>b</t>
  </si>
  <si>
    <t>c</t>
  </si>
  <si>
    <t>Scenario4</t>
  </si>
  <si>
    <t>Scenario7</t>
  </si>
  <si>
    <t>Scenario9</t>
  </si>
  <si>
    <t>Scenario2</t>
  </si>
  <si>
    <t>7a</t>
  </si>
  <si>
    <t>7b</t>
  </si>
  <si>
    <t>7c</t>
  </si>
  <si>
    <t>9a</t>
  </si>
  <si>
    <t>9b</t>
  </si>
  <si>
    <t>9c</t>
  </si>
  <si>
    <t>2a</t>
  </si>
  <si>
    <t>2b</t>
  </si>
  <si>
    <t>2c</t>
  </si>
  <si>
    <t>x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</si>
  <si>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</si>
  <si>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</si>
  <si>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</si>
  <si>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</si>
  <si>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</si>
  <si>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</si>
  <si>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</si>
  <si>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</si>
  <si>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</si>
  <si>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</si>
  <si>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</si>
  <si>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</si>
  <si>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</si>
  <si>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</si>
  <si>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</si>
  <si>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</si>
  <si>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</si>
  <si>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</si>
  <si>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C-1a</t>
  </si>
  <si>
    <t>C-1b</t>
  </si>
  <si>
    <t>C-1c</t>
  </si>
  <si>
    <t>C-1d</t>
  </si>
  <si>
    <t>C-1e</t>
  </si>
  <si>
    <t>C-1f</t>
  </si>
  <si>
    <t>C-1g</t>
  </si>
  <si>
    <t>C-1h</t>
  </si>
  <si>
    <t>C-2a</t>
  </si>
  <si>
    <t>C-2b</t>
  </si>
  <si>
    <t>C-2c</t>
  </si>
  <si>
    <t>C-4a</t>
  </si>
  <si>
    <t>C-4b</t>
  </si>
  <si>
    <t>C-4c</t>
  </si>
  <si>
    <t>C-4d</t>
  </si>
  <si>
    <t>C-6a</t>
  </si>
  <si>
    <t>C-6b</t>
  </si>
  <si>
    <t>C-6c</t>
  </si>
  <si>
    <t>C-6d</t>
  </si>
  <si>
    <t>C-6e</t>
  </si>
  <si>
    <t>C-6f</t>
  </si>
  <si>
    <t>C-6g</t>
  </si>
  <si>
    <t>C-6h</t>
  </si>
  <si>
    <t>C-7a</t>
  </si>
  <si>
    <t>C-7b</t>
  </si>
  <si>
    <t>C-7c</t>
  </si>
  <si>
    <t>C-9a</t>
  </si>
  <si>
    <t>C-9b</t>
  </si>
  <si>
    <t>C-9c</t>
  </si>
  <si>
    <t>Runs Done</t>
  </si>
  <si>
    <t>C-19</t>
  </si>
  <si>
    <t>ok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</si>
  <si>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</si>
  <si>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</si>
  <si>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</si>
  <si>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</si>
  <si>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</si>
  <si>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</si>
  <si>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</si>
  <si>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</si>
  <si>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</si>
  <si>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</si>
  <si>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</si>
  <si>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</si>
  <si>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</si>
  <si>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</si>
  <si>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</si>
  <si>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</si>
  <si>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</si>
  <si>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</si>
  <si>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Excel File</t>
  </si>
  <si>
    <t>Goldsim File</t>
  </si>
  <si>
    <t>For Reference only</t>
  </si>
  <si>
    <t>ModelResults_S1a.xlsx</t>
  </si>
  <si>
    <t>FMC_WB_WQModel_V2.07_S1a.gsm</t>
  </si>
  <si>
    <t>ModelResults_S1b.xlsx</t>
  </si>
  <si>
    <t>FMC_WB_WQModel_V2.07_S1b.gsm</t>
  </si>
  <si>
    <t>ModelResults_S1c.xlsx</t>
  </si>
  <si>
    <t>FMC_WB_WQModel_V2.07_S1c.gsm</t>
  </si>
  <si>
    <t>ModelResults_S1e.xlsx</t>
  </si>
  <si>
    <t>FMC_WB_WQModel_V2.07_S1e.gsm</t>
  </si>
  <si>
    <t>ModelResults_S1f.xlsx</t>
  </si>
  <si>
    <t>FMC_WB_WQModel_V2.07_S1f.gsm</t>
  </si>
  <si>
    <t>ModelResults_S1g.xlsx</t>
  </si>
  <si>
    <t>FMC_WB_WQModel_V2.07_S1g.gsm</t>
  </si>
  <si>
    <t>ModelResults_S6a.xlsx</t>
  </si>
  <si>
    <t>FMC_WB_WQModel_V2.07_S6a.gsm</t>
  </si>
  <si>
    <t>ModelResults_S6b.xlsx</t>
  </si>
  <si>
    <t>FMC_WB_WQModel_V2.07_S6b.gsm</t>
  </si>
  <si>
    <t>ModelResults_S6c.xlsx</t>
  </si>
  <si>
    <t>FMC_WB_WQModel_V2.07_S6c.gsm</t>
  </si>
  <si>
    <t>ModelResults_S6e.xlsx</t>
  </si>
  <si>
    <t>FMC_WB_WQModel_V2.07_S6e.gsm</t>
  </si>
  <si>
    <t>ModelResults_S6f.xlsx</t>
  </si>
  <si>
    <t>FMC_WB_WQModel_V2.07_S6f.gsm</t>
  </si>
  <si>
    <t>ModelResults_S6g.xlsx</t>
  </si>
  <si>
    <t>FMC_WB_WQModel_V2.07_S6g.gsm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</si>
</sst>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2" borderId="4" xfId="0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0" borderId="4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0" fontId="0" fillId="6" borderId="25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 wrapText="1"/>
    </xf>
    <xf numFmtId="0" fontId="2" fillId="0" borderId="0" xfId="0" applyFont="1"/>
    <xf numFmtId="0" fontId="3" fillId="2" borderId="19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164" fontId="0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left" vertical="top" wrapText="1"/>
    </xf>
    <xf numFmtId="164" fontId="5" fillId="0" borderId="32" xfId="1" applyNumberFormat="1" applyFont="1" applyBorder="1" applyAlignment="1">
      <alignment horizontal="left" vertical="top" wrapText="1"/>
    </xf>
    <xf numFmtId="164" fontId="0" fillId="0" borderId="27" xfId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left" vertical="top" wrapText="1"/>
    </xf>
    <xf numFmtId="164" fontId="5" fillId="0" borderId="30" xfId="1" applyNumberFormat="1" applyFont="1" applyBorder="1" applyAlignment="1">
      <alignment horizontal="left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2" fillId="4" borderId="2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31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7" borderId="29" xfId="0" applyFont="1" applyFill="1" applyBorder="1" applyAlignment="1">
      <alignment horizontal="left" vertical="top" wrapText="1"/>
    </xf>
    <xf numFmtId="164" fontId="5" fillId="0" borderId="27" xfId="1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8" fillId="0" borderId="2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top" wrapText="1"/>
    </xf>
    <xf numFmtId="164" fontId="9" fillId="0" borderId="27" xfId="1" applyNumberFormat="1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27" xfId="0" applyFont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wrapText="1"/>
    </xf>
    <xf numFmtId="164" fontId="9" fillId="0" borderId="27" xfId="1" applyNumberFormat="1" applyFont="1" applyBorder="1" applyAlignment="1">
      <alignment horizontal="center" vertical="top" wrapText="1"/>
    </xf>
    <xf numFmtId="164" fontId="9" fillId="0" borderId="27" xfId="1" applyNumberFormat="1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9"/>
  <sheetViews>
    <sheetView workbookViewId="0"/>
  </sheetViews>
  <sheetFormatPr defaultRowHeight="15"/>
  <cols>
    <col min="1" max="1" width="12.85546875" customWidth="1"/>
    <col min="2" max="2" width="18.28515625" style="2" customWidth="1"/>
    <col min="3" max="3" width="22.42578125" style="2" customWidth="1"/>
    <col min="4" max="6" width="18.28515625" style="2" customWidth="1"/>
    <col min="7" max="7" width="29.7109375" style="2" customWidth="1"/>
    <col min="8" max="8" width="18.28515625" style="2" customWidth="1"/>
    <col min="9" max="10" width="18.28515625" customWidth="1"/>
  </cols>
  <sheetData>
    <row r="1" spans="1:11" ht="15.75" thickBot="1">
      <c r="A1" t="s">
        <v>29</v>
      </c>
    </row>
    <row r="2" spans="1:11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25</v>
      </c>
      <c r="J2" s="6" t="s">
        <v>26</v>
      </c>
    </row>
    <row r="3" spans="1:11" s="1" customFormat="1" ht="30">
      <c r="A3" s="7" t="s">
        <v>7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23</v>
      </c>
      <c r="J3" s="18" t="s">
        <v>24</v>
      </c>
    </row>
    <row r="4" spans="1:11" ht="45">
      <c r="A4" s="15">
        <v>1</v>
      </c>
      <c r="B4" s="11">
        <v>6000</v>
      </c>
      <c r="C4" s="11" t="s">
        <v>34</v>
      </c>
      <c r="D4" s="11" t="s">
        <v>16</v>
      </c>
      <c r="E4" s="11" t="s">
        <v>15</v>
      </c>
      <c r="F4" s="11" t="s">
        <v>32</v>
      </c>
      <c r="G4" s="11" t="s">
        <v>19</v>
      </c>
      <c r="H4" s="11" t="s">
        <v>21</v>
      </c>
      <c r="I4" s="11" t="s">
        <v>27</v>
      </c>
      <c r="J4" s="12" t="s">
        <v>27</v>
      </c>
    </row>
    <row r="5" spans="1:11" ht="150">
      <c r="A5" s="16">
        <v>2</v>
      </c>
      <c r="B5" s="9">
        <v>8100</v>
      </c>
      <c r="C5" s="9" t="s">
        <v>31</v>
      </c>
      <c r="D5" s="9" t="s">
        <v>17</v>
      </c>
      <c r="E5" s="9"/>
      <c r="F5" s="9" t="s">
        <v>18</v>
      </c>
      <c r="G5" s="9" t="s">
        <v>20</v>
      </c>
      <c r="H5" s="9" t="s">
        <v>22</v>
      </c>
      <c r="I5" s="9" t="s">
        <v>33</v>
      </c>
      <c r="J5" s="10" t="s">
        <v>28</v>
      </c>
    </row>
    <row r="6" spans="1:11" ht="120.75" thickBot="1">
      <c r="A6" s="17">
        <v>3</v>
      </c>
      <c r="B6" s="13"/>
      <c r="C6" s="13" t="s">
        <v>35</v>
      </c>
      <c r="D6" s="13"/>
      <c r="E6" s="13"/>
      <c r="F6" s="13"/>
      <c r="G6" s="13"/>
      <c r="H6" s="13"/>
      <c r="I6" s="13"/>
      <c r="J6" s="14"/>
    </row>
    <row r="7" spans="1:11">
      <c r="A7" s="39"/>
      <c r="B7" s="40"/>
      <c r="C7" s="40"/>
      <c r="D7" s="40"/>
      <c r="E7" s="40"/>
      <c r="F7" s="40"/>
      <c r="G7" s="40"/>
      <c r="H7" s="40"/>
      <c r="I7" s="40"/>
      <c r="J7" s="40"/>
    </row>
    <row r="8" spans="1:11">
      <c r="A8" s="39"/>
      <c r="B8" s="40"/>
      <c r="C8" s="40"/>
      <c r="D8" s="40"/>
      <c r="E8" s="40"/>
      <c r="F8" s="40"/>
      <c r="G8" s="40"/>
      <c r="H8" s="40"/>
      <c r="I8" s="40"/>
      <c r="J8" s="40"/>
    </row>
    <row r="9" spans="1:11">
      <c r="A9" s="41" t="s">
        <v>44</v>
      </c>
      <c r="B9" s="3"/>
      <c r="C9" s="3"/>
      <c r="D9" s="3"/>
      <c r="E9" s="3"/>
      <c r="F9" s="3"/>
      <c r="G9" s="3"/>
      <c r="H9" s="3"/>
    </row>
    <row r="10" spans="1:11" ht="15.75" thickBot="1">
      <c r="B10" s="2" t="s">
        <v>8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14</v>
      </c>
      <c r="I10" s="2" t="s">
        <v>25</v>
      </c>
      <c r="J10" s="2" t="s">
        <v>26</v>
      </c>
    </row>
    <row r="11" spans="1:11" ht="31.5" customHeight="1" thickBot="1">
      <c r="A11" s="23" t="s">
        <v>30</v>
      </c>
      <c r="B11" s="24" t="str">
        <f>B3</f>
        <v>WTP Capacity</v>
      </c>
      <c r="C11" s="24" t="str">
        <f t="shared" ref="C11:J11" si="0">C3</f>
        <v>WTP Operation</v>
      </c>
      <c r="D11" s="24" t="str">
        <f t="shared" si="0"/>
        <v>WTP Effluent Concentration</v>
      </c>
      <c r="E11" s="24" t="str">
        <f t="shared" si="0"/>
        <v>S-Wells concentration</v>
      </c>
      <c r="F11" s="24" t="str">
        <f t="shared" si="0"/>
        <v>Zn Target at X14</v>
      </c>
      <c r="G11" s="24" t="str">
        <f t="shared" si="0"/>
        <v>CVP Operation</v>
      </c>
      <c r="H11" s="24" t="str">
        <f t="shared" si="0"/>
        <v>Faro Pit Operation</v>
      </c>
      <c r="I11" s="24" t="str">
        <f t="shared" si="0"/>
        <v>CVP SIS</v>
      </c>
      <c r="J11" s="25" t="str">
        <f t="shared" si="0"/>
        <v>Grum/Vangorda Crossover</v>
      </c>
    </row>
    <row r="12" spans="1:11" ht="61.5" thickTop="1" thickBot="1">
      <c r="A12" s="32">
        <v>1</v>
      </c>
      <c r="B12" s="30">
        <v>6000</v>
      </c>
      <c r="C12" s="30" t="s">
        <v>36</v>
      </c>
      <c r="D12" s="30" t="s">
        <v>16</v>
      </c>
      <c r="E12" s="21" t="s">
        <v>15</v>
      </c>
      <c r="F12" s="28" t="s">
        <v>37</v>
      </c>
      <c r="G12" s="28" t="s">
        <v>46</v>
      </c>
      <c r="H12" s="21" t="s">
        <v>22</v>
      </c>
      <c r="I12" s="28" t="s">
        <v>27</v>
      </c>
      <c r="J12" s="38" t="s">
        <v>27</v>
      </c>
      <c r="K12" s="22"/>
    </row>
    <row r="13" spans="1:11" ht="76.5" thickTop="1" thickBot="1">
      <c r="A13" s="33">
        <v>2</v>
      </c>
      <c r="B13" s="31">
        <v>6000</v>
      </c>
      <c r="C13" s="31" t="s">
        <v>36</v>
      </c>
      <c r="D13" s="31" t="s">
        <v>16</v>
      </c>
      <c r="E13" s="19" t="s">
        <v>15</v>
      </c>
      <c r="F13" s="29" t="s">
        <v>37</v>
      </c>
      <c r="G13" s="28" t="s">
        <v>46</v>
      </c>
      <c r="H13" s="19" t="s">
        <v>22</v>
      </c>
      <c r="I13" s="19" t="s">
        <v>41</v>
      </c>
      <c r="J13" s="20" t="s">
        <v>42</v>
      </c>
    </row>
    <row r="14" spans="1:11" ht="91.5" thickTop="1" thickBot="1">
      <c r="A14" s="32">
        <v>3</v>
      </c>
      <c r="B14" s="30">
        <v>6000</v>
      </c>
      <c r="C14" s="30" t="s">
        <v>36</v>
      </c>
      <c r="D14" s="21" t="s">
        <v>38</v>
      </c>
      <c r="E14" s="21" t="s">
        <v>15</v>
      </c>
      <c r="F14" s="21" t="s">
        <v>39</v>
      </c>
      <c r="G14" s="21" t="s">
        <v>43</v>
      </c>
      <c r="H14" s="21" t="s">
        <v>22</v>
      </c>
      <c r="I14" s="28" t="s">
        <v>27</v>
      </c>
      <c r="J14" s="38" t="s">
        <v>27</v>
      </c>
      <c r="K14" s="22"/>
    </row>
    <row r="15" spans="1:11" ht="91.5" thickTop="1" thickBot="1">
      <c r="A15" s="33">
        <v>4</v>
      </c>
      <c r="B15" s="31">
        <v>6000</v>
      </c>
      <c r="C15" s="31" t="s">
        <v>36</v>
      </c>
      <c r="D15" s="19" t="s">
        <v>38</v>
      </c>
      <c r="E15" s="19" t="s">
        <v>15</v>
      </c>
      <c r="F15" s="21" t="s">
        <v>39</v>
      </c>
      <c r="G15" s="21" t="s">
        <v>43</v>
      </c>
      <c r="H15" s="19" t="s">
        <v>22</v>
      </c>
      <c r="I15" s="19" t="s">
        <v>41</v>
      </c>
      <c r="J15" s="20" t="s">
        <v>42</v>
      </c>
    </row>
    <row r="16" spans="1:11" ht="61.5" thickTop="1" thickBot="1">
      <c r="A16" s="32">
        <v>5</v>
      </c>
      <c r="B16" s="35">
        <v>8100</v>
      </c>
      <c r="C16" s="35" t="s">
        <v>40</v>
      </c>
      <c r="D16" s="30" t="s">
        <v>16</v>
      </c>
      <c r="E16" s="21" t="s">
        <v>15</v>
      </c>
      <c r="F16" s="28" t="s">
        <v>37</v>
      </c>
      <c r="G16" s="28" t="s">
        <v>46</v>
      </c>
      <c r="H16" s="21" t="s">
        <v>22</v>
      </c>
      <c r="I16" s="28" t="s">
        <v>27</v>
      </c>
      <c r="J16" s="38" t="s">
        <v>27</v>
      </c>
      <c r="K16" s="22"/>
    </row>
    <row r="17" spans="1:11" ht="76.5" thickTop="1" thickBot="1">
      <c r="A17" s="33">
        <v>6</v>
      </c>
      <c r="B17" s="36">
        <v>8100</v>
      </c>
      <c r="C17" s="36" t="s">
        <v>40</v>
      </c>
      <c r="D17" s="31" t="s">
        <v>16</v>
      </c>
      <c r="E17" s="19" t="s">
        <v>15</v>
      </c>
      <c r="F17" s="29" t="s">
        <v>37</v>
      </c>
      <c r="G17" s="28" t="s">
        <v>46</v>
      </c>
      <c r="H17" s="19" t="s">
        <v>22</v>
      </c>
      <c r="I17" s="19" t="s">
        <v>41</v>
      </c>
      <c r="J17" s="20" t="s">
        <v>42</v>
      </c>
    </row>
    <row r="18" spans="1:11" ht="91.5" thickTop="1" thickBot="1">
      <c r="A18" s="32">
        <v>7</v>
      </c>
      <c r="B18" s="35">
        <v>8100</v>
      </c>
      <c r="C18" s="35" t="s">
        <v>40</v>
      </c>
      <c r="D18" s="21" t="s">
        <v>38</v>
      </c>
      <c r="E18" s="21" t="s">
        <v>15</v>
      </c>
      <c r="F18" s="21" t="s">
        <v>39</v>
      </c>
      <c r="G18" s="21" t="s">
        <v>43</v>
      </c>
      <c r="H18" s="21" t="s">
        <v>22</v>
      </c>
      <c r="I18" s="28" t="s">
        <v>27</v>
      </c>
      <c r="J18" s="38" t="s">
        <v>27</v>
      </c>
      <c r="K18" s="22"/>
    </row>
    <row r="19" spans="1:11" ht="91.5" thickTop="1" thickBot="1">
      <c r="A19" s="34">
        <v>8</v>
      </c>
      <c r="B19" s="37">
        <v>8100</v>
      </c>
      <c r="C19" s="37" t="s">
        <v>40</v>
      </c>
      <c r="D19" s="26" t="s">
        <v>38</v>
      </c>
      <c r="E19" s="26" t="s">
        <v>15</v>
      </c>
      <c r="F19" s="26" t="s">
        <v>39</v>
      </c>
      <c r="G19" s="27" t="s">
        <v>43</v>
      </c>
      <c r="H19" s="26" t="s">
        <v>22</v>
      </c>
      <c r="I19" s="19" t="s">
        <v>41</v>
      </c>
      <c r="J19" s="20" t="s">
        <v>42</v>
      </c>
    </row>
  </sheetData>
  <pageMargins left="0.7" right="0.7" top="0.75" bottom="0.75" header="0.3" footer="0.3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19"/>
  <sheetViews>
    <sheetView workbookViewId="0"/>
  </sheetViews>
  <sheetFormatPr defaultRowHeight="15"/>
  <cols>
    <col min="1" max="1" width="12.85546875" customWidth="1"/>
    <col min="2" max="2" width="18.28515625" style="2" customWidth="1"/>
    <col min="3" max="3" width="22.42578125" style="2" customWidth="1"/>
    <col min="4" max="6" width="18.28515625" style="2" customWidth="1"/>
    <col min="7" max="7" width="29.7109375" style="2" customWidth="1"/>
    <col min="8" max="8" width="18.28515625" style="2" customWidth="1"/>
    <col min="9" max="9" width="22.140625" customWidth="1"/>
    <col min="10" max="10" width="18.28515625" customWidth="1"/>
  </cols>
  <sheetData>
    <row r="1" spans="1:11" ht="15.75" thickBot="1">
      <c r="A1" t="s">
        <v>29</v>
      </c>
    </row>
    <row r="2" spans="1:11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25</v>
      </c>
      <c r="J2" s="6" t="s">
        <v>26</v>
      </c>
    </row>
    <row r="3" spans="1:11" s="1" customFormat="1" ht="30">
      <c r="A3" s="7" t="s">
        <v>7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23</v>
      </c>
      <c r="J3" s="18" t="s">
        <v>24</v>
      </c>
    </row>
    <row r="4" spans="1:11" ht="45">
      <c r="A4" s="15">
        <v>1</v>
      </c>
      <c r="B4" s="11">
        <v>6000</v>
      </c>
      <c r="C4" s="11" t="s">
        <v>34</v>
      </c>
      <c r="D4" s="11" t="s">
        <v>16</v>
      </c>
      <c r="E4" s="11" t="s">
        <v>15</v>
      </c>
      <c r="F4" s="11" t="s">
        <v>32</v>
      </c>
      <c r="G4" s="11" t="s">
        <v>19</v>
      </c>
      <c r="H4" s="11" t="s">
        <v>21</v>
      </c>
      <c r="I4" s="11" t="s">
        <v>27</v>
      </c>
      <c r="J4" s="12" t="s">
        <v>27</v>
      </c>
    </row>
    <row r="5" spans="1:11" ht="135">
      <c r="A5" s="16">
        <v>2</v>
      </c>
      <c r="B5" s="9">
        <v>8100</v>
      </c>
      <c r="C5" s="9" t="s">
        <v>31</v>
      </c>
      <c r="D5" s="9" t="s">
        <v>17</v>
      </c>
      <c r="E5" s="9"/>
      <c r="F5" s="9" t="s">
        <v>18</v>
      </c>
      <c r="G5" s="9" t="s">
        <v>20</v>
      </c>
      <c r="H5" s="9" t="s">
        <v>22</v>
      </c>
      <c r="I5" s="9" t="s">
        <v>33</v>
      </c>
      <c r="J5" s="10" t="s">
        <v>28</v>
      </c>
    </row>
    <row r="6" spans="1:11" ht="120.75" thickBot="1">
      <c r="A6" s="17">
        <v>3</v>
      </c>
      <c r="B6" s="13"/>
      <c r="C6" s="13" t="s">
        <v>35</v>
      </c>
      <c r="D6" s="13"/>
      <c r="E6" s="13"/>
      <c r="F6" s="13"/>
      <c r="G6" s="13"/>
      <c r="H6" s="13"/>
      <c r="I6" s="13"/>
      <c r="J6" s="14"/>
    </row>
    <row r="7" spans="1:11">
      <c r="A7" s="39"/>
      <c r="B7" s="40"/>
      <c r="C7" s="40"/>
      <c r="D7" s="40"/>
      <c r="E7" s="40"/>
      <c r="F7" s="40"/>
      <c r="G7" s="40"/>
      <c r="H7" s="40"/>
      <c r="I7" s="40"/>
      <c r="J7" s="40"/>
    </row>
    <row r="8" spans="1:11">
      <c r="A8" s="39"/>
      <c r="B8" s="40"/>
      <c r="C8" s="40"/>
      <c r="D8" s="40"/>
      <c r="E8" s="40"/>
      <c r="F8" s="40"/>
      <c r="G8" s="40"/>
      <c r="H8" s="40"/>
      <c r="I8" s="40"/>
      <c r="J8" s="40"/>
    </row>
    <row r="9" spans="1:11">
      <c r="A9" s="41" t="s">
        <v>44</v>
      </c>
      <c r="B9" s="3"/>
      <c r="C9" s="3"/>
      <c r="D9" s="3"/>
      <c r="E9" s="3"/>
      <c r="F9" s="3"/>
      <c r="G9" s="3"/>
      <c r="H9" s="3"/>
    </row>
    <row r="10" spans="1:11" ht="15.75" thickBot="1">
      <c r="B10" s="2" t="s">
        <v>8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14</v>
      </c>
      <c r="I10" s="2" t="s">
        <v>25</v>
      </c>
      <c r="J10" s="2" t="s">
        <v>26</v>
      </c>
    </row>
    <row r="11" spans="1:11" ht="31.5" customHeight="1" thickBot="1">
      <c r="A11" s="23" t="s">
        <v>30</v>
      </c>
      <c r="B11" s="24" t="str">
        <f>B3</f>
        <v>WTP Capacity</v>
      </c>
      <c r="C11" s="24" t="str">
        <f t="shared" ref="C11:J11" si="0">C3</f>
        <v>WTP Operation</v>
      </c>
      <c r="D11" s="24" t="str">
        <f t="shared" si="0"/>
        <v>WTP Effluent Concentration</v>
      </c>
      <c r="E11" s="24" t="str">
        <f t="shared" si="0"/>
        <v>S-Wells concentration</v>
      </c>
      <c r="F11" s="24" t="str">
        <f t="shared" si="0"/>
        <v>Zn Target at X14</v>
      </c>
      <c r="G11" s="24" t="str">
        <f t="shared" si="0"/>
        <v>CVP Operation</v>
      </c>
      <c r="H11" s="24" t="str">
        <f t="shared" si="0"/>
        <v>Faro Pit Operation</v>
      </c>
      <c r="I11" s="24" t="str">
        <f t="shared" si="0"/>
        <v>CVP SIS</v>
      </c>
      <c r="J11" s="25" t="str">
        <f t="shared" si="0"/>
        <v>Grum/Vangorda Crossover</v>
      </c>
    </row>
    <row r="12" spans="1:11" ht="61.5" thickTop="1" thickBot="1">
      <c r="A12" s="32">
        <v>1</v>
      </c>
      <c r="B12" s="30">
        <v>6000</v>
      </c>
      <c r="C12" s="30" t="s">
        <v>47</v>
      </c>
      <c r="D12" s="30" t="s">
        <v>16</v>
      </c>
      <c r="E12" s="21" t="s">
        <v>15</v>
      </c>
      <c r="F12" s="28" t="s">
        <v>37</v>
      </c>
      <c r="G12" s="28" t="s">
        <v>45</v>
      </c>
      <c r="H12" s="21" t="s">
        <v>22</v>
      </c>
      <c r="I12" s="28" t="s">
        <v>27</v>
      </c>
      <c r="J12" s="38" t="s">
        <v>27</v>
      </c>
      <c r="K12" s="22"/>
    </row>
    <row r="13" spans="1:11" ht="61.5" thickTop="1" thickBot="1">
      <c r="A13" s="33">
        <v>2</v>
      </c>
      <c r="B13" s="31">
        <v>6000</v>
      </c>
      <c r="C13" s="30" t="s">
        <v>47</v>
      </c>
      <c r="D13" s="31" t="s">
        <v>16</v>
      </c>
      <c r="E13" s="19" t="s">
        <v>15</v>
      </c>
      <c r="F13" s="29" t="s">
        <v>37</v>
      </c>
      <c r="G13" s="28" t="s">
        <v>45</v>
      </c>
      <c r="H13" s="19" t="s">
        <v>22</v>
      </c>
      <c r="I13" s="19" t="s">
        <v>41</v>
      </c>
      <c r="J13" s="20" t="s">
        <v>42</v>
      </c>
    </row>
    <row r="14" spans="1:11" ht="91.5" thickTop="1" thickBot="1">
      <c r="A14" s="32">
        <v>3</v>
      </c>
      <c r="B14" s="30">
        <v>6000</v>
      </c>
      <c r="C14" s="30" t="s">
        <v>47</v>
      </c>
      <c r="D14" s="21" t="s">
        <v>38</v>
      </c>
      <c r="E14" s="21" t="s">
        <v>15</v>
      </c>
      <c r="F14" s="21" t="s">
        <v>39</v>
      </c>
      <c r="G14" s="21" t="s">
        <v>43</v>
      </c>
      <c r="H14" s="21" t="s">
        <v>22</v>
      </c>
      <c r="I14" s="28" t="s">
        <v>27</v>
      </c>
      <c r="J14" s="38" t="s">
        <v>27</v>
      </c>
      <c r="K14" s="22"/>
    </row>
    <row r="15" spans="1:11" ht="91.5" thickTop="1" thickBot="1">
      <c r="A15" s="33">
        <v>4</v>
      </c>
      <c r="B15" s="31">
        <v>6000</v>
      </c>
      <c r="C15" s="30" t="s">
        <v>47</v>
      </c>
      <c r="D15" s="19" t="s">
        <v>38</v>
      </c>
      <c r="E15" s="19" t="s">
        <v>15</v>
      </c>
      <c r="F15" s="21" t="s">
        <v>39</v>
      </c>
      <c r="G15" s="21" t="s">
        <v>43</v>
      </c>
      <c r="H15" s="19" t="s">
        <v>22</v>
      </c>
      <c r="I15" s="19" t="s">
        <v>41</v>
      </c>
      <c r="J15" s="20" t="s">
        <v>42</v>
      </c>
    </row>
    <row r="16" spans="1:11" ht="61.5" thickTop="1" thickBot="1">
      <c r="A16" s="32">
        <v>5</v>
      </c>
      <c r="B16" s="35">
        <v>8100</v>
      </c>
      <c r="C16" s="35" t="s">
        <v>40</v>
      </c>
      <c r="D16" s="30" t="s">
        <v>16</v>
      </c>
      <c r="E16" s="21" t="s">
        <v>15</v>
      </c>
      <c r="F16" s="28" t="s">
        <v>37</v>
      </c>
      <c r="G16" s="28" t="s">
        <v>45</v>
      </c>
      <c r="H16" s="21" t="s">
        <v>22</v>
      </c>
      <c r="I16" s="28" t="s">
        <v>27</v>
      </c>
      <c r="J16" s="38" t="s">
        <v>27</v>
      </c>
      <c r="K16" s="22"/>
    </row>
    <row r="17" spans="1:11" ht="61.5" thickTop="1" thickBot="1">
      <c r="A17" s="33">
        <v>6</v>
      </c>
      <c r="B17" s="36">
        <v>8100</v>
      </c>
      <c r="C17" s="36" t="s">
        <v>40</v>
      </c>
      <c r="D17" s="31" t="s">
        <v>16</v>
      </c>
      <c r="E17" s="19" t="s">
        <v>15</v>
      </c>
      <c r="F17" s="29" t="s">
        <v>37</v>
      </c>
      <c r="G17" s="28" t="s">
        <v>45</v>
      </c>
      <c r="H17" s="19" t="s">
        <v>22</v>
      </c>
      <c r="I17" s="19" t="s">
        <v>41</v>
      </c>
      <c r="J17" s="20" t="s">
        <v>42</v>
      </c>
    </row>
    <row r="18" spans="1:11" ht="91.5" thickTop="1" thickBot="1">
      <c r="A18" s="32">
        <v>7</v>
      </c>
      <c r="B18" s="35">
        <v>8100</v>
      </c>
      <c r="C18" s="35" t="s">
        <v>40</v>
      </c>
      <c r="D18" s="21" t="s">
        <v>38</v>
      </c>
      <c r="E18" s="21" t="s">
        <v>15</v>
      </c>
      <c r="F18" s="21" t="s">
        <v>39</v>
      </c>
      <c r="G18" s="21" t="s">
        <v>43</v>
      </c>
      <c r="H18" s="21" t="s">
        <v>22</v>
      </c>
      <c r="I18" s="28" t="s">
        <v>27</v>
      </c>
      <c r="J18" s="38" t="s">
        <v>27</v>
      </c>
      <c r="K18" s="22"/>
    </row>
    <row r="19" spans="1:11" ht="91.5" thickTop="1" thickBot="1">
      <c r="A19" s="34">
        <v>8</v>
      </c>
      <c r="B19" s="37">
        <v>8100</v>
      </c>
      <c r="C19" s="37" t="s">
        <v>40</v>
      </c>
      <c r="D19" s="26" t="s">
        <v>38</v>
      </c>
      <c r="E19" s="26" t="s">
        <v>15</v>
      </c>
      <c r="F19" s="26" t="s">
        <v>39</v>
      </c>
      <c r="G19" s="27" t="s">
        <v>43</v>
      </c>
      <c r="H19" s="26" t="s">
        <v>22</v>
      </c>
      <c r="I19" s="19" t="s">
        <v>41</v>
      </c>
      <c r="J19" s="20" t="s">
        <v>42</v>
      </c>
    </row>
  </sheetData>
  <pageMargins left="0.7" right="0.7" top="0.75" bottom="0.75" header="0.3" footer="0.3"/>
  <pageSetup scale="6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O23"/>
  <sheetViews>
    <sheetView workbookViewId="0"/>
  </sheetViews>
  <sheetFormatPr defaultRowHeight="15"/>
  <cols>
    <col min="1" max="1" width="12.85546875" customWidth="1"/>
    <col min="2" max="2" width="18.28515625" style="2" customWidth="1"/>
    <col min="3" max="3" width="22.42578125" style="2" customWidth="1"/>
    <col min="4" max="6" width="18.28515625" style="2" customWidth="1"/>
    <col min="7" max="7" width="29.7109375" style="2" customWidth="1"/>
    <col min="8" max="8" width="29.140625" style="2" customWidth="1"/>
    <col min="9" max="9" width="26.85546875" customWidth="1"/>
    <col min="10" max="10" width="18.28515625" customWidth="1"/>
  </cols>
  <sheetData>
    <row r="1" spans="1:15" ht="15.75" thickBot="1">
      <c r="A1" t="s">
        <v>29</v>
      </c>
    </row>
    <row r="2" spans="1:15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25</v>
      </c>
      <c r="J2" s="6" t="s">
        <v>26</v>
      </c>
    </row>
    <row r="3" spans="1:15" s="1" customFormat="1" ht="30">
      <c r="A3" s="7" t="s">
        <v>7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23</v>
      </c>
      <c r="J3" s="18" t="s">
        <v>24</v>
      </c>
    </row>
    <row r="4" spans="1:15" ht="45">
      <c r="A4" s="15">
        <v>1</v>
      </c>
      <c r="B4" s="11">
        <v>6000</v>
      </c>
      <c r="C4" s="11" t="s">
        <v>34</v>
      </c>
      <c r="D4" s="11" t="s">
        <v>16</v>
      </c>
      <c r="E4" s="11" t="s">
        <v>15</v>
      </c>
      <c r="F4" s="11" t="s">
        <v>32</v>
      </c>
      <c r="G4" s="11" t="s">
        <v>19</v>
      </c>
      <c r="H4" s="11" t="s">
        <v>21</v>
      </c>
      <c r="I4" s="11" t="s">
        <v>27</v>
      </c>
      <c r="J4" s="12" t="s">
        <v>27</v>
      </c>
    </row>
    <row r="5" spans="1:15" ht="105">
      <c r="A5" s="16">
        <v>2</v>
      </c>
      <c r="B5" s="9">
        <v>8100</v>
      </c>
      <c r="C5" s="9" t="s">
        <v>31</v>
      </c>
      <c r="D5" s="9" t="s">
        <v>17</v>
      </c>
      <c r="E5" s="9"/>
      <c r="F5" s="9" t="s">
        <v>18</v>
      </c>
      <c r="G5" s="9" t="s">
        <v>20</v>
      </c>
      <c r="H5" s="9" t="s">
        <v>22</v>
      </c>
      <c r="I5" s="9" t="s">
        <v>33</v>
      </c>
      <c r="J5" s="10" t="s">
        <v>28</v>
      </c>
    </row>
    <row r="6" spans="1:15" ht="120.75" thickBot="1">
      <c r="A6" s="17">
        <v>3</v>
      </c>
      <c r="B6" s="13"/>
      <c r="C6" s="13" t="s">
        <v>35</v>
      </c>
      <c r="D6" s="13"/>
      <c r="E6" s="13"/>
      <c r="F6" s="13"/>
      <c r="G6" s="13"/>
      <c r="H6" s="13"/>
      <c r="I6" s="13"/>
      <c r="J6" s="14"/>
    </row>
    <row r="7" spans="1:15">
      <c r="A7" s="39"/>
      <c r="B7" s="40"/>
      <c r="C7" s="40"/>
      <c r="D7" s="40"/>
      <c r="E7" s="40"/>
      <c r="F7" s="40"/>
      <c r="G7" s="40"/>
      <c r="H7" s="40"/>
      <c r="I7" s="40"/>
      <c r="J7" s="40"/>
    </row>
    <row r="8" spans="1:15">
      <c r="A8" s="39"/>
      <c r="B8" s="40"/>
      <c r="C8" s="40"/>
      <c r="D8" s="40"/>
      <c r="E8" s="40"/>
      <c r="F8" s="40"/>
      <c r="G8" s="40"/>
      <c r="H8" s="40"/>
      <c r="I8" s="40"/>
      <c r="J8" s="40"/>
    </row>
    <row r="9" spans="1:15">
      <c r="A9" s="41" t="s">
        <v>44</v>
      </c>
      <c r="B9" s="3"/>
      <c r="C9" s="3"/>
      <c r="D9" s="3"/>
      <c r="E9" s="3"/>
      <c r="F9" s="3"/>
      <c r="G9" s="3"/>
      <c r="H9" s="3"/>
    </row>
    <row r="10" spans="1:15" ht="15.75" thickBot="1">
      <c r="B10" s="2" t="s">
        <v>8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13</v>
      </c>
      <c r="H10" s="2" t="s">
        <v>14</v>
      </c>
      <c r="I10" s="2" t="s">
        <v>25</v>
      </c>
      <c r="J10" s="2" t="s">
        <v>26</v>
      </c>
    </row>
    <row r="11" spans="1:15" ht="31.5" customHeight="1" thickBot="1">
      <c r="A11" s="23" t="s">
        <v>30</v>
      </c>
      <c r="B11" s="24" t="str">
        <f>B3</f>
        <v>WTP Capacity</v>
      </c>
      <c r="C11" s="24" t="str">
        <f t="shared" ref="C11:J11" si="0">C3</f>
        <v>WTP Operation</v>
      </c>
      <c r="D11" s="24" t="str">
        <f t="shared" si="0"/>
        <v>WTP Effluent Concentration</v>
      </c>
      <c r="E11" s="24" t="str">
        <f t="shared" si="0"/>
        <v>S-Wells concentration</v>
      </c>
      <c r="F11" s="24" t="str">
        <f t="shared" si="0"/>
        <v>Zn Target at X14</v>
      </c>
      <c r="G11" s="24" t="str">
        <f t="shared" si="0"/>
        <v>CVP Operation</v>
      </c>
      <c r="H11" s="24" t="str">
        <f t="shared" si="0"/>
        <v>Faro Pit Operation</v>
      </c>
      <c r="I11" s="24" t="str">
        <f t="shared" si="0"/>
        <v>CVP SIS</v>
      </c>
      <c r="J11" s="25" t="str">
        <f t="shared" si="0"/>
        <v>Grum/Vangorda Crossover</v>
      </c>
    </row>
    <row r="12" spans="1:15" ht="46.5" thickTop="1" thickBot="1">
      <c r="A12" s="32">
        <v>1</v>
      </c>
      <c r="B12" s="42">
        <v>6000</v>
      </c>
      <c r="C12" s="42" t="s">
        <v>47</v>
      </c>
      <c r="D12" s="42" t="s">
        <v>16</v>
      </c>
      <c r="E12" s="42" t="s">
        <v>15</v>
      </c>
      <c r="F12" s="42" t="s">
        <v>37</v>
      </c>
      <c r="G12" s="42" t="s">
        <v>45</v>
      </c>
      <c r="H12" s="42" t="s">
        <v>22</v>
      </c>
      <c r="I12" s="42" t="s">
        <v>27</v>
      </c>
      <c r="J12" s="42" t="s">
        <v>27</v>
      </c>
      <c r="K12" s="22"/>
      <c r="O12" t="s">
        <v>0</v>
      </c>
    </row>
    <row r="13" spans="1:15" ht="61.5" thickTop="1" thickBot="1">
      <c r="A13" s="33">
        <v>2</v>
      </c>
      <c r="B13" s="42">
        <v>6000</v>
      </c>
      <c r="C13" s="42" t="s">
        <v>47</v>
      </c>
      <c r="D13" s="42" t="s">
        <v>16</v>
      </c>
      <c r="E13" s="42" t="s">
        <v>15</v>
      </c>
      <c r="F13" s="42" t="s">
        <v>37</v>
      </c>
      <c r="G13" s="42" t="s">
        <v>45</v>
      </c>
      <c r="H13" s="42" t="s">
        <v>22</v>
      </c>
      <c r="I13" s="42" t="s">
        <v>41</v>
      </c>
      <c r="J13" s="42" t="s">
        <v>42</v>
      </c>
      <c r="O13" t="s">
        <v>1</v>
      </c>
    </row>
    <row r="14" spans="1:15" ht="90.75" thickTop="1">
      <c r="A14" s="43">
        <v>3</v>
      </c>
      <c r="B14" s="42">
        <v>6000</v>
      </c>
      <c r="C14" s="42" t="s">
        <v>47</v>
      </c>
      <c r="D14" s="42" t="s">
        <v>38</v>
      </c>
      <c r="E14" s="42" t="s">
        <v>15</v>
      </c>
      <c r="F14" s="42" t="s">
        <v>39</v>
      </c>
      <c r="G14" s="42" t="s">
        <v>43</v>
      </c>
      <c r="H14" s="42" t="s">
        <v>22</v>
      </c>
      <c r="I14" s="42" t="s">
        <v>27</v>
      </c>
      <c r="J14" s="42" t="s">
        <v>27</v>
      </c>
      <c r="K14" s="22"/>
      <c r="O14" t="s">
        <v>2</v>
      </c>
    </row>
    <row r="15" spans="1:15" ht="90">
      <c r="A15" s="44">
        <v>4</v>
      </c>
      <c r="B15" s="48">
        <v>6000</v>
      </c>
      <c r="C15" s="48" t="s">
        <v>53</v>
      </c>
      <c r="D15" s="46">
        <v>0.1</v>
      </c>
      <c r="E15" s="46" t="s">
        <v>15</v>
      </c>
      <c r="F15" s="46" t="s">
        <v>48</v>
      </c>
      <c r="G15" s="45" t="s">
        <v>55</v>
      </c>
      <c r="H15" s="45" t="s">
        <v>54</v>
      </c>
      <c r="I15" s="45" t="s">
        <v>41</v>
      </c>
      <c r="J15" s="45" t="s">
        <v>42</v>
      </c>
      <c r="O15" t="s">
        <v>3</v>
      </c>
    </row>
    <row r="16" spans="1:15" ht="90">
      <c r="A16" s="44" t="s">
        <v>49</v>
      </c>
      <c r="B16" s="48">
        <v>6000</v>
      </c>
      <c r="C16" s="48" t="s">
        <v>53</v>
      </c>
      <c r="D16" s="47">
        <v>0.2</v>
      </c>
      <c r="E16" s="46" t="s">
        <v>15</v>
      </c>
      <c r="F16" s="46" t="s">
        <v>48</v>
      </c>
      <c r="G16" s="45" t="s">
        <v>55</v>
      </c>
      <c r="H16" s="45" t="s">
        <v>54</v>
      </c>
      <c r="I16" s="45" t="s">
        <v>41</v>
      </c>
      <c r="J16" s="45" t="s">
        <v>42</v>
      </c>
      <c r="K16" s="22"/>
      <c r="O16" t="s">
        <v>4</v>
      </c>
    </row>
    <row r="17" spans="1:15" ht="90">
      <c r="A17" s="44" t="s">
        <v>50</v>
      </c>
      <c r="B17" s="48">
        <v>6000</v>
      </c>
      <c r="C17" s="48" t="s">
        <v>53</v>
      </c>
      <c r="D17" s="46">
        <v>0.3</v>
      </c>
      <c r="E17" s="46" t="s">
        <v>15</v>
      </c>
      <c r="F17" s="46" t="s">
        <v>48</v>
      </c>
      <c r="G17" s="45" t="s">
        <v>55</v>
      </c>
      <c r="H17" s="45" t="s">
        <v>54</v>
      </c>
      <c r="I17" s="45" t="s">
        <v>41</v>
      </c>
      <c r="J17" s="45" t="s">
        <v>42</v>
      </c>
      <c r="O17" t="s">
        <v>5</v>
      </c>
    </row>
    <row r="18" spans="1:15" ht="90">
      <c r="A18" s="44" t="s">
        <v>51</v>
      </c>
      <c r="B18" s="48">
        <v>6000</v>
      </c>
      <c r="C18" s="48" t="s">
        <v>53</v>
      </c>
      <c r="D18" s="47">
        <v>0.4</v>
      </c>
      <c r="E18" s="46" t="s">
        <v>15</v>
      </c>
      <c r="F18" s="46" t="s">
        <v>48</v>
      </c>
      <c r="G18" s="45" t="s">
        <v>55</v>
      </c>
      <c r="H18" s="45" t="s">
        <v>54</v>
      </c>
      <c r="I18" s="45" t="s">
        <v>41</v>
      </c>
      <c r="J18" s="45" t="s">
        <v>42</v>
      </c>
      <c r="K18" s="22"/>
      <c r="O18" t="s">
        <v>6</v>
      </c>
    </row>
    <row r="19" spans="1:15" ht="90.75" thickBot="1">
      <c r="A19" s="44" t="s">
        <v>52</v>
      </c>
      <c r="B19" s="48">
        <v>6000</v>
      </c>
      <c r="C19" s="48" t="s">
        <v>53</v>
      </c>
      <c r="D19" s="46">
        <v>0.5</v>
      </c>
      <c r="E19" s="46" t="s">
        <v>15</v>
      </c>
      <c r="F19" s="46" t="s">
        <v>48</v>
      </c>
      <c r="G19" s="45" t="s">
        <v>55</v>
      </c>
      <c r="H19" s="45" t="s">
        <v>54</v>
      </c>
      <c r="I19" s="45" t="s">
        <v>41</v>
      </c>
      <c r="J19" s="45" t="s">
        <v>42</v>
      </c>
      <c r="O19" t="s">
        <v>23</v>
      </c>
    </row>
    <row r="20" spans="1:15" ht="46.5" thickTop="1" thickBot="1">
      <c r="A20" s="32">
        <v>5</v>
      </c>
      <c r="B20" s="42">
        <v>8100</v>
      </c>
      <c r="C20" s="42" t="s">
        <v>40</v>
      </c>
      <c r="D20" s="42" t="s">
        <v>16</v>
      </c>
      <c r="E20" s="42" t="s">
        <v>15</v>
      </c>
      <c r="F20" s="42" t="s">
        <v>37</v>
      </c>
      <c r="G20" s="42" t="s">
        <v>45</v>
      </c>
      <c r="H20" s="42" t="s">
        <v>22</v>
      </c>
      <c r="I20" s="42" t="s">
        <v>27</v>
      </c>
      <c r="J20" s="42" t="s">
        <v>27</v>
      </c>
      <c r="M20">
        <v>1653163.5</v>
      </c>
      <c r="N20">
        <v>1390925.875</v>
      </c>
      <c r="O20" t="s">
        <v>24</v>
      </c>
    </row>
    <row r="21" spans="1:15" ht="61.5" thickTop="1" thickBot="1">
      <c r="A21" s="33">
        <v>6</v>
      </c>
      <c r="B21" s="42">
        <v>8100</v>
      </c>
      <c r="C21" s="42" t="s">
        <v>40</v>
      </c>
      <c r="D21" s="42" t="s">
        <v>16</v>
      </c>
      <c r="E21" s="42" t="s">
        <v>15</v>
      </c>
      <c r="F21" s="42" t="s">
        <v>37</v>
      </c>
      <c r="G21" s="42" t="s">
        <v>45</v>
      </c>
      <c r="H21" s="42" t="s">
        <v>22</v>
      </c>
      <c r="I21" s="42" t="s">
        <v>41</v>
      </c>
      <c r="J21" s="42" t="s">
        <v>42</v>
      </c>
    </row>
    <row r="22" spans="1:15" ht="91.5" thickTop="1" thickBot="1">
      <c r="A22" s="32">
        <v>7</v>
      </c>
      <c r="B22" s="42">
        <v>8100</v>
      </c>
      <c r="C22" s="42" t="s">
        <v>40</v>
      </c>
      <c r="D22" s="42" t="s">
        <v>38</v>
      </c>
      <c r="E22" s="42" t="s">
        <v>15</v>
      </c>
      <c r="F22" s="42" t="s">
        <v>39</v>
      </c>
      <c r="G22" s="42" t="s">
        <v>43</v>
      </c>
      <c r="H22" s="42" t="s">
        <v>22</v>
      </c>
      <c r="I22" s="42" t="s">
        <v>27</v>
      </c>
      <c r="J22" s="42" t="s">
        <v>27</v>
      </c>
    </row>
    <row r="23" spans="1:15" ht="91.5" thickTop="1" thickBot="1">
      <c r="A23" s="34">
        <v>8</v>
      </c>
      <c r="B23" s="42">
        <v>8100</v>
      </c>
      <c r="C23" s="42" t="s">
        <v>40</v>
      </c>
      <c r="D23" s="42" t="s">
        <v>38</v>
      </c>
      <c r="E23" s="42" t="s">
        <v>15</v>
      </c>
      <c r="F23" s="42" t="s">
        <v>39</v>
      </c>
      <c r="G23" s="42" t="s">
        <v>43</v>
      </c>
      <c r="H23" s="42" t="s">
        <v>22</v>
      </c>
      <c r="I23" s="42" t="s">
        <v>41</v>
      </c>
      <c r="J23" s="42" t="s">
        <v>42</v>
      </c>
    </row>
  </sheetData>
  <pageMargins left="0.7" right="0.7" top="0.75" bottom="0.75" header="0.3" footer="0.3"/>
  <pageSetup scale="5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3:K32"/>
  <sheetViews>
    <sheetView topLeftCell="A10" workbookViewId="0">
      <selection activeCell="F26" sqref="F26"/>
    </sheetView>
  </sheetViews>
  <sheetFormatPr defaultRowHeight="15"/>
  <cols>
    <col min="3" max="3" width="12.28515625" customWidth="1"/>
    <col min="4" max="4" width="16.140625" customWidth="1"/>
    <col min="5" max="5" width="18.140625" customWidth="1"/>
    <col min="6" max="6" width="16.28515625" customWidth="1"/>
    <col min="7" max="7" width="33" customWidth="1"/>
    <col min="8" max="8" width="48.85546875" customWidth="1"/>
    <col min="9" max="9" width="16.42578125" customWidth="1"/>
    <col min="10" max="10" width="13.28515625" customWidth="1"/>
    <col min="11" max="11" width="15.28515625" customWidth="1"/>
  </cols>
  <sheetData>
    <row r="3" spans="1:11" ht="60">
      <c r="A3" t="s">
        <v>113</v>
      </c>
      <c r="B3" t="s">
        <v>88</v>
      </c>
      <c r="C3" s="63" t="s">
        <v>56</v>
      </c>
      <c r="D3" s="64" t="s">
        <v>57</v>
      </c>
      <c r="E3" s="64" t="s">
        <v>58</v>
      </c>
      <c r="F3" s="64" t="s">
        <v>59</v>
      </c>
      <c r="G3" s="64" t="s">
        <v>6</v>
      </c>
      <c r="H3" s="64" t="s">
        <v>5</v>
      </c>
      <c r="I3" s="64" t="s">
        <v>60</v>
      </c>
      <c r="J3" s="64" t="s">
        <v>61</v>
      </c>
    </row>
    <row r="4" spans="1:11" ht="45">
      <c r="A4">
        <v>17</v>
      </c>
      <c r="B4" s="71" t="s">
        <v>89</v>
      </c>
      <c r="C4" s="49" t="s">
        <v>62</v>
      </c>
      <c r="D4" s="52">
        <v>8100</v>
      </c>
      <c r="E4" s="56" t="s">
        <v>63</v>
      </c>
      <c r="F4" s="58">
        <v>0.1</v>
      </c>
      <c r="G4" s="56" t="s">
        <v>64</v>
      </c>
      <c r="H4" s="56" t="s">
        <v>65</v>
      </c>
      <c r="I4" s="56" t="s">
        <v>66</v>
      </c>
      <c r="J4" s="56"/>
      <c r="K4" s="67"/>
    </row>
    <row r="5" spans="1:11" ht="45">
      <c r="A5">
        <v>18</v>
      </c>
      <c r="B5" s="71" t="s">
        <v>90</v>
      </c>
      <c r="C5" s="49" t="s">
        <v>67</v>
      </c>
      <c r="D5" s="53">
        <f>D4</f>
        <v>8100</v>
      </c>
      <c r="E5" s="53" t="str">
        <f>E4</f>
        <v xml:space="preserve"> May-Sept</v>
      </c>
      <c r="F5" s="58">
        <v>0.2</v>
      </c>
      <c r="G5" s="53" t="str">
        <f>G4</f>
        <v>Release (treat) as much as possible earlier in the season (MAY-JUN)</v>
      </c>
      <c r="H5" s="53" t="str">
        <f>H4</f>
        <v xml:space="preserve"> discharge via CVP when there is opportunity to eliminate load. Discharge limited to the min of WTP capacity or 10,000 gpm</v>
      </c>
      <c r="I5" s="53" t="str">
        <f t="shared" ref="I5:J7" si="0">I4</f>
        <v xml:space="preserve"> w/o CVD SIS  and G/V</v>
      </c>
      <c r="J5" s="53">
        <f t="shared" si="0"/>
        <v>0</v>
      </c>
    </row>
    <row r="6" spans="1:11" ht="45">
      <c r="A6">
        <v>19</v>
      </c>
      <c r="B6" s="71" t="s">
        <v>91</v>
      </c>
      <c r="C6" s="49" t="s">
        <v>68</v>
      </c>
      <c r="D6" s="53">
        <f t="shared" ref="D6:E7" si="1">D5</f>
        <v>8100</v>
      </c>
      <c r="E6" s="53" t="str">
        <f t="shared" si="1"/>
        <v xml:space="preserve"> May-Sept</v>
      </c>
      <c r="F6" s="58">
        <v>0.3</v>
      </c>
      <c r="G6" s="53" t="str">
        <f t="shared" ref="G6:H7" si="2">G5</f>
        <v>Release (treat) as much as possible earlier in the season (MAY-JUN)</v>
      </c>
      <c r="H6" s="53" t="str">
        <f t="shared" si="2"/>
        <v xml:space="preserve"> discharge via CVP when there is opportunity to eliminate load. Discharge limited to the min of WTP capacity or 10,000 gpm</v>
      </c>
      <c r="I6" s="53" t="str">
        <f t="shared" si="0"/>
        <v xml:space="preserve"> w/o CVD SIS  and G/V</v>
      </c>
      <c r="J6" s="53">
        <f t="shared" si="0"/>
        <v>0</v>
      </c>
    </row>
    <row r="7" spans="1:11" ht="45">
      <c r="A7">
        <v>20</v>
      </c>
      <c r="B7" s="71" t="s">
        <v>92</v>
      </c>
      <c r="C7" s="50" t="s">
        <v>69</v>
      </c>
      <c r="D7" s="54">
        <f t="shared" si="1"/>
        <v>8100</v>
      </c>
      <c r="E7" s="54" t="str">
        <f t="shared" si="1"/>
        <v xml:space="preserve"> May-Sept</v>
      </c>
      <c r="F7" s="59">
        <v>0.4</v>
      </c>
      <c r="G7" s="54" t="str">
        <f t="shared" si="2"/>
        <v>Release (treat) as much as possible earlier in the season (MAY-JUN)</v>
      </c>
      <c r="H7" s="54" t="str">
        <f t="shared" si="2"/>
        <v xml:space="preserve"> discharge via CVP when there is opportunity to eliminate load. Discharge limited to the min of WTP capacity or 10,000 gpm</v>
      </c>
      <c r="I7" s="54" t="str">
        <f t="shared" si="0"/>
        <v xml:space="preserve"> w/o CVD SIS  and G/V</v>
      </c>
      <c r="J7" s="54">
        <f t="shared" si="0"/>
        <v>0</v>
      </c>
    </row>
    <row r="8" spans="1:11" ht="45">
      <c r="A8">
        <v>21</v>
      </c>
      <c r="B8" s="71" t="s">
        <v>93</v>
      </c>
      <c r="C8" s="49" t="s">
        <v>84</v>
      </c>
      <c r="D8" s="53">
        <v>8100</v>
      </c>
      <c r="E8" s="70" t="s">
        <v>63</v>
      </c>
      <c r="F8" s="58">
        <v>0.1</v>
      </c>
      <c r="G8" s="70" t="s">
        <v>64</v>
      </c>
      <c r="H8" s="70" t="s">
        <v>65</v>
      </c>
      <c r="I8" s="56" t="s">
        <v>70</v>
      </c>
      <c r="J8" s="56"/>
    </row>
    <row r="9" spans="1:11" ht="45">
      <c r="A9">
        <v>22</v>
      </c>
      <c r="B9" s="71" t="s">
        <v>94</v>
      </c>
      <c r="C9" s="49" t="s">
        <v>85</v>
      </c>
      <c r="D9" s="53">
        <v>8100</v>
      </c>
      <c r="E9" s="53" t="s">
        <v>63</v>
      </c>
      <c r="F9" s="58">
        <v>0.2</v>
      </c>
      <c r="G9" s="53" t="s">
        <v>64</v>
      </c>
      <c r="H9" s="53" t="s">
        <v>65</v>
      </c>
      <c r="I9" s="53" t="s">
        <v>70</v>
      </c>
      <c r="J9" s="53"/>
    </row>
    <row r="10" spans="1:11" ht="45">
      <c r="A10">
        <v>23</v>
      </c>
      <c r="B10" s="71" t="s">
        <v>95</v>
      </c>
      <c r="C10" s="49" t="s">
        <v>86</v>
      </c>
      <c r="D10" s="53">
        <v>8100</v>
      </c>
      <c r="E10" s="53" t="s">
        <v>63</v>
      </c>
      <c r="F10" s="58">
        <v>0.3</v>
      </c>
      <c r="G10" s="53" t="s">
        <v>64</v>
      </c>
      <c r="H10" s="53" t="s">
        <v>65</v>
      </c>
      <c r="I10" s="53" t="s">
        <v>70</v>
      </c>
      <c r="J10" s="53"/>
    </row>
    <row r="11" spans="1:11" ht="45">
      <c r="A11">
        <v>24</v>
      </c>
      <c r="B11" s="71" t="s">
        <v>96</v>
      </c>
      <c r="C11" s="50" t="s">
        <v>87</v>
      </c>
      <c r="D11" s="54">
        <v>8100</v>
      </c>
      <c r="E11" s="54" t="s">
        <v>63</v>
      </c>
      <c r="F11" s="59">
        <v>0.4</v>
      </c>
      <c r="G11" s="54" t="s">
        <v>64</v>
      </c>
      <c r="H11" s="54" t="s">
        <v>65</v>
      </c>
      <c r="I11" s="54" t="s">
        <v>70</v>
      </c>
      <c r="J11" s="54"/>
    </row>
    <row r="12" spans="1:11" ht="45">
      <c r="A12">
        <v>25</v>
      </c>
      <c r="B12" s="71" t="s">
        <v>97</v>
      </c>
      <c r="C12" s="51">
        <v>2</v>
      </c>
      <c r="D12" s="55">
        <v>8100</v>
      </c>
      <c r="E12" s="65" t="s">
        <v>63</v>
      </c>
      <c r="F12" s="60">
        <v>0.25</v>
      </c>
      <c r="G12" s="66" t="s">
        <v>64</v>
      </c>
      <c r="H12" s="65" t="s">
        <v>65</v>
      </c>
      <c r="I12" s="57" t="s">
        <v>70</v>
      </c>
      <c r="J12" s="57"/>
    </row>
    <row r="13" spans="1:11" ht="45">
      <c r="A13">
        <v>26</v>
      </c>
      <c r="B13" s="71" t="s">
        <v>98</v>
      </c>
      <c r="C13" s="51">
        <v>3</v>
      </c>
      <c r="D13" s="55">
        <v>10000</v>
      </c>
      <c r="E13" s="65" t="s">
        <v>63</v>
      </c>
      <c r="F13" s="60">
        <v>0.3</v>
      </c>
      <c r="G13" s="66" t="s">
        <v>64</v>
      </c>
      <c r="H13" s="65" t="s">
        <v>65</v>
      </c>
      <c r="I13" s="65" t="s">
        <v>70</v>
      </c>
      <c r="J13" s="57"/>
    </row>
    <row r="14" spans="1:11" ht="45">
      <c r="A14">
        <v>27</v>
      </c>
      <c r="B14" s="71" t="s">
        <v>99</v>
      </c>
      <c r="C14" s="51">
        <v>4</v>
      </c>
      <c r="D14" s="55">
        <v>8100</v>
      </c>
      <c r="E14" s="65" t="s">
        <v>63</v>
      </c>
      <c r="F14" s="69">
        <v>0.25</v>
      </c>
      <c r="G14" s="66" t="s">
        <v>64</v>
      </c>
      <c r="H14" s="57" t="s">
        <v>77</v>
      </c>
      <c r="I14" s="65" t="s">
        <v>70</v>
      </c>
      <c r="J14" s="57" t="s">
        <v>71</v>
      </c>
    </row>
    <row r="15" spans="1:11" ht="45">
      <c r="A15">
        <v>28</v>
      </c>
      <c r="B15" s="71" t="s">
        <v>100</v>
      </c>
      <c r="C15" s="51">
        <v>5</v>
      </c>
      <c r="D15" s="55">
        <v>10000</v>
      </c>
      <c r="E15" s="65" t="s">
        <v>63</v>
      </c>
      <c r="F15" s="60">
        <v>0.3</v>
      </c>
      <c r="G15" s="66" t="s">
        <v>64</v>
      </c>
      <c r="H15" s="65" t="s">
        <v>77</v>
      </c>
      <c r="I15" s="65" t="s">
        <v>70</v>
      </c>
      <c r="J15" s="65" t="s">
        <v>71</v>
      </c>
    </row>
    <row r="16" spans="1:11" ht="60">
      <c r="B16" s="72"/>
      <c r="C16" s="73" t="s">
        <v>56</v>
      </c>
      <c r="D16" s="74" t="s">
        <v>57</v>
      </c>
      <c r="E16" s="74" t="s">
        <v>58</v>
      </c>
      <c r="F16" s="74" t="s">
        <v>59</v>
      </c>
      <c r="G16" s="74" t="s">
        <v>6</v>
      </c>
      <c r="H16" s="74" t="s">
        <v>5</v>
      </c>
      <c r="I16" s="74" t="s">
        <v>60</v>
      </c>
      <c r="J16" s="74" t="s">
        <v>61</v>
      </c>
    </row>
    <row r="17" spans="1:11" ht="45">
      <c r="A17">
        <v>29</v>
      </c>
      <c r="B17" s="71" t="s">
        <v>101</v>
      </c>
      <c r="C17" s="49" t="s">
        <v>72</v>
      </c>
      <c r="D17" s="52">
        <v>6000</v>
      </c>
      <c r="E17" s="56" t="s">
        <v>73</v>
      </c>
      <c r="F17" s="58">
        <v>0.1</v>
      </c>
      <c r="G17" s="70" t="s">
        <v>64</v>
      </c>
      <c r="H17" s="56" t="s">
        <v>65</v>
      </c>
      <c r="I17" s="56" t="s">
        <v>66</v>
      </c>
      <c r="J17" s="56"/>
      <c r="K17" s="67"/>
    </row>
    <row r="18" spans="1:11" ht="45">
      <c r="A18">
        <v>30</v>
      </c>
      <c r="B18" s="71" t="s">
        <v>102</v>
      </c>
      <c r="C18" s="49" t="s">
        <v>74</v>
      </c>
      <c r="D18" s="53">
        <f>D17</f>
        <v>6000</v>
      </c>
      <c r="E18" s="53" t="str">
        <f>E17</f>
        <v xml:space="preserve"> May-Sept and expanded as needed</v>
      </c>
      <c r="F18" s="58">
        <v>0.2</v>
      </c>
      <c r="G18" s="53" t="str">
        <f>G17</f>
        <v>Release (treat) as much as possible earlier in the season (MAY-JUN)</v>
      </c>
      <c r="H18" s="53" t="str">
        <f>H17</f>
        <v xml:space="preserve"> discharge via CVP when there is opportunity to eliminate load. Discharge limited to the min of WTP capacity or 10,000 gpm</v>
      </c>
      <c r="I18" s="53" t="str">
        <f t="shared" ref="I18:J24" si="3">I17</f>
        <v xml:space="preserve"> w/o CVD SIS  and G/V</v>
      </c>
      <c r="J18" s="53">
        <f t="shared" si="3"/>
        <v>0</v>
      </c>
    </row>
    <row r="19" spans="1:11" ht="45">
      <c r="A19">
        <v>31</v>
      </c>
      <c r="B19" s="71" t="s">
        <v>103</v>
      </c>
      <c r="C19" s="49" t="s">
        <v>75</v>
      </c>
      <c r="D19" s="53">
        <f t="shared" ref="D19:E20" si="4">D18</f>
        <v>6000</v>
      </c>
      <c r="E19" s="53" t="str">
        <f t="shared" si="4"/>
        <v xml:space="preserve"> May-Sept and expanded as needed</v>
      </c>
      <c r="F19" s="58">
        <v>0.3</v>
      </c>
      <c r="G19" s="53" t="str">
        <f t="shared" ref="G19:H20" si="5">G18</f>
        <v>Release (treat) as much as possible earlier in the season (MAY-JUN)</v>
      </c>
      <c r="H19" s="53" t="str">
        <f t="shared" si="5"/>
        <v xml:space="preserve"> discharge via CVP when there is opportunity to eliminate load. Discharge limited to the min of WTP capacity or 10,000 gpm</v>
      </c>
      <c r="I19" s="53" t="str">
        <f t="shared" si="3"/>
        <v xml:space="preserve"> w/o CVD SIS  and G/V</v>
      </c>
      <c r="J19" s="53">
        <f t="shared" si="3"/>
        <v>0</v>
      </c>
    </row>
    <row r="20" spans="1:11" ht="45">
      <c r="A20">
        <v>32</v>
      </c>
      <c r="B20" s="71" t="s">
        <v>104</v>
      </c>
      <c r="C20" s="49" t="s">
        <v>76</v>
      </c>
      <c r="D20" s="54">
        <f t="shared" si="4"/>
        <v>6000</v>
      </c>
      <c r="E20" s="54" t="str">
        <f t="shared" si="4"/>
        <v xml:space="preserve"> May-Sept and expanded as needed</v>
      </c>
      <c r="F20" s="59">
        <v>0.4</v>
      </c>
      <c r="G20" s="54" t="str">
        <f t="shared" si="5"/>
        <v>Release (treat) as much as possible earlier in the season (MAY-JUN)</v>
      </c>
      <c r="H20" s="54" t="str">
        <f t="shared" si="5"/>
        <v xml:space="preserve"> discharge via CVP when there is opportunity to eliminate load. Discharge limited to the min of WTP capacity or 10,000 gpm</v>
      </c>
      <c r="I20" s="54" t="str">
        <f t="shared" si="3"/>
        <v xml:space="preserve"> w/o CVD SIS  and G/V</v>
      </c>
      <c r="J20" s="54">
        <f t="shared" si="3"/>
        <v>0</v>
      </c>
    </row>
    <row r="21" spans="1:11" ht="45">
      <c r="A21">
        <v>33</v>
      </c>
      <c r="B21" s="71" t="s">
        <v>105</v>
      </c>
      <c r="C21" s="49" t="s">
        <v>80</v>
      </c>
      <c r="D21" s="53">
        <f t="shared" ref="D21:E21" si="6">D20</f>
        <v>6000</v>
      </c>
      <c r="E21" s="53" t="str">
        <f t="shared" si="6"/>
        <v xml:space="preserve"> May-Sept and expanded as needed</v>
      </c>
      <c r="F21" s="58">
        <v>0.1</v>
      </c>
      <c r="G21" s="61" t="str">
        <f t="shared" ref="G21" si="7">G20</f>
        <v>Release (treat) as much as possible earlier in the season (MAY-JUN)</v>
      </c>
      <c r="H21" s="56" t="s">
        <v>65</v>
      </c>
      <c r="I21" s="56" t="s">
        <v>70</v>
      </c>
      <c r="J21" s="62"/>
    </row>
    <row r="22" spans="1:11" ht="45">
      <c r="A22">
        <v>34</v>
      </c>
      <c r="B22" s="71" t="s">
        <v>106</v>
      </c>
      <c r="C22" s="49" t="s">
        <v>81</v>
      </c>
      <c r="D22" s="53">
        <f t="shared" ref="D22:E22" si="8">D21</f>
        <v>6000</v>
      </c>
      <c r="E22" s="53" t="str">
        <f t="shared" si="8"/>
        <v xml:space="preserve"> May-Sept and expanded as needed</v>
      </c>
      <c r="F22" s="58">
        <v>0.2</v>
      </c>
      <c r="G22" s="53" t="str">
        <f t="shared" ref="G22" si="9">G21</f>
        <v>Release (treat) as much as possible earlier in the season (MAY-JUN)</v>
      </c>
      <c r="H22" s="53" t="str">
        <f>H21</f>
        <v xml:space="preserve"> discharge via CVP when there is opportunity to eliminate load. Discharge limited to the min of WTP capacity or 10,000 gpm</v>
      </c>
      <c r="I22" s="53" t="str">
        <f t="shared" si="3"/>
        <v xml:space="preserve"> w/ CVD SIS and G/V</v>
      </c>
      <c r="J22" s="53"/>
    </row>
    <row r="23" spans="1:11" ht="45">
      <c r="A23">
        <v>35</v>
      </c>
      <c r="B23" s="71" t="s">
        <v>107</v>
      </c>
      <c r="C23" s="49" t="s">
        <v>82</v>
      </c>
      <c r="D23" s="53">
        <f t="shared" ref="D23:E23" si="10">D22</f>
        <v>6000</v>
      </c>
      <c r="E23" s="53" t="str">
        <f t="shared" si="10"/>
        <v xml:space="preserve"> May-Sept and expanded as needed</v>
      </c>
      <c r="F23" s="58">
        <v>0.3</v>
      </c>
      <c r="G23" s="53" t="str">
        <f t="shared" ref="G23:H23" si="11">G22</f>
        <v>Release (treat) as much as possible earlier in the season (MAY-JUN)</v>
      </c>
      <c r="H23" s="53" t="str">
        <f t="shared" si="11"/>
        <v xml:space="preserve"> discharge via CVP when there is opportunity to eliminate load. Discharge limited to the min of WTP capacity or 10,000 gpm</v>
      </c>
      <c r="I23" s="53" t="str">
        <f t="shared" si="3"/>
        <v xml:space="preserve"> w/ CVD SIS and G/V</v>
      </c>
      <c r="J23" s="53"/>
    </row>
    <row r="24" spans="1:11" ht="45">
      <c r="A24">
        <v>36</v>
      </c>
      <c r="B24" s="71" t="s">
        <v>108</v>
      </c>
      <c r="C24" s="50" t="s">
        <v>83</v>
      </c>
      <c r="D24" s="54">
        <f t="shared" ref="D24:E24" si="12">D23</f>
        <v>6000</v>
      </c>
      <c r="E24" s="54" t="str">
        <f t="shared" si="12"/>
        <v xml:space="preserve"> May-Sept and expanded as needed</v>
      </c>
      <c r="F24" s="59">
        <v>0.4</v>
      </c>
      <c r="G24" s="54" t="str">
        <f t="shared" ref="G24:H24" si="13">G23</f>
        <v>Release (treat) as much as possible earlier in the season (MAY-JUN)</v>
      </c>
      <c r="H24" s="54" t="str">
        <f t="shared" si="13"/>
        <v xml:space="preserve"> discharge via CVP when there is opportunity to eliminate load. Discharge limited to the min of WTP capacity or 10,000 gpm</v>
      </c>
      <c r="I24" s="54" t="str">
        <f t="shared" si="3"/>
        <v xml:space="preserve"> w/ CVD SIS and G/V</v>
      </c>
      <c r="J24" s="54"/>
    </row>
    <row r="25" spans="1:11" ht="60">
      <c r="B25" s="72"/>
      <c r="C25" s="73" t="s">
        <v>56</v>
      </c>
      <c r="D25" s="74" t="s">
        <v>57</v>
      </c>
      <c r="E25" s="74" t="s">
        <v>58</v>
      </c>
      <c r="F25" s="74" t="s">
        <v>59</v>
      </c>
      <c r="G25" s="74" t="s">
        <v>6</v>
      </c>
      <c r="H25" s="74" t="s">
        <v>5</v>
      </c>
      <c r="I25" s="74" t="s">
        <v>60</v>
      </c>
      <c r="J25" s="74" t="s">
        <v>61</v>
      </c>
    </row>
    <row r="26" spans="1:11" ht="45">
      <c r="A26">
        <v>37</v>
      </c>
      <c r="B26" s="71" t="s">
        <v>109</v>
      </c>
      <c r="C26" s="51">
        <v>7</v>
      </c>
      <c r="D26" s="55">
        <v>6000</v>
      </c>
      <c r="E26" s="65" t="s">
        <v>73</v>
      </c>
      <c r="F26" s="60">
        <v>0.25</v>
      </c>
      <c r="G26" s="66" t="s">
        <v>64</v>
      </c>
      <c r="H26" s="57" t="s">
        <v>77</v>
      </c>
      <c r="I26" s="57" t="s">
        <v>70</v>
      </c>
      <c r="J26" s="57"/>
      <c r="K26" s="67"/>
    </row>
    <row r="27" spans="1:11" ht="45">
      <c r="A27">
        <v>38</v>
      </c>
      <c r="B27" s="71" t="s">
        <v>110</v>
      </c>
      <c r="C27" s="51">
        <v>8</v>
      </c>
      <c r="D27" s="55">
        <v>7400</v>
      </c>
      <c r="E27" s="65" t="s">
        <v>73</v>
      </c>
      <c r="F27" s="60">
        <v>0.3</v>
      </c>
      <c r="G27" s="66" t="s">
        <v>64</v>
      </c>
      <c r="H27" s="65" t="s">
        <v>77</v>
      </c>
      <c r="I27" s="65" t="s">
        <v>70</v>
      </c>
      <c r="J27" s="57"/>
      <c r="K27" s="68"/>
    </row>
    <row r="28" spans="1:11" ht="45">
      <c r="A28">
        <v>39</v>
      </c>
      <c r="B28" s="71" t="s">
        <v>111</v>
      </c>
      <c r="C28" s="51">
        <v>9</v>
      </c>
      <c r="D28" s="55">
        <v>6000</v>
      </c>
      <c r="E28" s="65" t="s">
        <v>73</v>
      </c>
      <c r="F28" s="60">
        <v>0.25</v>
      </c>
      <c r="G28" s="66" t="s">
        <v>64</v>
      </c>
      <c r="H28" s="65" t="s">
        <v>77</v>
      </c>
      <c r="I28" s="65" t="s">
        <v>70</v>
      </c>
      <c r="J28" s="57" t="s">
        <v>71</v>
      </c>
      <c r="K28" s="68"/>
    </row>
    <row r="29" spans="1:11" ht="45">
      <c r="A29">
        <v>40</v>
      </c>
      <c r="B29" s="71" t="s">
        <v>112</v>
      </c>
      <c r="C29" s="51">
        <v>10</v>
      </c>
      <c r="D29" s="55">
        <v>7400</v>
      </c>
      <c r="E29" s="65" t="s">
        <v>73</v>
      </c>
      <c r="F29" s="60">
        <v>0.3</v>
      </c>
      <c r="G29" s="66" t="s">
        <v>64</v>
      </c>
      <c r="H29" s="65" t="s">
        <v>77</v>
      </c>
      <c r="I29" s="65" t="s">
        <v>70</v>
      </c>
      <c r="J29" s="65" t="s">
        <v>71</v>
      </c>
    </row>
    <row r="31" spans="1:11">
      <c r="C31" t="s">
        <v>78</v>
      </c>
    </row>
    <row r="32" spans="1:11">
      <c r="C32" t="s">
        <v>79</v>
      </c>
    </row>
  </sheetData>
  <pageMargins left="0.7" right="0.7" top="0.75" bottom="0.75" header="0.3" footer="0.3"/>
  <pageSetup scale="62" fitToHeight="2" orientation="landscape"/>
  <rowBreaks count="1" manualBreakCount="1">
    <brk id="11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M42"/>
  <sheetViews>
    <sheetView topLeftCell="A10" workbookViewId="0">
      <selection activeCell="A21" sqref="A21:XFD21"/>
    </sheetView>
  </sheetViews>
  <sheetFormatPr defaultRowHeight="15"/>
  <cols>
    <col min="1" max="1" width="9.140625" style="2"/>
    <col min="5" max="5" width="12.28515625" customWidth="1"/>
    <col min="6" max="6" width="16.140625" customWidth="1"/>
    <col min="7" max="7" width="18.140625" customWidth="1"/>
    <col min="8" max="8" width="16.28515625" customWidth="1"/>
    <col min="9" max="9" width="33" customWidth="1"/>
    <col min="10" max="10" width="48.85546875" customWidth="1"/>
    <col min="11" max="11" width="16.42578125" customWidth="1"/>
    <col min="12" max="12" width="13.28515625" customWidth="1"/>
    <col min="13" max="13" width="15.28515625" customWidth="1"/>
  </cols>
  <sheetData>
    <row r="3" spans="1:13" ht="60">
      <c r="A3" s="2">
        <v>61413</v>
      </c>
      <c r="C3" t="s">
        <v>113</v>
      </c>
      <c r="D3" t="s">
        <v>88</v>
      </c>
      <c r="E3" s="63" t="s">
        <v>56</v>
      </c>
      <c r="F3" s="64" t="s">
        <v>57</v>
      </c>
      <c r="G3" s="64" t="s">
        <v>58</v>
      </c>
      <c r="H3" s="64" t="s">
        <v>59</v>
      </c>
      <c r="I3" s="64" t="s">
        <v>6</v>
      </c>
      <c r="J3" s="64" t="s">
        <v>5</v>
      </c>
      <c r="K3" s="64" t="s">
        <v>60</v>
      </c>
      <c r="L3" s="64" t="s">
        <v>61</v>
      </c>
    </row>
    <row r="4" spans="1:13" ht="45">
      <c r="A4" s="2" t="s">
        <v>130</v>
      </c>
      <c r="B4">
        <v>1</v>
      </c>
      <c r="C4">
        <v>17</v>
      </c>
      <c r="D4" s="71" t="s">
        <v>89</v>
      </c>
      <c r="E4" s="76" t="s">
        <v>62</v>
      </c>
      <c r="F4" s="52">
        <v>8100</v>
      </c>
      <c r="G4" s="56" t="s">
        <v>63</v>
      </c>
      <c r="H4" s="58">
        <v>0.1</v>
      </c>
      <c r="I4" s="56" t="s">
        <v>64</v>
      </c>
      <c r="J4" s="56" t="s">
        <v>65</v>
      </c>
      <c r="K4" s="56" t="s">
        <v>66</v>
      </c>
      <c r="L4" s="56"/>
      <c r="M4" s="67"/>
    </row>
    <row r="5" spans="1:13" ht="45">
      <c r="A5" s="2" t="s">
        <v>130</v>
      </c>
      <c r="B5">
        <v>2</v>
      </c>
      <c r="C5">
        <v>18</v>
      </c>
      <c r="D5" s="71" t="s">
        <v>90</v>
      </c>
      <c r="E5" s="49" t="s">
        <v>67</v>
      </c>
      <c r="F5" s="53">
        <f>F4</f>
        <v>8100</v>
      </c>
      <c r="G5" s="53" t="str">
        <f>G4</f>
        <v xml:space="preserve"> May-Sept</v>
      </c>
      <c r="H5" s="58">
        <v>0.2</v>
      </c>
      <c r="I5" s="53" t="str">
        <f>I4</f>
        <v>Release (treat) as much as possible earlier in the season (MAY-JUN)</v>
      </c>
      <c r="J5" s="53" t="str">
        <f>J4</f>
        <v xml:space="preserve"> discharge via CVP when there is opportunity to eliminate load. Discharge limited to the min of WTP capacity or 10,000 gpm</v>
      </c>
      <c r="K5" s="53" t="str">
        <f t="shared" ref="K5:L7" si="0">K4</f>
        <v xml:space="preserve"> w/o CVD SIS  and G/V</v>
      </c>
      <c r="L5" s="53">
        <f t="shared" si="0"/>
        <v>0</v>
      </c>
    </row>
    <row r="6" spans="1:13" ht="45">
      <c r="A6" s="2" t="s">
        <v>130</v>
      </c>
      <c r="B6">
        <v>3</v>
      </c>
      <c r="C6">
        <v>19</v>
      </c>
      <c r="D6" s="71" t="s">
        <v>91</v>
      </c>
      <c r="E6" s="76" t="s">
        <v>68</v>
      </c>
      <c r="F6" s="53">
        <f t="shared" ref="F6:G7" si="1">F5</f>
        <v>8100</v>
      </c>
      <c r="G6" s="53" t="str">
        <f t="shared" si="1"/>
        <v xml:space="preserve"> May-Sept</v>
      </c>
      <c r="H6" s="58">
        <v>0.3</v>
      </c>
      <c r="I6" s="53" t="str">
        <f t="shared" ref="I6:J7" si="2">I5</f>
        <v>Release (treat) as much as possible earlier in the season (MAY-JUN)</v>
      </c>
      <c r="J6" s="53" t="str">
        <f t="shared" si="2"/>
        <v xml:space="preserve"> discharge via CVP when there is opportunity to eliminate load. Discharge limited to the min of WTP capacity or 10,000 gpm</v>
      </c>
      <c r="K6" s="53" t="str">
        <f t="shared" si="0"/>
        <v xml:space="preserve"> w/o CVD SIS  and G/V</v>
      </c>
      <c r="L6" s="53">
        <f t="shared" si="0"/>
        <v>0</v>
      </c>
    </row>
    <row r="7" spans="1:13" ht="45">
      <c r="A7" s="2" t="s">
        <v>130</v>
      </c>
      <c r="B7">
        <v>4</v>
      </c>
      <c r="C7">
        <v>20</v>
      </c>
      <c r="D7" s="71" t="s">
        <v>92</v>
      </c>
      <c r="E7" s="50" t="s">
        <v>69</v>
      </c>
      <c r="F7" s="54">
        <f t="shared" si="1"/>
        <v>8100</v>
      </c>
      <c r="G7" s="54" t="str">
        <f t="shared" si="1"/>
        <v xml:space="preserve"> May-Sept</v>
      </c>
      <c r="H7" s="59">
        <v>0.4</v>
      </c>
      <c r="I7" s="54" t="str">
        <f t="shared" si="2"/>
        <v>Release (treat) as much as possible earlier in the season (MAY-JUN)</v>
      </c>
      <c r="J7" s="54" t="str">
        <f t="shared" si="2"/>
        <v xml:space="preserve"> discharge via CVP when there is opportunity to eliminate load. Discharge limited to the min of WTP capacity or 10,000 gpm</v>
      </c>
      <c r="K7" s="54" t="str">
        <f t="shared" si="0"/>
        <v xml:space="preserve"> w/o CVD SIS  and G/V</v>
      </c>
      <c r="L7" s="54">
        <f t="shared" si="0"/>
        <v>0</v>
      </c>
    </row>
    <row r="8" spans="1:13" ht="45">
      <c r="A8" s="2" t="s">
        <v>130</v>
      </c>
      <c r="B8">
        <v>5</v>
      </c>
      <c r="C8">
        <v>21</v>
      </c>
      <c r="D8" s="71" t="s">
        <v>93</v>
      </c>
      <c r="E8" s="76" t="s">
        <v>84</v>
      </c>
      <c r="F8" s="53">
        <v>8100</v>
      </c>
      <c r="G8" s="70" t="s">
        <v>63</v>
      </c>
      <c r="H8" s="58">
        <v>0.1</v>
      </c>
      <c r="I8" s="70" t="s">
        <v>64</v>
      </c>
      <c r="J8" s="70" t="s">
        <v>65</v>
      </c>
      <c r="K8" s="56" t="s">
        <v>70</v>
      </c>
      <c r="L8" s="56"/>
    </row>
    <row r="9" spans="1:13" ht="45">
      <c r="A9" s="2" t="s">
        <v>130</v>
      </c>
      <c r="B9">
        <v>6</v>
      </c>
      <c r="C9">
        <v>22</v>
      </c>
      <c r="D9" s="71" t="s">
        <v>94</v>
      </c>
      <c r="E9" s="49" t="s">
        <v>85</v>
      </c>
      <c r="F9" s="53">
        <v>8100</v>
      </c>
      <c r="G9" s="53" t="s">
        <v>63</v>
      </c>
      <c r="H9" s="58">
        <v>0.2</v>
      </c>
      <c r="I9" s="53" t="s">
        <v>64</v>
      </c>
      <c r="J9" s="53" t="s">
        <v>65</v>
      </c>
      <c r="K9" s="53" t="s">
        <v>70</v>
      </c>
      <c r="L9" s="53"/>
    </row>
    <row r="10" spans="1:13" ht="45">
      <c r="A10" s="2" t="s">
        <v>130</v>
      </c>
      <c r="B10">
        <v>7</v>
      </c>
      <c r="C10">
        <v>23</v>
      </c>
      <c r="D10" s="71" t="s">
        <v>95</v>
      </c>
      <c r="E10" s="76" t="s">
        <v>86</v>
      </c>
      <c r="F10" s="53">
        <v>8100</v>
      </c>
      <c r="G10" s="53" t="s">
        <v>63</v>
      </c>
      <c r="H10" s="58">
        <v>0.3</v>
      </c>
      <c r="I10" s="53" t="s">
        <v>64</v>
      </c>
      <c r="J10" s="53" t="s">
        <v>65</v>
      </c>
      <c r="K10" s="53" t="s">
        <v>70</v>
      </c>
      <c r="L10" s="53"/>
    </row>
    <row r="11" spans="1:13" ht="45">
      <c r="A11" s="2" t="s">
        <v>130</v>
      </c>
      <c r="B11">
        <v>8</v>
      </c>
      <c r="C11">
        <v>24</v>
      </c>
      <c r="D11" s="71" t="s">
        <v>96</v>
      </c>
      <c r="E11" s="50" t="s">
        <v>87</v>
      </c>
      <c r="F11" s="54">
        <v>8100</v>
      </c>
      <c r="G11" s="54" t="s">
        <v>63</v>
      </c>
      <c r="H11" s="59">
        <v>0.4</v>
      </c>
      <c r="I11" s="54" t="s">
        <v>64</v>
      </c>
      <c r="J11" s="54" t="s">
        <v>65</v>
      </c>
      <c r="K11" s="54" t="s">
        <v>70</v>
      </c>
      <c r="L11" s="54"/>
    </row>
    <row r="12" spans="1:13" ht="45">
      <c r="A12" s="2" t="s">
        <v>130</v>
      </c>
      <c r="B12">
        <v>9</v>
      </c>
      <c r="C12">
        <v>25</v>
      </c>
      <c r="D12" s="71" t="s">
        <v>97</v>
      </c>
      <c r="E12" s="78">
        <v>2</v>
      </c>
      <c r="F12" s="80">
        <v>8100</v>
      </c>
      <c r="G12" s="65" t="s">
        <v>63</v>
      </c>
      <c r="H12" s="60">
        <v>0.25</v>
      </c>
      <c r="I12" s="66" t="s">
        <v>64</v>
      </c>
      <c r="J12" s="65" t="s">
        <v>65</v>
      </c>
      <c r="K12" s="54" t="s">
        <v>70</v>
      </c>
      <c r="L12" s="57"/>
    </row>
    <row r="13" spans="1:13" ht="30">
      <c r="A13" s="2" t="s">
        <v>130</v>
      </c>
      <c r="B13">
        <v>10</v>
      </c>
      <c r="D13" s="71"/>
      <c r="E13" s="77" t="s">
        <v>127</v>
      </c>
      <c r="F13" s="80">
        <v>8100</v>
      </c>
      <c r="G13" s="65" t="s">
        <v>63</v>
      </c>
      <c r="H13" s="60">
        <v>0.2</v>
      </c>
      <c r="I13" s="66" t="s">
        <v>64</v>
      </c>
      <c r="J13" s="57" t="s">
        <v>77</v>
      </c>
      <c r="K13" s="54" t="s">
        <v>70</v>
      </c>
      <c r="L13" s="57"/>
    </row>
    <row r="14" spans="1:13" ht="30">
      <c r="A14" s="2" t="s">
        <v>130</v>
      </c>
      <c r="B14">
        <v>11</v>
      </c>
      <c r="D14" s="71"/>
      <c r="E14" s="51" t="s">
        <v>128</v>
      </c>
      <c r="F14" s="80">
        <v>8100</v>
      </c>
      <c r="G14" s="65" t="s">
        <v>63</v>
      </c>
      <c r="H14" s="60">
        <v>0.15</v>
      </c>
      <c r="I14" s="66" t="s">
        <v>64</v>
      </c>
      <c r="J14" s="65" t="s">
        <v>77</v>
      </c>
      <c r="K14" s="54" t="s">
        <v>70</v>
      </c>
      <c r="L14" s="57"/>
    </row>
    <row r="15" spans="1:13" ht="30">
      <c r="A15" s="2" t="s">
        <v>130</v>
      </c>
      <c r="B15">
        <v>12</v>
      </c>
      <c r="D15" s="71"/>
      <c r="E15" s="51" t="s">
        <v>129</v>
      </c>
      <c r="F15" s="80">
        <v>8100</v>
      </c>
      <c r="G15" s="65" t="s">
        <v>63</v>
      </c>
      <c r="H15" s="60">
        <v>0.1</v>
      </c>
      <c r="I15" s="66" t="s">
        <v>64</v>
      </c>
      <c r="J15" s="65" t="s">
        <v>77</v>
      </c>
      <c r="K15" s="54" t="s">
        <v>70</v>
      </c>
      <c r="L15" s="57"/>
    </row>
    <row r="16" spans="1:13" ht="45">
      <c r="B16">
        <v>13</v>
      </c>
      <c r="C16">
        <v>26</v>
      </c>
      <c r="D16" s="71" t="s">
        <v>98</v>
      </c>
      <c r="E16" s="51">
        <v>3</v>
      </c>
      <c r="F16" s="55">
        <v>10000</v>
      </c>
      <c r="G16" s="65" t="s">
        <v>63</v>
      </c>
      <c r="H16" s="60">
        <v>0.3</v>
      </c>
      <c r="I16" s="66" t="s">
        <v>64</v>
      </c>
      <c r="J16" s="81" t="s">
        <v>65</v>
      </c>
      <c r="K16" s="65" t="s">
        <v>70</v>
      </c>
      <c r="L16" s="57"/>
    </row>
    <row r="17" spans="1:13" ht="45">
      <c r="A17" s="2" t="s">
        <v>130</v>
      </c>
      <c r="B17">
        <v>14</v>
      </c>
      <c r="C17">
        <v>27</v>
      </c>
      <c r="D17" s="71" t="s">
        <v>99</v>
      </c>
      <c r="E17" s="51">
        <v>4</v>
      </c>
      <c r="F17" s="55">
        <v>8100</v>
      </c>
      <c r="G17" s="65" t="s">
        <v>63</v>
      </c>
      <c r="H17" s="69">
        <v>0.25</v>
      </c>
      <c r="I17" s="66" t="s">
        <v>64</v>
      </c>
      <c r="J17" s="57" t="s">
        <v>77</v>
      </c>
      <c r="K17" s="65" t="s">
        <v>70</v>
      </c>
      <c r="L17" s="57" t="s">
        <v>71</v>
      </c>
    </row>
    <row r="18" spans="1:13" ht="45">
      <c r="A18" s="2" t="s">
        <v>130</v>
      </c>
      <c r="B18">
        <v>15</v>
      </c>
      <c r="D18" s="71"/>
      <c r="E18" s="77" t="s">
        <v>49</v>
      </c>
      <c r="F18" s="80">
        <v>8100</v>
      </c>
      <c r="G18" s="65" t="s">
        <v>63</v>
      </c>
      <c r="H18" s="69">
        <v>0.2</v>
      </c>
      <c r="I18" s="66" t="s">
        <v>64</v>
      </c>
      <c r="J18" s="65" t="s">
        <v>77</v>
      </c>
      <c r="K18" s="65" t="s">
        <v>70</v>
      </c>
      <c r="L18" s="57" t="s">
        <v>71</v>
      </c>
    </row>
    <row r="19" spans="1:13" ht="45">
      <c r="A19" s="2" t="s">
        <v>130</v>
      </c>
      <c r="B19">
        <v>16</v>
      </c>
      <c r="D19" s="71"/>
      <c r="E19" s="51" t="s">
        <v>50</v>
      </c>
      <c r="F19" s="80">
        <v>8100</v>
      </c>
      <c r="G19" s="65" t="s">
        <v>63</v>
      </c>
      <c r="H19" s="69">
        <v>0.15</v>
      </c>
      <c r="I19" s="66" t="s">
        <v>64</v>
      </c>
      <c r="J19" s="65" t="s">
        <v>77</v>
      </c>
      <c r="K19" s="65" t="s">
        <v>70</v>
      </c>
      <c r="L19" s="57" t="s">
        <v>71</v>
      </c>
    </row>
    <row r="20" spans="1:13" ht="45">
      <c r="A20" s="2" t="s">
        <v>130</v>
      </c>
      <c r="B20">
        <v>17</v>
      </c>
      <c r="D20" s="71"/>
      <c r="E20" s="51" t="s">
        <v>51</v>
      </c>
      <c r="F20" s="80">
        <v>8100</v>
      </c>
      <c r="G20" s="65" t="s">
        <v>63</v>
      </c>
      <c r="H20" s="69">
        <v>0.1</v>
      </c>
      <c r="I20" s="66" t="s">
        <v>64</v>
      </c>
      <c r="J20" s="65" t="s">
        <v>77</v>
      </c>
      <c r="K20" s="65" t="s">
        <v>70</v>
      </c>
      <c r="L20" s="57" t="s">
        <v>71</v>
      </c>
    </row>
    <row r="21" spans="1:13" ht="45">
      <c r="B21">
        <v>18</v>
      </c>
      <c r="C21">
        <v>28</v>
      </c>
      <c r="D21" s="71" t="s">
        <v>100</v>
      </c>
      <c r="E21" s="51">
        <v>5</v>
      </c>
      <c r="F21" s="55">
        <v>10000</v>
      </c>
      <c r="G21" s="65" t="s">
        <v>63</v>
      </c>
      <c r="H21" s="60">
        <v>0.3</v>
      </c>
      <c r="I21" s="66" t="s">
        <v>64</v>
      </c>
      <c r="J21" s="65" t="s">
        <v>77</v>
      </c>
      <c r="K21" s="65" t="s">
        <v>70</v>
      </c>
      <c r="L21" s="65" t="s">
        <v>71</v>
      </c>
    </row>
    <row r="22" spans="1:13" ht="45">
      <c r="A22" s="2" t="s">
        <v>130</v>
      </c>
      <c r="B22">
        <v>19</v>
      </c>
      <c r="C22">
        <v>29</v>
      </c>
      <c r="D22" s="71" t="s">
        <v>101</v>
      </c>
      <c r="E22" s="76" t="s">
        <v>72</v>
      </c>
      <c r="F22" s="52">
        <v>6000</v>
      </c>
      <c r="G22" s="56" t="s">
        <v>73</v>
      </c>
      <c r="H22" s="58">
        <v>0.1</v>
      </c>
      <c r="I22" s="70" t="s">
        <v>64</v>
      </c>
      <c r="J22" s="56" t="s">
        <v>65</v>
      </c>
      <c r="K22" s="56" t="s">
        <v>66</v>
      </c>
      <c r="L22" s="56"/>
      <c r="M22" s="67"/>
    </row>
    <row r="23" spans="1:13" ht="45">
      <c r="B23">
        <v>20</v>
      </c>
      <c r="C23">
        <v>30</v>
      </c>
      <c r="D23" s="71" t="s">
        <v>102</v>
      </c>
      <c r="E23" s="49" t="s">
        <v>74</v>
      </c>
      <c r="F23" s="53">
        <f>F22</f>
        <v>6000</v>
      </c>
      <c r="G23" s="53" t="str">
        <f>G22</f>
        <v xml:space="preserve"> May-Sept and expanded as needed</v>
      </c>
      <c r="H23" s="58">
        <v>0.2</v>
      </c>
      <c r="I23" s="53" t="str">
        <f>I22</f>
        <v>Release (treat) as much as possible earlier in the season (MAY-JUN)</v>
      </c>
      <c r="J23" s="53" t="str">
        <f>J22</f>
        <v xml:space="preserve"> discharge via CVP when there is opportunity to eliminate load. Discharge limited to the min of WTP capacity or 10,000 gpm</v>
      </c>
      <c r="K23" s="53" t="str">
        <f t="shared" ref="K23:L29" si="3">K22</f>
        <v xml:space="preserve"> w/o CVD SIS  and G/V</v>
      </c>
      <c r="L23" s="53">
        <f t="shared" si="3"/>
        <v>0</v>
      </c>
    </row>
    <row r="24" spans="1:13" ht="45">
      <c r="A24" s="2" t="s">
        <v>130</v>
      </c>
      <c r="B24">
        <v>21</v>
      </c>
      <c r="C24">
        <v>31</v>
      </c>
      <c r="D24" s="71" t="s">
        <v>103</v>
      </c>
      <c r="E24" s="76" t="s">
        <v>75</v>
      </c>
      <c r="F24" s="53">
        <f t="shared" ref="F24:G29" si="4">F23</f>
        <v>6000</v>
      </c>
      <c r="G24" s="53" t="str">
        <f t="shared" si="4"/>
        <v xml:space="preserve"> May-Sept and expanded as needed</v>
      </c>
      <c r="H24" s="58">
        <v>0.3</v>
      </c>
      <c r="I24" s="53" t="str">
        <f t="shared" ref="I24:J29" si="5">I23</f>
        <v>Release (treat) as much as possible earlier in the season (MAY-JUN)</v>
      </c>
      <c r="J24" s="53" t="str">
        <f t="shared" si="5"/>
        <v xml:space="preserve"> discharge via CVP when there is opportunity to eliminate load. Discharge limited to the min of WTP capacity or 10,000 gpm</v>
      </c>
      <c r="K24" s="53" t="str">
        <f t="shared" si="3"/>
        <v xml:space="preserve"> w/o CVD SIS  and G/V</v>
      </c>
      <c r="L24" s="53">
        <f t="shared" si="3"/>
        <v>0</v>
      </c>
    </row>
    <row r="25" spans="1:13" ht="45">
      <c r="B25">
        <v>22</v>
      </c>
      <c r="C25">
        <v>32</v>
      </c>
      <c r="D25" s="71" t="s">
        <v>104</v>
      </c>
      <c r="E25" s="49" t="s">
        <v>76</v>
      </c>
      <c r="F25" s="54">
        <f t="shared" si="4"/>
        <v>6000</v>
      </c>
      <c r="G25" s="54" t="str">
        <f t="shared" si="4"/>
        <v xml:space="preserve"> May-Sept and expanded as needed</v>
      </c>
      <c r="H25" s="59">
        <v>0.4</v>
      </c>
      <c r="I25" s="54" t="str">
        <f t="shared" si="5"/>
        <v>Release (treat) as much as possible earlier in the season (MAY-JUN)</v>
      </c>
      <c r="J25" s="54" t="str">
        <f t="shared" si="5"/>
        <v xml:space="preserve"> discharge via CVP when there is opportunity to eliminate load. Discharge limited to the min of WTP capacity or 10,000 gpm</v>
      </c>
      <c r="K25" s="54" t="str">
        <f t="shared" si="3"/>
        <v xml:space="preserve"> w/o CVD SIS  and G/V</v>
      </c>
      <c r="L25" s="54">
        <f t="shared" si="3"/>
        <v>0</v>
      </c>
    </row>
    <row r="26" spans="1:13" ht="45">
      <c r="A26" s="2" t="s">
        <v>130</v>
      </c>
      <c r="B26">
        <v>23</v>
      </c>
      <c r="C26">
        <v>33</v>
      </c>
      <c r="D26" s="71" t="s">
        <v>105</v>
      </c>
      <c r="E26" s="76" t="s">
        <v>80</v>
      </c>
      <c r="F26" s="53">
        <f t="shared" si="4"/>
        <v>6000</v>
      </c>
      <c r="G26" s="53" t="str">
        <f t="shared" si="4"/>
        <v xml:space="preserve"> May-Sept and expanded as needed</v>
      </c>
      <c r="H26" s="58">
        <v>0.1</v>
      </c>
      <c r="I26" s="61" t="str">
        <f t="shared" si="5"/>
        <v>Release (treat) as much as possible earlier in the season (MAY-JUN)</v>
      </c>
      <c r="J26" s="56" t="s">
        <v>65</v>
      </c>
      <c r="K26" s="56" t="s">
        <v>70</v>
      </c>
      <c r="L26" s="62"/>
    </row>
    <row r="27" spans="1:13" ht="45">
      <c r="B27">
        <v>24</v>
      </c>
      <c r="C27">
        <v>34</v>
      </c>
      <c r="D27" s="71" t="s">
        <v>106</v>
      </c>
      <c r="E27" s="49" t="s">
        <v>81</v>
      </c>
      <c r="F27" s="53">
        <f t="shared" si="4"/>
        <v>6000</v>
      </c>
      <c r="G27" s="53" t="str">
        <f t="shared" si="4"/>
        <v xml:space="preserve"> May-Sept and expanded as needed</v>
      </c>
      <c r="H27" s="58">
        <v>0.2</v>
      </c>
      <c r="I27" s="53" t="str">
        <f t="shared" si="5"/>
        <v>Release (treat) as much as possible earlier in the season (MAY-JUN)</v>
      </c>
      <c r="J27" s="53" t="str">
        <f>J26</f>
        <v xml:space="preserve"> discharge via CVP when there is opportunity to eliminate load. Discharge limited to the min of WTP capacity or 10,000 gpm</v>
      </c>
      <c r="K27" s="53" t="str">
        <f t="shared" si="3"/>
        <v xml:space="preserve"> w/ CVD SIS and G/V</v>
      </c>
      <c r="L27" s="53"/>
    </row>
    <row r="28" spans="1:13" ht="45">
      <c r="A28" s="82"/>
      <c r="B28">
        <v>25</v>
      </c>
      <c r="C28">
        <v>35</v>
      </c>
      <c r="D28" s="71" t="s">
        <v>107</v>
      </c>
      <c r="E28" s="49" t="s">
        <v>82</v>
      </c>
      <c r="F28" s="53">
        <f t="shared" si="4"/>
        <v>6000</v>
      </c>
      <c r="G28" s="53" t="str">
        <f t="shared" si="4"/>
        <v xml:space="preserve"> May-Sept and expanded as needed</v>
      </c>
      <c r="H28" s="58">
        <v>0.3</v>
      </c>
      <c r="I28" s="53" t="str">
        <f t="shared" si="5"/>
        <v>Release (treat) as much as possible earlier in the season (MAY-JUN)</v>
      </c>
      <c r="J28" s="53" t="str">
        <f t="shared" si="5"/>
        <v xml:space="preserve"> discharge via CVP when there is opportunity to eliminate load. Discharge limited to the min of WTP capacity or 10,000 gpm</v>
      </c>
      <c r="K28" s="53" t="str">
        <f t="shared" si="3"/>
        <v xml:space="preserve"> w/ CVD SIS and G/V</v>
      </c>
      <c r="L28" s="53"/>
    </row>
    <row r="29" spans="1:13" ht="45">
      <c r="A29" s="2" t="s">
        <v>130</v>
      </c>
      <c r="B29">
        <v>26</v>
      </c>
      <c r="C29">
        <v>36</v>
      </c>
      <c r="D29" s="71" t="s">
        <v>108</v>
      </c>
      <c r="E29" s="79" t="s">
        <v>83</v>
      </c>
      <c r="F29" s="54">
        <f t="shared" si="4"/>
        <v>6000</v>
      </c>
      <c r="G29" s="54" t="str">
        <f t="shared" si="4"/>
        <v xml:space="preserve"> May-Sept and expanded as needed</v>
      </c>
      <c r="H29" s="59">
        <v>0.4</v>
      </c>
      <c r="I29" s="54" t="str">
        <f t="shared" si="5"/>
        <v>Release (treat) as much as possible earlier in the season (MAY-JUN)</v>
      </c>
      <c r="J29" s="54" t="str">
        <f t="shared" si="5"/>
        <v xml:space="preserve"> discharge via CVP when there is opportunity to eliminate load. Discharge limited to the min of WTP capacity or 10,000 gpm</v>
      </c>
      <c r="K29" s="54" t="str">
        <f t="shared" si="3"/>
        <v xml:space="preserve"> w/ CVD SIS and G/V</v>
      </c>
      <c r="L29" s="54"/>
    </row>
    <row r="30" spans="1:13" ht="45">
      <c r="B30">
        <v>27</v>
      </c>
      <c r="C30">
        <v>37</v>
      </c>
      <c r="D30" s="71" t="s">
        <v>109</v>
      </c>
      <c r="E30" s="51">
        <v>7</v>
      </c>
      <c r="F30" s="55">
        <v>6000</v>
      </c>
      <c r="G30" s="65" t="s">
        <v>73</v>
      </c>
      <c r="H30" s="60">
        <v>0.25</v>
      </c>
      <c r="I30" s="66" t="s">
        <v>64</v>
      </c>
      <c r="J30" s="57" t="s">
        <v>77</v>
      </c>
      <c r="K30" s="57" t="s">
        <v>70</v>
      </c>
      <c r="L30" s="57"/>
      <c r="M30" s="67"/>
    </row>
    <row r="31" spans="1:13" ht="45">
      <c r="A31" s="2" t="s">
        <v>130</v>
      </c>
      <c r="B31">
        <v>28</v>
      </c>
      <c r="D31" s="71"/>
      <c r="E31" s="77" t="s">
        <v>121</v>
      </c>
      <c r="F31" s="80">
        <v>6000</v>
      </c>
      <c r="G31" s="65" t="s">
        <v>73</v>
      </c>
      <c r="H31" s="60">
        <v>0.2</v>
      </c>
      <c r="I31" s="66" t="s">
        <v>64</v>
      </c>
      <c r="J31" s="57" t="s">
        <v>77</v>
      </c>
      <c r="K31" s="57" t="s">
        <v>70</v>
      </c>
      <c r="L31" s="57"/>
      <c r="M31" s="67"/>
    </row>
    <row r="32" spans="1:13" ht="45">
      <c r="B32">
        <v>29</v>
      </c>
      <c r="D32" s="71"/>
      <c r="E32" s="51" t="s">
        <v>122</v>
      </c>
      <c r="F32" s="80">
        <v>6000</v>
      </c>
      <c r="G32" s="65" t="s">
        <v>73</v>
      </c>
      <c r="H32" s="60">
        <v>0.15</v>
      </c>
      <c r="I32" s="66" t="s">
        <v>64</v>
      </c>
      <c r="J32" s="57" t="s">
        <v>77</v>
      </c>
      <c r="K32" s="57" t="s">
        <v>70</v>
      </c>
      <c r="L32" s="57"/>
      <c r="M32" s="67"/>
    </row>
    <row r="33" spans="1:13" ht="45">
      <c r="B33">
        <v>30</v>
      </c>
      <c r="D33" s="71"/>
      <c r="E33" s="51" t="s">
        <v>123</v>
      </c>
      <c r="F33" s="80">
        <v>6000</v>
      </c>
      <c r="G33" s="65" t="s">
        <v>73</v>
      </c>
      <c r="H33" s="60">
        <v>0.1</v>
      </c>
      <c r="I33" s="66" t="s">
        <v>64</v>
      </c>
      <c r="J33" s="57" t="s">
        <v>77</v>
      </c>
      <c r="K33" s="57" t="s">
        <v>70</v>
      </c>
      <c r="L33" s="57"/>
      <c r="M33" s="67"/>
    </row>
    <row r="34" spans="1:13" ht="45">
      <c r="B34">
        <v>31</v>
      </c>
      <c r="C34">
        <v>38</v>
      </c>
      <c r="D34" s="71" t="s">
        <v>110</v>
      </c>
      <c r="E34" s="51">
        <v>8</v>
      </c>
      <c r="F34" s="55">
        <v>7400</v>
      </c>
      <c r="G34" s="65" t="s">
        <v>73</v>
      </c>
      <c r="H34" s="60">
        <v>0.3</v>
      </c>
      <c r="I34" s="66" t="s">
        <v>64</v>
      </c>
      <c r="J34" s="65" t="s">
        <v>77</v>
      </c>
      <c r="K34" s="65" t="s">
        <v>70</v>
      </c>
      <c r="L34" s="57"/>
      <c r="M34" s="68"/>
    </row>
    <row r="35" spans="1:13" ht="45">
      <c r="B35">
        <v>32</v>
      </c>
      <c r="C35">
        <v>39</v>
      </c>
      <c r="D35" s="71" t="s">
        <v>111</v>
      </c>
      <c r="E35" s="51">
        <v>9</v>
      </c>
      <c r="F35" s="55">
        <v>6000</v>
      </c>
      <c r="G35" s="65" t="s">
        <v>73</v>
      </c>
      <c r="H35" s="60">
        <v>0.25</v>
      </c>
      <c r="I35" s="66" t="s">
        <v>64</v>
      </c>
      <c r="J35" s="65" t="s">
        <v>77</v>
      </c>
      <c r="K35" s="65" t="s">
        <v>70</v>
      </c>
      <c r="L35" s="57" t="s">
        <v>71</v>
      </c>
      <c r="M35" s="68"/>
    </row>
    <row r="36" spans="1:13" ht="45">
      <c r="A36" s="2" t="s">
        <v>130</v>
      </c>
      <c r="B36">
        <v>33</v>
      </c>
      <c r="D36" s="71"/>
      <c r="E36" s="77" t="s">
        <v>124</v>
      </c>
      <c r="F36" s="80">
        <v>6000</v>
      </c>
      <c r="G36" s="65" t="s">
        <v>73</v>
      </c>
      <c r="H36" s="60">
        <v>0.2</v>
      </c>
      <c r="I36" s="66" t="s">
        <v>64</v>
      </c>
      <c r="J36" s="65" t="s">
        <v>77</v>
      </c>
      <c r="K36" s="65" t="s">
        <v>70</v>
      </c>
      <c r="L36" s="65" t="s">
        <v>71</v>
      </c>
      <c r="M36" s="75"/>
    </row>
    <row r="37" spans="1:13" ht="45">
      <c r="B37">
        <v>34</v>
      </c>
      <c r="D37" s="71"/>
      <c r="E37" s="51" t="s">
        <v>125</v>
      </c>
      <c r="F37" s="80">
        <v>6000</v>
      </c>
      <c r="G37" s="65" t="s">
        <v>73</v>
      </c>
      <c r="H37" s="60">
        <v>0.15</v>
      </c>
      <c r="I37" s="66" t="s">
        <v>64</v>
      </c>
      <c r="J37" s="65" t="s">
        <v>77</v>
      </c>
      <c r="K37" s="65" t="s">
        <v>70</v>
      </c>
      <c r="L37" s="65" t="s">
        <v>71</v>
      </c>
      <c r="M37" s="75"/>
    </row>
    <row r="38" spans="1:13" ht="45">
      <c r="B38">
        <v>35</v>
      </c>
      <c r="D38" s="71"/>
      <c r="E38" s="51" t="s">
        <v>126</v>
      </c>
      <c r="F38" s="80">
        <v>6000</v>
      </c>
      <c r="G38" s="65" t="s">
        <v>73</v>
      </c>
      <c r="H38" s="60">
        <v>0.1</v>
      </c>
      <c r="I38" s="66" t="s">
        <v>64</v>
      </c>
      <c r="J38" s="65" t="s">
        <v>77</v>
      </c>
      <c r="K38" s="65" t="s">
        <v>70</v>
      </c>
      <c r="L38" s="65" t="s">
        <v>71</v>
      </c>
      <c r="M38" s="75"/>
    </row>
    <row r="39" spans="1:13" ht="45">
      <c r="B39">
        <v>36</v>
      </c>
      <c r="C39">
        <v>40</v>
      </c>
      <c r="D39" s="71" t="s">
        <v>112</v>
      </c>
      <c r="E39" s="51">
        <v>10</v>
      </c>
      <c r="F39" s="55">
        <v>7400</v>
      </c>
      <c r="G39" s="65" t="s">
        <v>73</v>
      </c>
      <c r="H39" s="60">
        <v>0.3</v>
      </c>
      <c r="I39" s="66" t="s">
        <v>64</v>
      </c>
      <c r="J39" s="65" t="s">
        <v>77</v>
      </c>
      <c r="K39" s="65" t="s">
        <v>70</v>
      </c>
      <c r="L39" s="65" t="s">
        <v>71</v>
      </c>
    </row>
    <row r="41" spans="1:13">
      <c r="E41" t="s">
        <v>78</v>
      </c>
    </row>
    <row r="42" spans="1:13">
      <c r="E42" t="s">
        <v>79</v>
      </c>
    </row>
  </sheetData>
  <pageMargins left="0.7" right="0.7" top="0.75" bottom="0.75" header="0.3" footer="0.3"/>
  <pageSetup scale="62" fitToHeight="2" orientation="landscape"/>
  <rowBreaks count="1" manualBreakCount="1">
    <brk id="11" min="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O43"/>
  <sheetViews>
    <sheetView view="pageBreakPreview" topLeftCell="A5" zoomScale="80" zoomScaleNormal="100" zoomScaleSheetLayoutView="80" workbookViewId="0">
      <selection activeCell="A12" sqref="A12:XFD12"/>
    </sheetView>
  </sheetViews>
  <sheetFormatPr defaultRowHeight="12"/>
  <cols>
    <col min="1" max="1" width="10.42578125" style="83" bestFit="1" customWidth="1"/>
    <col min="2" max="3" width="9.140625" style="84"/>
    <col min="4" max="4" width="9.140625" style="95"/>
    <col min="5" max="5" width="8.28515625" style="85" customWidth="1"/>
    <col min="6" max="6" width="9.5703125" style="83" customWidth="1"/>
    <col min="7" max="7" width="11.28515625" style="84" customWidth="1"/>
    <col min="8" max="8" width="12.42578125" style="84" customWidth="1"/>
    <col min="9" max="9" width="23.7109375" style="84" customWidth="1"/>
    <col min="10" max="10" width="30.42578125" style="84" customWidth="1"/>
    <col min="11" max="11" width="14.42578125" style="84" customWidth="1"/>
    <col min="12" max="12" width="13.28515625" style="84" customWidth="1"/>
    <col min="13" max="13" width="15.28515625" style="84" customWidth="1"/>
    <col min="14" max="14" width="21.7109375" style="84" bestFit="1" customWidth="1"/>
    <col min="15" max="15" width="33.5703125" style="84" bestFit="1" customWidth="1"/>
    <col min="16" max="16384" width="9.140625" style="84"/>
  </cols>
  <sheetData>
    <row r="2" spans="1:15">
      <c r="N2" s="84" t="s">
        <v>201</v>
      </c>
    </row>
    <row r="3" spans="1:15" ht="59.25" customHeight="1">
      <c r="A3" s="83" t="s">
        <v>178</v>
      </c>
      <c r="D3" s="86" t="s">
        <v>88</v>
      </c>
      <c r="E3" s="87" t="s">
        <v>56</v>
      </c>
      <c r="F3" s="88" t="s">
        <v>57</v>
      </c>
      <c r="G3" s="88" t="s">
        <v>58</v>
      </c>
      <c r="H3" s="88" t="s">
        <v>59</v>
      </c>
      <c r="I3" s="88" t="s">
        <v>6</v>
      </c>
      <c r="J3" s="88" t="s">
        <v>5</v>
      </c>
      <c r="K3" s="88" t="s">
        <v>60</v>
      </c>
      <c r="L3" s="88" t="s">
        <v>61</v>
      </c>
      <c r="N3" s="89" t="s">
        <v>199</v>
      </c>
      <c r="O3" s="89" t="s">
        <v>200</v>
      </c>
    </row>
    <row r="4" spans="1:15" ht="48">
      <c r="A4" s="83" t="s">
        <v>180</v>
      </c>
      <c r="D4" s="96" t="s">
        <v>131</v>
      </c>
      <c r="E4" s="97" t="s">
        <v>149</v>
      </c>
      <c r="F4" s="99">
        <v>8100</v>
      </c>
      <c r="G4" s="92" t="s">
        <v>63</v>
      </c>
      <c r="H4" s="93">
        <v>0.1</v>
      </c>
      <c r="I4" s="92" t="s">
        <v>64</v>
      </c>
      <c r="J4" s="92" t="s">
        <v>65</v>
      </c>
      <c r="K4" s="92" t="s">
        <v>66</v>
      </c>
      <c r="L4" s="92"/>
      <c r="M4" s="90"/>
      <c r="N4" s="84" t="str">
        <f>"ModelResults_S"&amp;MID(E4,3,5)&amp;".xlsx"</f>
        <v>ModelResults_S1a.xlsx</v>
      </c>
      <c r="O4" s="84" t="str">
        <f>"FMC_WB_WQModel_V2.07_S"&amp;MID(E4,3,5)&amp;".gsm"</f>
        <v>FMC_WB_WQModel_V2.07_S1a.gsm</v>
      </c>
    </row>
    <row r="5" spans="1:15" ht="48">
      <c r="A5" s="83" t="s">
        <v>180</v>
      </c>
      <c r="D5" s="96" t="s">
        <v>132</v>
      </c>
      <c r="E5" s="97" t="s">
        <v>150</v>
      </c>
      <c r="F5" s="99">
        <f>F4</f>
        <v>8100</v>
      </c>
      <c r="G5" s="91" t="str">
        <f>G4</f>
        <v xml:space="preserve"> May-Sept</v>
      </c>
      <c r="H5" s="93">
        <v>0.2</v>
      </c>
      <c r="I5" s="91" t="str">
        <f>I4</f>
        <v>Release (treat) as much as possible earlier in the season (MAY-JUN)</v>
      </c>
      <c r="J5" s="91" t="str">
        <f>J4</f>
        <v xml:space="preserve"> discharge via CVP when there is opportunity to eliminate load. Discharge limited to the min of WTP capacity or 10,000 gpm</v>
      </c>
      <c r="K5" s="91" t="str">
        <f t="shared" ref="K5:L7" si="0">K4</f>
        <v xml:space="preserve"> w/o CVD SIS  and G/V</v>
      </c>
      <c r="L5" s="91">
        <f t="shared" si="0"/>
        <v>0</v>
      </c>
      <c r="M5" s="90"/>
      <c r="N5" s="84" t="str">
        <f t="shared" ref="N5:N40" si="1">"ModelResults_S"&amp;MID(E5,3,5)&amp;".xlsx"</f>
        <v>ModelResults_S1b.xlsx</v>
      </c>
      <c r="O5" s="84" t="str">
        <f t="shared" ref="O5:O40" si="2">"FMC_WB_WQModel_V2.07_S"&amp;MID(E5,3,5)&amp;".gsm"</f>
        <v>FMC_WB_WQModel_V2.07_S1b.gsm</v>
      </c>
    </row>
    <row r="6" spans="1:15" ht="48">
      <c r="A6" s="83" t="s">
        <v>180</v>
      </c>
      <c r="D6" s="96" t="s">
        <v>133</v>
      </c>
      <c r="E6" s="97" t="s">
        <v>151</v>
      </c>
      <c r="F6" s="99">
        <f t="shared" ref="F6:G7" si="3">F5</f>
        <v>8100</v>
      </c>
      <c r="G6" s="91" t="str">
        <f t="shared" si="3"/>
        <v xml:space="preserve"> May-Sept</v>
      </c>
      <c r="H6" s="93">
        <v>0.3</v>
      </c>
      <c r="I6" s="91" t="str">
        <f t="shared" ref="I6:J7" si="4">I5</f>
        <v>Release (treat) as much as possible earlier in the season (MAY-JUN)</v>
      </c>
      <c r="J6" s="91" t="str">
        <f t="shared" si="4"/>
        <v xml:space="preserve"> discharge via CVP when there is opportunity to eliminate load. Discharge limited to the min of WTP capacity or 10,000 gpm</v>
      </c>
      <c r="K6" s="91" t="str">
        <f t="shared" si="0"/>
        <v xml:space="preserve"> w/o CVD SIS  and G/V</v>
      </c>
      <c r="L6" s="91">
        <f t="shared" si="0"/>
        <v>0</v>
      </c>
      <c r="M6" s="90"/>
      <c r="N6" s="84" t="str">
        <f t="shared" si="1"/>
        <v>ModelResults_S1c.xlsx</v>
      </c>
      <c r="O6" s="84" t="str">
        <f t="shared" si="2"/>
        <v>FMC_WB_WQModel_V2.07_S1c.gsm</v>
      </c>
    </row>
    <row r="7" spans="1:15" ht="48">
      <c r="A7" s="83" t="s">
        <v>180</v>
      </c>
      <c r="D7" s="96" t="s">
        <v>134</v>
      </c>
      <c r="E7" s="97" t="s">
        <v>152</v>
      </c>
      <c r="F7" s="99">
        <f t="shared" si="3"/>
        <v>8100</v>
      </c>
      <c r="G7" s="91" t="str">
        <f t="shared" si="3"/>
        <v xml:space="preserve"> May-Sept</v>
      </c>
      <c r="H7" s="93">
        <v>0.4</v>
      </c>
      <c r="I7" s="91" t="str">
        <f t="shared" si="4"/>
        <v>Release (treat) as much as possible earlier in the season (MAY-JUN)</v>
      </c>
      <c r="J7" s="91" t="str">
        <f t="shared" si="4"/>
        <v xml:space="preserve"> discharge via CVP when there is opportunity to eliminate load. Discharge limited to the min of WTP capacity or 10,000 gpm</v>
      </c>
      <c r="K7" s="91" t="str">
        <f t="shared" si="0"/>
        <v xml:space="preserve"> w/o CVD SIS  and G/V</v>
      </c>
      <c r="L7" s="91">
        <f t="shared" si="0"/>
        <v>0</v>
      </c>
      <c r="M7" s="90"/>
      <c r="N7" s="84" t="str">
        <f t="shared" si="1"/>
        <v>ModelResults_S1d.xlsx</v>
      </c>
      <c r="O7" s="84" t="str">
        <f t="shared" si="2"/>
        <v>FMC_WB_WQModel_V2.07_S1d.gsm</v>
      </c>
    </row>
    <row r="8" spans="1:15" ht="48">
      <c r="A8" s="83" t="s">
        <v>180</v>
      </c>
      <c r="D8" s="96" t="s">
        <v>135</v>
      </c>
      <c r="E8" s="97" t="s">
        <v>153</v>
      </c>
      <c r="F8" s="99">
        <v>8100</v>
      </c>
      <c r="G8" s="92" t="s">
        <v>63</v>
      </c>
      <c r="H8" s="93">
        <v>0.1</v>
      </c>
      <c r="I8" s="92" t="s">
        <v>64</v>
      </c>
      <c r="J8" s="92" t="s">
        <v>65</v>
      </c>
      <c r="K8" s="92" t="s">
        <v>70</v>
      </c>
      <c r="L8" s="92"/>
      <c r="M8" s="90"/>
      <c r="N8" s="84" t="str">
        <f t="shared" si="1"/>
        <v>ModelResults_S1e.xlsx</v>
      </c>
      <c r="O8" s="84" t="str">
        <f t="shared" si="2"/>
        <v>FMC_WB_WQModel_V2.07_S1e.gsm</v>
      </c>
    </row>
    <row r="9" spans="1:15" ht="48">
      <c r="A9" s="83" t="s">
        <v>180</v>
      </c>
      <c r="D9" s="96" t="s">
        <v>136</v>
      </c>
      <c r="E9" s="97" t="s">
        <v>154</v>
      </c>
      <c r="F9" s="99">
        <v>8100</v>
      </c>
      <c r="G9" s="91" t="s">
        <v>63</v>
      </c>
      <c r="H9" s="93">
        <v>0.2</v>
      </c>
      <c r="I9" s="91" t="s">
        <v>64</v>
      </c>
      <c r="J9" s="91" t="s">
        <v>65</v>
      </c>
      <c r="K9" s="91" t="s">
        <v>70</v>
      </c>
      <c r="L9" s="91"/>
      <c r="M9" s="90"/>
      <c r="N9" s="84" t="str">
        <f t="shared" si="1"/>
        <v>ModelResults_S1f.xlsx</v>
      </c>
      <c r="O9" s="84" t="str">
        <f t="shared" si="2"/>
        <v>FMC_WB_WQModel_V2.07_S1f.gsm</v>
      </c>
    </row>
    <row r="10" spans="1:15" ht="48">
      <c r="A10" s="83" t="s">
        <v>180</v>
      </c>
      <c r="D10" s="96" t="s">
        <v>137</v>
      </c>
      <c r="E10" s="97" t="s">
        <v>155</v>
      </c>
      <c r="F10" s="99">
        <v>8100</v>
      </c>
      <c r="G10" s="91" t="s">
        <v>63</v>
      </c>
      <c r="H10" s="93">
        <v>0.3</v>
      </c>
      <c r="I10" s="91" t="s">
        <v>64</v>
      </c>
      <c r="J10" s="91" t="s">
        <v>65</v>
      </c>
      <c r="K10" s="91" t="s">
        <v>70</v>
      </c>
      <c r="L10" s="91"/>
      <c r="M10" s="90"/>
      <c r="N10" s="84" t="str">
        <f t="shared" si="1"/>
        <v>ModelResults_S1g.xlsx</v>
      </c>
      <c r="O10" s="84" t="str">
        <f t="shared" si="2"/>
        <v>FMC_WB_WQModel_V2.07_S1g.gsm</v>
      </c>
    </row>
    <row r="11" spans="1:15" ht="48">
      <c r="A11" s="83" t="s">
        <v>180</v>
      </c>
      <c r="D11" s="96" t="s">
        <v>138</v>
      </c>
      <c r="E11" s="97" t="s">
        <v>156</v>
      </c>
      <c r="F11" s="99">
        <v>8100</v>
      </c>
      <c r="G11" s="91" t="s">
        <v>63</v>
      </c>
      <c r="H11" s="93">
        <v>0.4</v>
      </c>
      <c r="I11" s="91" t="s">
        <v>64</v>
      </c>
      <c r="J11" s="91" t="s">
        <v>65</v>
      </c>
      <c r="K11" s="91" t="s">
        <v>70</v>
      </c>
      <c r="L11" s="91"/>
      <c r="M11" s="90"/>
      <c r="N11" s="84" t="str">
        <f t="shared" si="1"/>
        <v>ModelResults_S1h.xlsx</v>
      </c>
      <c r="O11" s="84" t="str">
        <f t="shared" si="2"/>
        <v>FMC_WB_WQModel_V2.07_S1h.gsm</v>
      </c>
    </row>
    <row r="12" spans="1:15" ht="48">
      <c r="A12" s="83" t="s">
        <v>180</v>
      </c>
      <c r="D12" s="96" t="s">
        <v>139</v>
      </c>
      <c r="E12" s="97" t="s">
        <v>132</v>
      </c>
      <c r="F12" s="99">
        <v>8100</v>
      </c>
      <c r="G12" s="92" t="s">
        <v>63</v>
      </c>
      <c r="H12" s="93">
        <v>0.25</v>
      </c>
      <c r="I12" s="92" t="s">
        <v>64</v>
      </c>
      <c r="J12" s="92" t="s">
        <v>65</v>
      </c>
      <c r="K12" s="91" t="s">
        <v>70</v>
      </c>
      <c r="L12" s="92"/>
      <c r="M12" s="90"/>
      <c r="N12" s="84" t="str">
        <f t="shared" si="1"/>
        <v>ModelResults_S2.xlsx</v>
      </c>
      <c r="O12" s="84" t="str">
        <f t="shared" si="2"/>
        <v>FMC_WB_WQModel_V2.07_S2.gsm</v>
      </c>
    </row>
    <row r="13" spans="1:15" ht="36">
      <c r="A13" s="83" t="s">
        <v>180</v>
      </c>
      <c r="D13" s="96" t="s">
        <v>140</v>
      </c>
      <c r="E13" s="97" t="s">
        <v>157</v>
      </c>
      <c r="F13" s="98">
        <v>8100</v>
      </c>
      <c r="G13" s="92" t="s">
        <v>63</v>
      </c>
      <c r="H13" s="93">
        <v>0.2</v>
      </c>
      <c r="I13" s="92" t="s">
        <v>64</v>
      </c>
      <c r="J13" s="92" t="s">
        <v>77</v>
      </c>
      <c r="K13" s="91" t="s">
        <v>70</v>
      </c>
      <c r="L13" s="92"/>
      <c r="M13" s="90"/>
      <c r="N13" s="84" t="str">
        <f t="shared" si="1"/>
        <v>ModelResults_S2a.xlsx</v>
      </c>
      <c r="O13" s="84" t="str">
        <f t="shared" si="2"/>
        <v>FMC_WB_WQModel_V2.07_S2a.gsm</v>
      </c>
    </row>
    <row r="14" spans="1:15" ht="36">
      <c r="A14" s="83" t="s">
        <v>180</v>
      </c>
      <c r="D14" s="96" t="s">
        <v>141</v>
      </c>
      <c r="E14" s="97" t="s">
        <v>158</v>
      </c>
      <c r="F14" s="98">
        <v>8100</v>
      </c>
      <c r="G14" s="92" t="s">
        <v>63</v>
      </c>
      <c r="H14" s="93">
        <v>0.15</v>
      </c>
      <c r="I14" s="92" t="s">
        <v>64</v>
      </c>
      <c r="J14" s="92" t="s">
        <v>77</v>
      </c>
      <c r="K14" s="91" t="s">
        <v>70</v>
      </c>
      <c r="L14" s="92"/>
      <c r="M14" s="90"/>
      <c r="N14" s="84" t="str">
        <f t="shared" si="1"/>
        <v>ModelResults_S2b.xlsx</v>
      </c>
      <c r="O14" s="84" t="str">
        <f t="shared" si="2"/>
        <v>FMC_WB_WQModel_V2.07_S2b.gsm</v>
      </c>
    </row>
    <row r="15" spans="1:15" ht="36">
      <c r="A15" s="83" t="s">
        <v>180</v>
      </c>
      <c r="D15" s="96" t="s">
        <v>142</v>
      </c>
      <c r="E15" s="97" t="s">
        <v>159</v>
      </c>
      <c r="F15" s="98">
        <v>8100</v>
      </c>
      <c r="G15" s="92" t="s">
        <v>63</v>
      </c>
      <c r="H15" s="93">
        <v>0.1</v>
      </c>
      <c r="I15" s="92" t="s">
        <v>64</v>
      </c>
      <c r="J15" s="92" t="s">
        <v>77</v>
      </c>
      <c r="K15" s="91" t="s">
        <v>70</v>
      </c>
      <c r="L15" s="92"/>
      <c r="M15" s="90"/>
      <c r="N15" s="84" t="str">
        <f t="shared" si="1"/>
        <v>ModelResults_S2c.xlsx</v>
      </c>
      <c r="O15" s="84" t="str">
        <f t="shared" si="2"/>
        <v>FMC_WB_WQModel_V2.07_S2c.gsm</v>
      </c>
    </row>
    <row r="16" spans="1:15" ht="48">
      <c r="A16" s="83" t="s">
        <v>180</v>
      </c>
      <c r="D16" s="96" t="s">
        <v>143</v>
      </c>
      <c r="E16" s="97" t="s">
        <v>133</v>
      </c>
      <c r="F16" s="98">
        <v>10000</v>
      </c>
      <c r="G16" s="92" t="s">
        <v>63</v>
      </c>
      <c r="H16" s="93">
        <v>0.3</v>
      </c>
      <c r="I16" s="92" t="s">
        <v>64</v>
      </c>
      <c r="J16" s="92" t="s">
        <v>65</v>
      </c>
      <c r="K16" s="92" t="s">
        <v>70</v>
      </c>
      <c r="L16" s="92"/>
      <c r="M16" s="90"/>
      <c r="N16" s="84" t="str">
        <f t="shared" si="1"/>
        <v>ModelResults_S3.xlsx</v>
      </c>
      <c r="O16" s="84" t="str">
        <f t="shared" si="2"/>
        <v>FMC_WB_WQModel_V2.07_S3.gsm</v>
      </c>
    </row>
    <row r="17" spans="1:15" ht="36">
      <c r="A17" s="83" t="s">
        <v>180</v>
      </c>
      <c r="D17" s="96" t="s">
        <v>144</v>
      </c>
      <c r="E17" s="97" t="s">
        <v>134</v>
      </c>
      <c r="F17" s="98">
        <v>8100</v>
      </c>
      <c r="G17" s="92" t="s">
        <v>63</v>
      </c>
      <c r="H17" s="93">
        <v>0.25</v>
      </c>
      <c r="I17" s="92" t="s">
        <v>64</v>
      </c>
      <c r="J17" s="92" t="s">
        <v>77</v>
      </c>
      <c r="K17" s="92" t="s">
        <v>70</v>
      </c>
      <c r="L17" s="92" t="s">
        <v>71</v>
      </c>
      <c r="M17" s="90"/>
      <c r="N17" s="84" t="str">
        <f t="shared" si="1"/>
        <v>ModelResults_S4.xlsx</v>
      </c>
      <c r="O17" s="84" t="str">
        <f t="shared" si="2"/>
        <v>FMC_WB_WQModel_V2.07_S4.gsm</v>
      </c>
    </row>
    <row r="18" spans="1:15" ht="36">
      <c r="A18" s="83" t="s">
        <v>180</v>
      </c>
      <c r="D18" s="96" t="s">
        <v>145</v>
      </c>
      <c r="E18" s="97" t="s">
        <v>160</v>
      </c>
      <c r="F18" s="98">
        <v>8100</v>
      </c>
      <c r="G18" s="92" t="s">
        <v>63</v>
      </c>
      <c r="H18" s="93">
        <v>0.2</v>
      </c>
      <c r="I18" s="92" t="s">
        <v>64</v>
      </c>
      <c r="J18" s="92" t="s">
        <v>77</v>
      </c>
      <c r="K18" s="92" t="s">
        <v>70</v>
      </c>
      <c r="L18" s="92" t="s">
        <v>71</v>
      </c>
      <c r="M18" s="90"/>
      <c r="N18" s="84" t="str">
        <f t="shared" si="1"/>
        <v>ModelResults_S4a.xlsx</v>
      </c>
      <c r="O18" s="84" t="str">
        <f t="shared" si="2"/>
        <v>FMC_WB_WQModel_V2.07_S4a.gsm</v>
      </c>
    </row>
    <row r="19" spans="1:15" ht="36">
      <c r="A19" s="83" t="s">
        <v>180</v>
      </c>
      <c r="D19" s="96" t="s">
        <v>146</v>
      </c>
      <c r="E19" s="97" t="s">
        <v>161</v>
      </c>
      <c r="F19" s="98">
        <v>8100</v>
      </c>
      <c r="G19" s="92" t="s">
        <v>63</v>
      </c>
      <c r="H19" s="93">
        <v>0.15</v>
      </c>
      <c r="I19" s="92" t="s">
        <v>64</v>
      </c>
      <c r="J19" s="92" t="s">
        <v>77</v>
      </c>
      <c r="K19" s="92" t="s">
        <v>70</v>
      </c>
      <c r="L19" s="92" t="s">
        <v>71</v>
      </c>
      <c r="M19" s="90"/>
      <c r="N19" s="84" t="str">
        <f t="shared" si="1"/>
        <v>ModelResults_S4b.xlsx</v>
      </c>
      <c r="O19" s="84" t="str">
        <f t="shared" si="2"/>
        <v>FMC_WB_WQModel_V2.07_S4b.gsm</v>
      </c>
    </row>
    <row r="20" spans="1:15" ht="36">
      <c r="A20" s="83" t="s">
        <v>180</v>
      </c>
      <c r="D20" s="96" t="s">
        <v>147</v>
      </c>
      <c r="E20" s="97" t="s">
        <v>162</v>
      </c>
      <c r="F20" s="98">
        <v>8100</v>
      </c>
      <c r="G20" s="92" t="s">
        <v>63</v>
      </c>
      <c r="H20" s="93">
        <v>0.1</v>
      </c>
      <c r="I20" s="92" t="s">
        <v>64</v>
      </c>
      <c r="J20" s="92" t="s">
        <v>77</v>
      </c>
      <c r="K20" s="92" t="s">
        <v>70</v>
      </c>
      <c r="L20" s="92" t="s">
        <v>71</v>
      </c>
      <c r="M20" s="90"/>
      <c r="N20" s="84" t="str">
        <f t="shared" si="1"/>
        <v>ModelResults_S4c.xlsx</v>
      </c>
      <c r="O20" s="84" t="str">
        <f t="shared" si="2"/>
        <v>FMC_WB_WQModel_V2.07_S4c.gsm</v>
      </c>
    </row>
    <row r="21" spans="1:15" ht="48">
      <c r="A21" s="83" t="s">
        <v>180</v>
      </c>
      <c r="D21" s="96" t="s">
        <v>148</v>
      </c>
      <c r="E21" s="97" t="s">
        <v>163</v>
      </c>
      <c r="F21" s="98">
        <v>8100</v>
      </c>
      <c r="G21" s="92" t="s">
        <v>73</v>
      </c>
      <c r="H21" s="93">
        <v>0.2</v>
      </c>
      <c r="I21" s="92" t="s">
        <v>64</v>
      </c>
      <c r="J21" s="92" t="s">
        <v>77</v>
      </c>
      <c r="K21" s="92" t="s">
        <v>70</v>
      </c>
      <c r="L21" s="92" t="s">
        <v>71</v>
      </c>
      <c r="M21" s="90"/>
      <c r="N21" s="84" t="str">
        <f t="shared" si="1"/>
        <v>ModelResults_S4d.xlsx</v>
      </c>
      <c r="O21" s="84" t="str">
        <f t="shared" si="2"/>
        <v>FMC_WB_WQModel_V2.07_S4d.gsm</v>
      </c>
    </row>
    <row r="22" spans="1:15" ht="36">
      <c r="A22" s="83" t="s">
        <v>180</v>
      </c>
      <c r="D22" s="96" t="s">
        <v>179</v>
      </c>
      <c r="E22" s="97" t="s">
        <v>135</v>
      </c>
      <c r="F22" s="98">
        <v>10000</v>
      </c>
      <c r="G22" s="92" t="s">
        <v>63</v>
      </c>
      <c r="H22" s="93">
        <v>0.3</v>
      </c>
      <c r="I22" s="92" t="s">
        <v>64</v>
      </c>
      <c r="J22" s="92" t="s">
        <v>77</v>
      </c>
      <c r="K22" s="92" t="s">
        <v>70</v>
      </c>
      <c r="L22" s="92" t="s">
        <v>71</v>
      </c>
      <c r="M22" s="90"/>
      <c r="N22" s="84" t="str">
        <f t="shared" si="1"/>
        <v>ModelResults_S5.xlsx</v>
      </c>
      <c r="O22" s="84" t="str">
        <f t="shared" si="2"/>
        <v>FMC_WB_WQModel_V2.07_S5.gsm</v>
      </c>
    </row>
    <row r="23" spans="1:15" ht="48">
      <c r="A23" s="83" t="s">
        <v>180</v>
      </c>
      <c r="D23" s="96" t="s">
        <v>181</v>
      </c>
      <c r="E23" s="97" t="s">
        <v>164</v>
      </c>
      <c r="F23" s="98">
        <v>6000</v>
      </c>
      <c r="G23" s="92" t="s">
        <v>73</v>
      </c>
      <c r="H23" s="93">
        <v>0.1</v>
      </c>
      <c r="I23" s="92" t="s">
        <v>64</v>
      </c>
      <c r="J23" s="92" t="s">
        <v>65</v>
      </c>
      <c r="K23" s="92" t="s">
        <v>66</v>
      </c>
      <c r="L23" s="92"/>
      <c r="M23" s="90"/>
      <c r="N23" s="84" t="str">
        <f t="shared" si="1"/>
        <v>ModelResults_S6a.xlsx</v>
      </c>
      <c r="O23" s="84" t="str">
        <f t="shared" si="2"/>
        <v>FMC_WB_WQModel_V2.07_S6a.gsm</v>
      </c>
    </row>
    <row r="24" spans="1:15" ht="48">
      <c r="A24" s="83" t="s">
        <v>180</v>
      </c>
      <c r="D24" s="96" t="s">
        <v>182</v>
      </c>
      <c r="E24" s="97" t="s">
        <v>165</v>
      </c>
      <c r="F24" s="98">
        <f>F23</f>
        <v>6000</v>
      </c>
      <c r="G24" s="91" t="str">
        <f>G23</f>
        <v xml:space="preserve"> May-Sept and expanded as needed</v>
      </c>
      <c r="H24" s="93">
        <v>0.2</v>
      </c>
      <c r="I24" s="91" t="str">
        <f>I23</f>
        <v>Release (treat) as much as possible earlier in the season (MAY-JUN)</v>
      </c>
      <c r="J24" s="91" t="str">
        <f>J23</f>
        <v xml:space="preserve"> discharge via CVP when there is opportunity to eliminate load. Discharge limited to the min of WTP capacity or 10,000 gpm</v>
      </c>
      <c r="K24" s="91" t="str">
        <f t="shared" ref="K24:L30" si="5">K23</f>
        <v xml:space="preserve"> w/o CVD SIS  and G/V</v>
      </c>
      <c r="L24" s="91">
        <f t="shared" si="5"/>
        <v>0</v>
      </c>
      <c r="M24" s="90"/>
      <c r="N24" s="84" t="str">
        <f t="shared" si="1"/>
        <v>ModelResults_S6b.xlsx</v>
      </c>
      <c r="O24" s="84" t="str">
        <f t="shared" si="2"/>
        <v>FMC_WB_WQModel_V2.07_S6b.gsm</v>
      </c>
    </row>
    <row r="25" spans="1:15" ht="48">
      <c r="A25" s="83" t="s">
        <v>180</v>
      </c>
      <c r="D25" s="96" t="s">
        <v>183</v>
      </c>
      <c r="E25" s="97" t="s">
        <v>166</v>
      </c>
      <c r="F25" s="98">
        <f t="shared" ref="F25:G30" si="6">F24</f>
        <v>6000</v>
      </c>
      <c r="G25" s="91" t="str">
        <f t="shared" si="6"/>
        <v xml:space="preserve"> May-Sept and expanded as needed</v>
      </c>
      <c r="H25" s="93">
        <v>0.3</v>
      </c>
      <c r="I25" s="91" t="str">
        <f t="shared" ref="I25:J30" si="7">I24</f>
        <v>Release (treat) as much as possible earlier in the season (MAY-JUN)</v>
      </c>
      <c r="J25" s="91" t="str">
        <f t="shared" si="7"/>
        <v xml:space="preserve"> discharge via CVP when there is opportunity to eliminate load. Discharge limited to the min of WTP capacity or 10,000 gpm</v>
      </c>
      <c r="K25" s="91" t="str">
        <f t="shared" si="5"/>
        <v xml:space="preserve"> w/o CVD SIS  and G/V</v>
      </c>
      <c r="L25" s="91">
        <f t="shared" si="5"/>
        <v>0</v>
      </c>
      <c r="M25" s="90"/>
      <c r="N25" s="84" t="str">
        <f t="shared" si="1"/>
        <v>ModelResults_S6c.xlsx</v>
      </c>
      <c r="O25" s="84" t="str">
        <f t="shared" si="2"/>
        <v>FMC_WB_WQModel_V2.07_S6c.gsm</v>
      </c>
    </row>
    <row r="26" spans="1:15" ht="48">
      <c r="A26" s="83" t="s">
        <v>180</v>
      </c>
      <c r="D26" s="96" t="s">
        <v>184</v>
      </c>
      <c r="E26" s="97" t="s">
        <v>167</v>
      </c>
      <c r="F26" s="98">
        <f t="shared" si="6"/>
        <v>6000</v>
      </c>
      <c r="G26" s="91" t="str">
        <f t="shared" si="6"/>
        <v xml:space="preserve"> May-Sept and expanded as needed</v>
      </c>
      <c r="H26" s="93">
        <v>0.4</v>
      </c>
      <c r="I26" s="91" t="str">
        <f t="shared" si="7"/>
        <v>Release (treat) as much as possible earlier in the season (MAY-JUN)</v>
      </c>
      <c r="J26" s="91" t="str">
        <f t="shared" si="7"/>
        <v xml:space="preserve"> discharge via CVP when there is opportunity to eliminate load. Discharge limited to the min of WTP capacity or 10,000 gpm</v>
      </c>
      <c r="K26" s="91" t="str">
        <f t="shared" si="5"/>
        <v xml:space="preserve"> w/o CVD SIS  and G/V</v>
      </c>
      <c r="L26" s="91">
        <f t="shared" si="5"/>
        <v>0</v>
      </c>
      <c r="M26" s="90"/>
      <c r="N26" s="84" t="str">
        <f t="shared" si="1"/>
        <v>ModelResults_S6d.xlsx</v>
      </c>
      <c r="O26" s="84" t="str">
        <f t="shared" si="2"/>
        <v>FMC_WB_WQModel_V2.07_S6d.gsm</v>
      </c>
    </row>
    <row r="27" spans="1:15" ht="48">
      <c r="A27" s="83" t="s">
        <v>180</v>
      </c>
      <c r="D27" s="96" t="s">
        <v>185</v>
      </c>
      <c r="E27" s="97" t="s">
        <v>168</v>
      </c>
      <c r="F27" s="98">
        <f t="shared" si="6"/>
        <v>6000</v>
      </c>
      <c r="G27" s="91" t="str">
        <f t="shared" si="6"/>
        <v xml:space="preserve"> May-Sept and expanded as needed</v>
      </c>
      <c r="H27" s="93">
        <v>0.1</v>
      </c>
      <c r="I27" s="91" t="str">
        <f t="shared" si="7"/>
        <v>Release (treat) as much as possible earlier in the season (MAY-JUN)</v>
      </c>
      <c r="J27" s="92" t="s">
        <v>65</v>
      </c>
      <c r="K27" s="92" t="s">
        <v>70</v>
      </c>
      <c r="L27" s="91"/>
      <c r="M27" s="90"/>
      <c r="N27" s="84" t="str">
        <f t="shared" si="1"/>
        <v>ModelResults_S6e.xlsx</v>
      </c>
      <c r="O27" s="84" t="str">
        <f t="shared" si="2"/>
        <v>FMC_WB_WQModel_V2.07_S6e.gsm</v>
      </c>
    </row>
    <row r="28" spans="1:15" ht="48">
      <c r="A28" s="83" t="s">
        <v>180</v>
      </c>
      <c r="D28" s="96" t="s">
        <v>186</v>
      </c>
      <c r="E28" s="97" t="s">
        <v>169</v>
      </c>
      <c r="F28" s="98">
        <f t="shared" si="6"/>
        <v>6000</v>
      </c>
      <c r="G28" s="91" t="str">
        <f t="shared" si="6"/>
        <v xml:space="preserve"> May-Sept and expanded as needed</v>
      </c>
      <c r="H28" s="93">
        <v>0.2</v>
      </c>
      <c r="I28" s="91" t="str">
        <f t="shared" si="7"/>
        <v>Release (treat) as much as possible earlier in the season (MAY-JUN)</v>
      </c>
      <c r="J28" s="91" t="str">
        <f>J27</f>
        <v xml:space="preserve"> discharge via CVP when there is opportunity to eliminate load. Discharge limited to the min of WTP capacity or 10,000 gpm</v>
      </c>
      <c r="K28" s="91" t="str">
        <f t="shared" si="5"/>
        <v xml:space="preserve"> w/ CVD SIS and G/V</v>
      </c>
      <c r="L28" s="91"/>
      <c r="M28" s="90"/>
      <c r="N28" s="84" t="str">
        <f t="shared" si="1"/>
        <v>ModelResults_S6f.xlsx</v>
      </c>
      <c r="O28" s="84" t="str">
        <f t="shared" si="2"/>
        <v>FMC_WB_WQModel_V2.07_S6f.gsm</v>
      </c>
    </row>
    <row r="29" spans="1:15" ht="48">
      <c r="A29" s="94" t="s">
        <v>180</v>
      </c>
      <c r="D29" s="96" t="s">
        <v>187</v>
      </c>
      <c r="E29" s="97" t="s">
        <v>170</v>
      </c>
      <c r="F29" s="98">
        <f t="shared" si="6"/>
        <v>6000</v>
      </c>
      <c r="G29" s="91" t="str">
        <f t="shared" si="6"/>
        <v xml:space="preserve"> May-Sept and expanded as needed</v>
      </c>
      <c r="H29" s="93">
        <v>0.3</v>
      </c>
      <c r="I29" s="91" t="str">
        <f t="shared" si="7"/>
        <v>Release (treat) as much as possible earlier in the season (MAY-JUN)</v>
      </c>
      <c r="J29" s="91" t="str">
        <f t="shared" si="7"/>
        <v xml:space="preserve"> discharge via CVP when there is opportunity to eliminate load. Discharge limited to the min of WTP capacity or 10,000 gpm</v>
      </c>
      <c r="K29" s="91" t="str">
        <f t="shared" si="5"/>
        <v xml:space="preserve"> w/ CVD SIS and G/V</v>
      </c>
      <c r="L29" s="91"/>
      <c r="M29" s="90"/>
      <c r="N29" s="84" t="str">
        <f t="shared" si="1"/>
        <v>ModelResults_S6g.xlsx</v>
      </c>
      <c r="O29" s="84" t="str">
        <f t="shared" si="2"/>
        <v>FMC_WB_WQModel_V2.07_S6g.gsm</v>
      </c>
    </row>
    <row r="30" spans="1:15" ht="48">
      <c r="A30" s="83" t="s">
        <v>180</v>
      </c>
      <c r="D30" s="96" t="s">
        <v>188</v>
      </c>
      <c r="E30" s="97" t="s">
        <v>171</v>
      </c>
      <c r="F30" s="98">
        <f t="shared" si="6"/>
        <v>6000</v>
      </c>
      <c r="G30" s="91" t="str">
        <f t="shared" si="6"/>
        <v xml:space="preserve"> May-Sept and expanded as needed</v>
      </c>
      <c r="H30" s="93">
        <v>0.4</v>
      </c>
      <c r="I30" s="91" t="str">
        <f t="shared" si="7"/>
        <v>Release (treat) as much as possible earlier in the season (MAY-JUN)</v>
      </c>
      <c r="J30" s="91" t="str">
        <f t="shared" si="7"/>
        <v xml:space="preserve"> discharge via CVP when there is opportunity to eliminate load. Discharge limited to the min of WTP capacity or 10,000 gpm</v>
      </c>
      <c r="K30" s="91" t="str">
        <f t="shared" si="5"/>
        <v xml:space="preserve"> w/ CVD SIS and G/V</v>
      </c>
      <c r="L30" s="91"/>
      <c r="M30" s="90"/>
      <c r="N30" s="84" t="str">
        <f t="shared" si="1"/>
        <v>ModelResults_S6h.xlsx</v>
      </c>
      <c r="O30" s="84" t="str">
        <f t="shared" si="2"/>
        <v>FMC_WB_WQModel_V2.07_S6h.gsm</v>
      </c>
    </row>
    <row r="31" spans="1:15" ht="48">
      <c r="A31" s="83" t="s">
        <v>180</v>
      </c>
      <c r="D31" s="96" t="s">
        <v>189</v>
      </c>
      <c r="E31" s="97" t="s">
        <v>137</v>
      </c>
      <c r="F31" s="98">
        <v>6000</v>
      </c>
      <c r="G31" s="92" t="s">
        <v>73</v>
      </c>
      <c r="H31" s="93">
        <v>0.25</v>
      </c>
      <c r="I31" s="92" t="s">
        <v>64</v>
      </c>
      <c r="J31" s="92" t="s">
        <v>77</v>
      </c>
      <c r="K31" s="91" t="s">
        <v>70</v>
      </c>
      <c r="L31" s="92"/>
      <c r="M31" s="90"/>
      <c r="N31" s="84" t="str">
        <f t="shared" si="1"/>
        <v>ModelResults_S7.xlsx</v>
      </c>
      <c r="O31" s="84" t="str">
        <f t="shared" si="2"/>
        <v>FMC_WB_WQModel_V2.07_S7.gsm</v>
      </c>
    </row>
    <row r="32" spans="1:15" ht="48">
      <c r="A32" s="83" t="s">
        <v>180</v>
      </c>
      <c r="D32" s="96" t="s">
        <v>190</v>
      </c>
      <c r="E32" s="97" t="s">
        <v>172</v>
      </c>
      <c r="F32" s="98">
        <v>6000</v>
      </c>
      <c r="G32" s="92" t="s">
        <v>73</v>
      </c>
      <c r="H32" s="93">
        <v>0.2</v>
      </c>
      <c r="I32" s="92" t="s">
        <v>64</v>
      </c>
      <c r="J32" s="92" t="s">
        <v>77</v>
      </c>
      <c r="K32" s="91" t="s">
        <v>70</v>
      </c>
      <c r="L32" s="92"/>
      <c r="M32" s="90"/>
      <c r="N32" s="84" t="str">
        <f t="shared" si="1"/>
        <v>ModelResults_S7a.xlsx</v>
      </c>
      <c r="O32" s="84" t="str">
        <f t="shared" si="2"/>
        <v>FMC_WB_WQModel_V2.07_S7a.gsm</v>
      </c>
    </row>
    <row r="33" spans="1:15" ht="48">
      <c r="A33" s="83" t="s">
        <v>180</v>
      </c>
      <c r="D33" s="96" t="s">
        <v>191</v>
      </c>
      <c r="E33" s="97" t="s">
        <v>173</v>
      </c>
      <c r="F33" s="98">
        <v>6000</v>
      </c>
      <c r="G33" s="92" t="s">
        <v>73</v>
      </c>
      <c r="H33" s="93">
        <v>0.15</v>
      </c>
      <c r="I33" s="92" t="s">
        <v>64</v>
      </c>
      <c r="J33" s="92" t="s">
        <v>77</v>
      </c>
      <c r="K33" s="91" t="s">
        <v>70</v>
      </c>
      <c r="L33" s="92"/>
      <c r="M33" s="90"/>
      <c r="N33" s="84" t="str">
        <f t="shared" si="1"/>
        <v>ModelResults_S7b.xlsx</v>
      </c>
      <c r="O33" s="84" t="str">
        <f t="shared" si="2"/>
        <v>FMC_WB_WQModel_V2.07_S7b.gsm</v>
      </c>
    </row>
    <row r="34" spans="1:15" ht="48">
      <c r="A34" s="83" t="s">
        <v>180</v>
      </c>
      <c r="D34" s="96" t="s">
        <v>192</v>
      </c>
      <c r="E34" s="97" t="s">
        <v>174</v>
      </c>
      <c r="F34" s="98">
        <v>6000</v>
      </c>
      <c r="G34" s="92" t="s">
        <v>73</v>
      </c>
      <c r="H34" s="93">
        <v>0.1</v>
      </c>
      <c r="I34" s="92" t="s">
        <v>64</v>
      </c>
      <c r="J34" s="92" t="s">
        <v>77</v>
      </c>
      <c r="K34" s="91" t="s">
        <v>70</v>
      </c>
      <c r="L34" s="92"/>
      <c r="M34" s="90"/>
      <c r="N34" s="84" t="str">
        <f t="shared" si="1"/>
        <v>ModelResults_S7c.xlsx</v>
      </c>
      <c r="O34" s="84" t="str">
        <f t="shared" si="2"/>
        <v>FMC_WB_WQModel_V2.07_S7c.gsm</v>
      </c>
    </row>
    <row r="35" spans="1:15" ht="48">
      <c r="A35" s="83" t="s">
        <v>180</v>
      </c>
      <c r="D35" s="96" t="s">
        <v>193</v>
      </c>
      <c r="E35" s="97" t="s">
        <v>138</v>
      </c>
      <c r="F35" s="98">
        <v>7400</v>
      </c>
      <c r="G35" s="92" t="s">
        <v>73</v>
      </c>
      <c r="H35" s="93">
        <v>0.3</v>
      </c>
      <c r="I35" s="92" t="s">
        <v>64</v>
      </c>
      <c r="J35" s="92" t="s">
        <v>77</v>
      </c>
      <c r="K35" s="92" t="s">
        <v>70</v>
      </c>
      <c r="L35" s="92"/>
      <c r="M35" s="90"/>
      <c r="N35" s="84" t="str">
        <f t="shared" si="1"/>
        <v>ModelResults_S8.xlsx</v>
      </c>
      <c r="O35" s="84" t="str">
        <f t="shared" si="2"/>
        <v>FMC_WB_WQModel_V2.07_S8.gsm</v>
      </c>
    </row>
    <row r="36" spans="1:15" ht="48">
      <c r="A36" s="83" t="s">
        <v>180</v>
      </c>
      <c r="D36" s="96" t="s">
        <v>194</v>
      </c>
      <c r="E36" s="97" t="s">
        <v>139</v>
      </c>
      <c r="F36" s="98">
        <v>6000</v>
      </c>
      <c r="G36" s="92" t="s">
        <v>73</v>
      </c>
      <c r="H36" s="93">
        <v>0.25</v>
      </c>
      <c r="I36" s="92" t="s">
        <v>64</v>
      </c>
      <c r="J36" s="92" t="s">
        <v>77</v>
      </c>
      <c r="K36" s="92" t="s">
        <v>70</v>
      </c>
      <c r="L36" s="92" t="s">
        <v>71</v>
      </c>
      <c r="M36" s="90"/>
      <c r="N36" s="84" t="str">
        <f t="shared" si="1"/>
        <v>ModelResults_S9.xlsx</v>
      </c>
      <c r="O36" s="84" t="str">
        <f t="shared" si="2"/>
        <v>FMC_WB_WQModel_V2.07_S9.gsm</v>
      </c>
    </row>
    <row r="37" spans="1:15" ht="48">
      <c r="A37" s="83" t="s">
        <v>180</v>
      </c>
      <c r="D37" s="96" t="s">
        <v>195</v>
      </c>
      <c r="E37" s="97" t="s">
        <v>175</v>
      </c>
      <c r="F37" s="98">
        <v>6000</v>
      </c>
      <c r="G37" s="92" t="s">
        <v>73</v>
      </c>
      <c r="H37" s="93">
        <v>0.2</v>
      </c>
      <c r="I37" s="92" t="s">
        <v>64</v>
      </c>
      <c r="J37" s="92" t="s">
        <v>77</v>
      </c>
      <c r="K37" s="92" t="s">
        <v>70</v>
      </c>
      <c r="L37" s="92" t="s">
        <v>71</v>
      </c>
      <c r="M37" s="90"/>
      <c r="N37" s="84" t="str">
        <f t="shared" si="1"/>
        <v>ModelResults_S9a.xlsx</v>
      </c>
      <c r="O37" s="84" t="str">
        <f t="shared" si="2"/>
        <v>FMC_WB_WQModel_V2.07_S9a.gsm</v>
      </c>
    </row>
    <row r="38" spans="1:15" ht="48">
      <c r="A38" s="83" t="s">
        <v>180</v>
      </c>
      <c r="D38" s="96" t="s">
        <v>196</v>
      </c>
      <c r="E38" s="97" t="s">
        <v>176</v>
      </c>
      <c r="F38" s="98">
        <v>6000</v>
      </c>
      <c r="G38" s="92" t="s">
        <v>73</v>
      </c>
      <c r="H38" s="93">
        <v>0.15</v>
      </c>
      <c r="I38" s="92" t="s">
        <v>64</v>
      </c>
      <c r="J38" s="92" t="s">
        <v>77</v>
      </c>
      <c r="K38" s="92" t="s">
        <v>70</v>
      </c>
      <c r="L38" s="92" t="s">
        <v>71</v>
      </c>
      <c r="M38" s="90"/>
      <c r="N38" s="84" t="str">
        <f t="shared" si="1"/>
        <v>ModelResults_S9b.xlsx</v>
      </c>
      <c r="O38" s="84" t="str">
        <f t="shared" si="2"/>
        <v>FMC_WB_WQModel_V2.07_S9b.gsm</v>
      </c>
    </row>
    <row r="39" spans="1:15" ht="48">
      <c r="A39" s="83" t="s">
        <v>180</v>
      </c>
      <c r="D39" s="96" t="s">
        <v>197</v>
      </c>
      <c r="E39" s="97" t="s">
        <v>177</v>
      </c>
      <c r="F39" s="98">
        <v>6000</v>
      </c>
      <c r="G39" s="92" t="s">
        <v>73</v>
      </c>
      <c r="H39" s="93">
        <v>0.1</v>
      </c>
      <c r="I39" s="92" t="s">
        <v>64</v>
      </c>
      <c r="J39" s="92" t="s">
        <v>77</v>
      </c>
      <c r="K39" s="92" t="s">
        <v>70</v>
      </c>
      <c r="L39" s="92" t="s">
        <v>71</v>
      </c>
      <c r="M39" s="90"/>
      <c r="N39" s="84" t="str">
        <f t="shared" si="1"/>
        <v>ModelResults_S9c.xlsx</v>
      </c>
      <c r="O39" s="84" t="str">
        <f t="shared" si="2"/>
        <v>FMC_WB_WQModel_V2.07_S9c.gsm</v>
      </c>
    </row>
    <row r="40" spans="1:15" ht="48">
      <c r="A40" s="83" t="s">
        <v>180</v>
      </c>
      <c r="D40" s="96" t="s">
        <v>198</v>
      </c>
      <c r="E40" s="97" t="s">
        <v>140</v>
      </c>
      <c r="F40" s="98">
        <v>7400</v>
      </c>
      <c r="G40" s="92" t="s">
        <v>73</v>
      </c>
      <c r="H40" s="93">
        <v>0.3</v>
      </c>
      <c r="I40" s="92" t="s">
        <v>64</v>
      </c>
      <c r="J40" s="92" t="s">
        <v>77</v>
      </c>
      <c r="K40" s="92" t="s">
        <v>70</v>
      </c>
      <c r="L40" s="92" t="s">
        <v>71</v>
      </c>
      <c r="M40" s="90"/>
      <c r="N40" s="84" t="str">
        <f t="shared" si="1"/>
        <v>ModelResults_S10.xlsx</v>
      </c>
      <c r="O40" s="84" t="str">
        <f t="shared" si="2"/>
        <v>FMC_WB_WQModel_V2.07_S10.gsm</v>
      </c>
    </row>
    <row r="42" spans="1:15">
      <c r="E42" s="85" t="s">
        <v>78</v>
      </c>
    </row>
    <row r="43" spans="1:15">
      <c r="E43" s="85" t="s">
        <v>79</v>
      </c>
    </row>
  </sheetData>
  <pageMargins left="0.33" right="0.17" top="0.75" bottom="0.75" header="0.3" footer="0.3"/>
  <pageSetup fitToHeight="2" orientation="landscape"/>
  <headerFooter>
    <oddHeader>&amp;L&amp;"-,Bold"Revised GOLDSIM Modelling Simulations
June    17, 2013</oddHeader>
    <oddFooter>&amp;L&amp;9&amp;F&amp;C&amp;9&amp;P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C11:E29"/>
  <sheetViews>
    <sheetView workbookViewId="0"/>
  </sheetViews>
  <sheetFormatPr defaultRowHeight="15"/>
  <cols>
    <col min="3" max="3" width="11.5703125" customWidth="1"/>
  </cols>
  <sheetData>
    <row r="11" spans="3:5">
      <c r="C11" t="s">
        <v>120</v>
      </c>
    </row>
    <row r="12" spans="3:5">
      <c r="C12" t="s">
        <v>114</v>
      </c>
      <c r="D12">
        <v>0.2</v>
      </c>
      <c r="E12" t="s">
        <v>85</v>
      </c>
    </row>
    <row r="13" spans="3:5">
      <c r="C13" t="s">
        <v>115</v>
      </c>
      <c r="D13">
        <v>0.15</v>
      </c>
    </row>
    <row r="14" spans="3:5">
      <c r="C14" t="s">
        <v>116</v>
      </c>
      <c r="D14">
        <v>0.1</v>
      </c>
      <c r="E14" t="s">
        <v>84</v>
      </c>
    </row>
    <row r="16" spans="3:5">
      <c r="C16" t="s">
        <v>117</v>
      </c>
    </row>
    <row r="17" spans="3:4">
      <c r="C17" t="s">
        <v>114</v>
      </c>
      <c r="D17">
        <v>0.2</v>
      </c>
    </row>
    <row r="18" spans="3:4">
      <c r="C18" t="s">
        <v>115</v>
      </c>
      <c r="D18">
        <v>0.15</v>
      </c>
    </row>
    <row r="19" spans="3:4">
      <c r="C19" t="s">
        <v>116</v>
      </c>
      <c r="D19">
        <v>0.1</v>
      </c>
    </row>
    <row r="21" spans="3:4">
      <c r="C21" t="s">
        <v>118</v>
      </c>
    </row>
    <row r="22" spans="3:4">
      <c r="C22" t="s">
        <v>114</v>
      </c>
      <c r="D22">
        <v>0.2</v>
      </c>
    </row>
    <row r="23" spans="3:4">
      <c r="C23" t="s">
        <v>115</v>
      </c>
      <c r="D23">
        <v>0.15</v>
      </c>
    </row>
    <row r="24" spans="3:4">
      <c r="C24" t="s">
        <v>116</v>
      </c>
      <c r="D24">
        <v>0.1</v>
      </c>
    </row>
    <row r="26" spans="3:4">
      <c r="C26" t="s">
        <v>119</v>
      </c>
    </row>
    <row r="27" spans="3:4">
      <c r="C27" t="s">
        <v>114</v>
      </c>
      <c r="D27">
        <v>0.2</v>
      </c>
    </row>
    <row r="28" spans="3:4">
      <c r="C28" t="s">
        <v>115</v>
      </c>
      <c r="D28">
        <v>0.15</v>
      </c>
    </row>
    <row r="29" spans="3:4">
      <c r="C29" t="s">
        <v>116</v>
      </c>
      <c r="D29">
        <v>0.1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N18"/>
  <sheetViews>
    <sheetView tabSelected="1" view="pageBreakPreview" topLeftCell="A4" zoomScale="90" zoomScaleNormal="100" zoomScaleSheetLayoutView="90" workbookViewId="0">
      <selection activeCell="H17" sqref="H17"/>
    </sheetView>
  </sheetViews>
  <sheetFormatPr defaultRowHeight="54" customHeight="1"/>
  <cols>
    <col min="1" max="1" width="10.42578125" style="83" bestFit="1" customWidth="1"/>
    <col min="2" max="3" width="9.140625" style="84"/>
    <col min="4" max="4" width="9.140625" style="95"/>
    <col min="5" max="5" width="8.28515625" style="85" customWidth="1"/>
    <col min="6" max="6" width="9.5703125" style="83" customWidth="1"/>
    <col min="7" max="7" width="11.28515625" style="84" customWidth="1"/>
    <col min="8" max="8" width="12.42578125" style="84" customWidth="1"/>
    <col min="9" max="9" width="23.7109375" style="84" customWidth="1"/>
    <col min="10" max="10" width="30.42578125" style="84" customWidth="1"/>
    <col min="11" max="11" width="17" style="84" customWidth="1"/>
    <col min="12" max="12" width="15.28515625" style="84" customWidth="1"/>
    <col min="13" max="13" width="21.7109375" style="84" bestFit="1" customWidth="1"/>
    <col min="14" max="14" width="33.5703125" style="84" bestFit="1" customWidth="1"/>
    <col min="15" max="16384" width="9.140625" style="84"/>
  </cols>
  <sheetData>
    <row r="2" spans="1:14" ht="54" customHeight="1">
      <c r="M2" s="84" t="s">
        <v>201</v>
      </c>
    </row>
    <row r="3" spans="1:14" ht="54" customHeight="1">
      <c r="A3" s="83" t="s">
        <v>178</v>
      </c>
      <c r="D3" s="86" t="s">
        <v>88</v>
      </c>
      <c r="E3" s="87" t="s">
        <v>56</v>
      </c>
      <c r="F3" s="88" t="s">
        <v>57</v>
      </c>
      <c r="G3" s="88" t="s">
        <v>58</v>
      </c>
      <c r="H3" s="88" t="s">
        <v>59</v>
      </c>
      <c r="I3" s="88" t="s">
        <v>6</v>
      </c>
      <c r="J3" s="88" t="s">
        <v>5</v>
      </c>
      <c r="K3" s="88" t="s">
        <v>60</v>
      </c>
      <c r="M3" s="89" t="s">
        <v>199</v>
      </c>
      <c r="N3" s="89" t="s">
        <v>200</v>
      </c>
    </row>
    <row r="4" spans="1:14" ht="54" customHeight="1">
      <c r="A4" s="83" t="s">
        <v>180</v>
      </c>
      <c r="D4" s="96" t="s">
        <v>131</v>
      </c>
      <c r="E4" s="97" t="s">
        <v>149</v>
      </c>
      <c r="F4" s="99">
        <v>8100</v>
      </c>
      <c r="G4" s="92" t="s">
        <v>63</v>
      </c>
      <c r="H4" s="93">
        <v>0.1</v>
      </c>
      <c r="I4" s="92" t="s">
        <v>64</v>
      </c>
      <c r="J4" s="92" t="s">
        <v>65</v>
      </c>
      <c r="K4" s="92" t="s">
        <v>66</v>
      </c>
      <c r="L4" s="90"/>
      <c r="M4" s="84" t="s">
        <v>202</v>
      </c>
      <c r="N4" s="84" t="s">
        <v>203</v>
      </c>
    </row>
    <row r="5" spans="1:14" ht="54" customHeight="1">
      <c r="A5" s="83" t="s">
        <v>180</v>
      </c>
      <c r="D5" s="96" t="s">
        <v>132</v>
      </c>
      <c r="E5" s="97" t="s">
        <v>150</v>
      </c>
      <c r="F5" s="99">
        <v>8100</v>
      </c>
      <c r="G5" s="91" t="s">
        <v>63</v>
      </c>
      <c r="H5" s="93">
        <v>0.2</v>
      </c>
      <c r="I5" s="91" t="s">
        <v>64</v>
      </c>
      <c r="J5" s="91" t="s">
        <v>65</v>
      </c>
      <c r="K5" s="91" t="s">
        <v>66</v>
      </c>
      <c r="L5" s="90"/>
      <c r="M5" s="84" t="s">
        <v>204</v>
      </c>
      <c r="N5" s="84" t="s">
        <v>205</v>
      </c>
    </row>
    <row r="6" spans="1:14" ht="54" customHeight="1">
      <c r="A6" s="83" t="s">
        <v>180</v>
      </c>
      <c r="D6" s="96" t="s">
        <v>133</v>
      </c>
      <c r="E6" s="97" t="s">
        <v>151</v>
      </c>
      <c r="F6" s="99">
        <v>8100</v>
      </c>
      <c r="G6" s="91" t="s">
        <v>63</v>
      </c>
      <c r="H6" s="93">
        <v>0.3</v>
      </c>
      <c r="I6" s="91" t="s">
        <v>64</v>
      </c>
      <c r="J6" s="91" t="s">
        <v>65</v>
      </c>
      <c r="K6" s="91" t="s">
        <v>66</v>
      </c>
      <c r="L6" s="90"/>
      <c r="M6" s="84" t="s">
        <v>206</v>
      </c>
      <c r="N6" s="84" t="s">
        <v>207</v>
      </c>
    </row>
    <row r="7" spans="1:14" ht="54" customHeight="1">
      <c r="A7" s="83" t="s">
        <v>180</v>
      </c>
      <c r="D7" s="96" t="s">
        <v>134</v>
      </c>
      <c r="E7" s="97" t="s">
        <v>153</v>
      </c>
      <c r="F7" s="99">
        <v>8100</v>
      </c>
      <c r="G7" s="92" t="s">
        <v>63</v>
      </c>
      <c r="H7" s="93">
        <v>0.1</v>
      </c>
      <c r="I7" s="92" t="s">
        <v>64</v>
      </c>
      <c r="J7" s="92" t="s">
        <v>65</v>
      </c>
      <c r="K7" s="92" t="s">
        <v>70</v>
      </c>
      <c r="L7" s="90"/>
      <c r="M7" s="84" t="s">
        <v>208</v>
      </c>
      <c r="N7" s="84" t="s">
        <v>209</v>
      </c>
    </row>
    <row r="8" spans="1:14" ht="54" customHeight="1">
      <c r="A8" s="83" t="s">
        <v>180</v>
      </c>
      <c r="D8" s="96" t="s">
        <v>135</v>
      </c>
      <c r="E8" s="97" t="s">
        <v>154</v>
      </c>
      <c r="F8" s="99">
        <v>8100</v>
      </c>
      <c r="G8" s="91" t="s">
        <v>63</v>
      </c>
      <c r="H8" s="93">
        <v>0.2</v>
      </c>
      <c r="I8" s="91" t="s">
        <v>64</v>
      </c>
      <c r="J8" s="91" t="s">
        <v>65</v>
      </c>
      <c r="K8" s="91" t="s">
        <v>70</v>
      </c>
      <c r="L8" s="90"/>
      <c r="M8" s="84" t="s">
        <v>210</v>
      </c>
      <c r="N8" s="84" t="s">
        <v>211</v>
      </c>
    </row>
    <row r="9" spans="1:14" ht="54" customHeight="1">
      <c r="A9" s="83" t="s">
        <v>180</v>
      </c>
      <c r="D9" s="96" t="s">
        <v>136</v>
      </c>
      <c r="E9" s="97" t="s">
        <v>155</v>
      </c>
      <c r="F9" s="99">
        <v>8100</v>
      </c>
      <c r="G9" s="91" t="s">
        <v>63</v>
      </c>
      <c r="H9" s="93">
        <v>0.3</v>
      </c>
      <c r="I9" s="91" t="s">
        <v>64</v>
      </c>
      <c r="J9" s="91" t="s">
        <v>65</v>
      </c>
      <c r="K9" s="91" t="s">
        <v>70</v>
      </c>
      <c r="L9" s="90"/>
      <c r="M9" s="84" t="s">
        <v>212</v>
      </c>
      <c r="N9" s="84" t="s">
        <v>213</v>
      </c>
    </row>
    <row r="10" spans="1:14" ht="54" customHeight="1">
      <c r="A10" s="83" t="s">
        <v>180</v>
      </c>
      <c r="D10" s="96" t="s">
        <v>137</v>
      </c>
      <c r="E10" s="97" t="s">
        <v>164</v>
      </c>
      <c r="F10" s="98">
        <v>6000</v>
      </c>
      <c r="G10" s="92" t="s">
        <v>73</v>
      </c>
      <c r="H10" s="93">
        <v>0.1</v>
      </c>
      <c r="I10" s="92" t="s">
        <v>64</v>
      </c>
      <c r="J10" s="92" t="s">
        <v>65</v>
      </c>
      <c r="K10" s="92" t="s">
        <v>66</v>
      </c>
      <c r="L10" s="90"/>
      <c r="M10" s="84" t="s">
        <v>214</v>
      </c>
      <c r="N10" s="84" t="s">
        <v>215</v>
      </c>
    </row>
    <row r="11" spans="1:14" ht="54" customHeight="1">
      <c r="A11" s="83" t="s">
        <v>180</v>
      </c>
      <c r="D11" s="96" t="s">
        <v>138</v>
      </c>
      <c r="E11" s="97" t="s">
        <v>165</v>
      </c>
      <c r="F11" s="98">
        <v>6000</v>
      </c>
      <c r="G11" s="91" t="s">
        <v>73</v>
      </c>
      <c r="H11" s="93">
        <v>0.2</v>
      </c>
      <c r="I11" s="91" t="s">
        <v>64</v>
      </c>
      <c r="J11" s="91" t="s">
        <v>65</v>
      </c>
      <c r="K11" s="91" t="s">
        <v>66</v>
      </c>
      <c r="L11" s="90"/>
      <c r="M11" s="84" t="s">
        <v>216</v>
      </c>
      <c r="N11" s="84" t="s">
        <v>217</v>
      </c>
    </row>
    <row r="12" spans="1:14" ht="54" customHeight="1">
      <c r="A12" s="83" t="s">
        <v>180</v>
      </c>
      <c r="D12" s="96" t="s">
        <v>139</v>
      </c>
      <c r="E12" s="97" t="s">
        <v>166</v>
      </c>
      <c r="F12" s="98">
        <v>6000</v>
      </c>
      <c r="G12" s="91" t="s">
        <v>73</v>
      </c>
      <c r="H12" s="93">
        <v>0.3</v>
      </c>
      <c r="I12" s="91" t="s">
        <v>64</v>
      </c>
      <c r="J12" s="91" t="s">
        <v>65</v>
      </c>
      <c r="K12" s="91" t="s">
        <v>66</v>
      </c>
      <c r="L12" s="90"/>
      <c r="M12" s="84" t="s">
        <v>218</v>
      </c>
      <c r="N12" s="84" t="s">
        <v>219</v>
      </c>
    </row>
    <row r="13" spans="1:14" ht="54" customHeight="1">
      <c r="A13" s="83" t="s">
        <v>180</v>
      </c>
      <c r="D13" s="96" t="s">
        <v>140</v>
      </c>
      <c r="E13" s="97" t="s">
        <v>168</v>
      </c>
      <c r="F13" s="98">
        <v>6000</v>
      </c>
      <c r="G13" s="91" t="s">
        <v>73</v>
      </c>
      <c r="H13" s="93">
        <v>0.1</v>
      </c>
      <c r="I13" s="91" t="s">
        <v>64</v>
      </c>
      <c r="J13" s="92" t="s">
        <v>65</v>
      </c>
      <c r="K13" s="92" t="s">
        <v>70</v>
      </c>
      <c r="L13" s="90"/>
      <c r="M13" s="84" t="s">
        <v>220</v>
      </c>
      <c r="N13" s="84" t="s">
        <v>221</v>
      </c>
    </row>
    <row r="14" spans="1:14" ht="54" customHeight="1">
      <c r="A14" s="83" t="s">
        <v>180</v>
      </c>
      <c r="D14" s="96" t="s">
        <v>141</v>
      </c>
      <c r="E14" s="97" t="s">
        <v>169</v>
      </c>
      <c r="F14" s="98">
        <v>6000</v>
      </c>
      <c r="G14" s="91" t="s">
        <v>73</v>
      </c>
      <c r="H14" s="93">
        <v>0.2</v>
      </c>
      <c r="I14" s="91" t="s">
        <v>64</v>
      </c>
      <c r="J14" s="91" t="s">
        <v>65</v>
      </c>
      <c r="K14" s="91" t="s">
        <v>70</v>
      </c>
      <c r="L14" s="90"/>
      <c r="M14" s="84" t="s">
        <v>222</v>
      </c>
      <c r="N14" s="84" t="s">
        <v>223</v>
      </c>
    </row>
    <row r="15" spans="1:14" ht="54" customHeight="1">
      <c r="A15" s="94" t="s">
        <v>180</v>
      </c>
      <c r="D15" s="96" t="s">
        <v>142</v>
      </c>
      <c r="E15" s="97" t="s">
        <v>170</v>
      </c>
      <c r="F15" s="98">
        <v>6000</v>
      </c>
      <c r="G15" s="91" t="s">
        <v>73</v>
      </c>
      <c r="H15" s="93">
        <v>0.3</v>
      </c>
      <c r="I15" s="91" t="s">
        <v>64</v>
      </c>
      <c r="J15" s="91" t="s">
        <v>65</v>
      </c>
      <c r="K15" s="91" t="s">
        <v>70</v>
      </c>
      <c r="L15" s="90"/>
      <c r="M15" s="84" t="s">
        <v>224</v>
      </c>
      <c r="N15" s="84" t="s">
        <v>225</v>
      </c>
    </row>
    <row r="17" spans="5:5" ht="54" customHeight="1">
      <c r="E17" s="85" t="s">
        <v>78</v>
      </c>
    </row>
    <row r="18" spans="5:5" ht="54" customHeight="1">
      <c r="E18" s="85" t="s">
        <v>79</v>
      </c>
    </row>
  </sheetData>
  <printOptions horizontalCentered="1"/>
  <pageMargins left="0.33" right="0.17" top="1.05" bottom="0.75" header="0.3" footer="0.3"/>
  <pageSetup fitToHeight="2" orientation="landscape"/>
  <headerFooter>
    <oddHeader>&amp;L&amp;"-,Bold"Attachment C-1
Goldsim Modelling Simulations
June    17, 2013</oddHeader>
    <oddFooter>&amp;L&amp;9&amp;F&amp;C&amp;9&amp;P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N18"/>
  <sheetViews>
    <sheetView view="pageBreakPreview" topLeftCell="A2" zoomScale="90" zoomScaleNormal="100" zoomScaleSheetLayoutView="90" workbookViewId="0">
      <selection activeCell="D3" sqref="D3:M15"/>
    </sheetView>
  </sheetViews>
  <sheetFormatPr defaultRowHeight="54" customHeight="1"/>
  <cols>
    <col min="1" max="1" width="10.42578125" style="83" bestFit="1" customWidth="1"/>
    <col min="2" max="3" width="9.140625" style="84"/>
    <col min="4" max="4" width="9.140625" style="95"/>
    <col min="5" max="5" width="8.28515625" style="85" customWidth="1"/>
    <col min="6" max="6" width="9.5703125" style="83" hidden="1" customWidth="1"/>
    <col min="7" max="7" width="11.28515625" style="84" hidden="1" customWidth="1"/>
    <col min="8" max="8" width="12.42578125" style="84" hidden="1" customWidth="1"/>
    <col min="9" max="9" width="23.7109375" style="84" hidden="1" customWidth="1"/>
    <col min="10" max="10" width="30.42578125" style="84" hidden="1" customWidth="1"/>
    <col min="11" max="11" width="17" style="84" hidden="1" customWidth="1"/>
    <col min="12" max="12" width="15.28515625" style="84" hidden="1" customWidth="1"/>
    <col min="13" max="13" width="21.7109375" style="84" bestFit="1" customWidth="1"/>
    <col min="14" max="14" width="33.5703125" style="84" bestFit="1" customWidth="1"/>
    <col min="15" max="16384" width="9.140625" style="84"/>
  </cols>
  <sheetData>
    <row r="2" spans="1:14" ht="54" customHeight="1">
      <c r="M2" s="84" t="s">
        <v>201</v>
      </c>
    </row>
    <row r="3" spans="1:14" ht="54" customHeight="1">
      <c r="A3" s="83" t="s">
        <v>178</v>
      </c>
      <c r="D3" s="86" t="s">
        <v>88</v>
      </c>
      <c r="E3" s="86" t="s">
        <v>56</v>
      </c>
      <c r="F3" s="88" t="s">
        <v>57</v>
      </c>
      <c r="G3" s="88" t="s">
        <v>58</v>
      </c>
      <c r="H3" s="88" t="s">
        <v>59</v>
      </c>
      <c r="I3" s="88" t="s">
        <v>6</v>
      </c>
      <c r="J3" s="88" t="s">
        <v>5</v>
      </c>
      <c r="K3" s="88" t="s">
        <v>60</v>
      </c>
      <c r="L3" s="101"/>
      <c r="M3" s="102" t="s">
        <v>199</v>
      </c>
      <c r="N3" s="100" t="s">
        <v>200</v>
      </c>
    </row>
    <row r="4" spans="1:14" ht="54" customHeight="1">
      <c r="A4" s="83" t="s">
        <v>180</v>
      </c>
      <c r="D4" s="96" t="s">
        <v>131</v>
      </c>
      <c r="E4" s="97" t="s">
        <v>149</v>
      </c>
      <c r="F4" s="99">
        <v>8100</v>
      </c>
      <c r="G4" s="92" t="s">
        <v>63</v>
      </c>
      <c r="H4" s="93">
        <v>0.1</v>
      </c>
      <c r="I4" s="92" t="s">
        <v>64</v>
      </c>
      <c r="J4" s="92" t="s">
        <v>65</v>
      </c>
      <c r="K4" s="92" t="s">
        <v>66</v>
      </c>
      <c r="L4" s="103"/>
      <c r="M4" s="101" t="s">
        <v>202</v>
      </c>
      <c r="N4" s="84" t="s">
        <v>203</v>
      </c>
    </row>
    <row r="5" spans="1:14" ht="54" customHeight="1">
      <c r="A5" s="83" t="s">
        <v>180</v>
      </c>
      <c r="D5" s="96" t="s">
        <v>132</v>
      </c>
      <c r="E5" s="97" t="s">
        <v>150</v>
      </c>
      <c r="F5" s="99">
        <v>8100</v>
      </c>
      <c r="G5" s="91" t="s">
        <v>63</v>
      </c>
      <c r="H5" s="93">
        <v>0.2</v>
      </c>
      <c r="I5" s="91" t="s">
        <v>64</v>
      </c>
      <c r="J5" s="91" t="s">
        <v>65</v>
      </c>
      <c r="K5" s="91" t="s">
        <v>66</v>
      </c>
      <c r="L5" s="103"/>
      <c r="M5" s="101" t="s">
        <v>204</v>
      </c>
      <c r="N5" s="84" t="s">
        <v>205</v>
      </c>
    </row>
    <row r="6" spans="1:14" ht="54" customHeight="1">
      <c r="A6" s="83" t="s">
        <v>180</v>
      </c>
      <c r="D6" s="96" t="s">
        <v>133</v>
      </c>
      <c r="E6" s="97" t="s">
        <v>151</v>
      </c>
      <c r="F6" s="99">
        <v>8100</v>
      </c>
      <c r="G6" s="91" t="s">
        <v>63</v>
      </c>
      <c r="H6" s="93">
        <v>0.3</v>
      </c>
      <c r="I6" s="91" t="s">
        <v>64</v>
      </c>
      <c r="J6" s="91" t="s">
        <v>65</v>
      </c>
      <c r="K6" s="91" t="s">
        <v>66</v>
      </c>
      <c r="L6" s="103"/>
      <c r="M6" s="101" t="s">
        <v>206</v>
      </c>
      <c r="N6" s="84" t="s">
        <v>207</v>
      </c>
    </row>
    <row r="7" spans="1:14" ht="54" customHeight="1">
      <c r="A7" s="83" t="s">
        <v>180</v>
      </c>
      <c r="D7" s="96" t="s">
        <v>134</v>
      </c>
      <c r="E7" s="97" t="s">
        <v>153</v>
      </c>
      <c r="F7" s="99">
        <v>8100</v>
      </c>
      <c r="G7" s="92" t="s">
        <v>63</v>
      </c>
      <c r="H7" s="93">
        <v>0.1</v>
      </c>
      <c r="I7" s="92" t="s">
        <v>64</v>
      </c>
      <c r="J7" s="92" t="s">
        <v>65</v>
      </c>
      <c r="K7" s="92" t="s">
        <v>70</v>
      </c>
      <c r="L7" s="103"/>
      <c r="M7" s="101" t="s">
        <v>208</v>
      </c>
      <c r="N7" s="84" t="s">
        <v>209</v>
      </c>
    </row>
    <row r="8" spans="1:14" ht="54" customHeight="1">
      <c r="A8" s="83" t="s">
        <v>180</v>
      </c>
      <c r="D8" s="96" t="s">
        <v>135</v>
      </c>
      <c r="E8" s="97" t="s">
        <v>154</v>
      </c>
      <c r="F8" s="99">
        <v>8100</v>
      </c>
      <c r="G8" s="91" t="s">
        <v>63</v>
      </c>
      <c r="H8" s="93">
        <v>0.2</v>
      </c>
      <c r="I8" s="91" t="s">
        <v>64</v>
      </c>
      <c r="J8" s="91" t="s">
        <v>65</v>
      </c>
      <c r="K8" s="91" t="s">
        <v>70</v>
      </c>
      <c r="L8" s="103"/>
      <c r="M8" s="101" t="s">
        <v>210</v>
      </c>
      <c r="N8" s="84" t="s">
        <v>211</v>
      </c>
    </row>
    <row r="9" spans="1:14" ht="54" customHeight="1">
      <c r="A9" s="83" t="s">
        <v>180</v>
      </c>
      <c r="D9" s="96" t="s">
        <v>136</v>
      </c>
      <c r="E9" s="97" t="s">
        <v>155</v>
      </c>
      <c r="F9" s="99">
        <v>8100</v>
      </c>
      <c r="G9" s="91" t="s">
        <v>63</v>
      </c>
      <c r="H9" s="93">
        <v>0.3</v>
      </c>
      <c r="I9" s="91" t="s">
        <v>64</v>
      </c>
      <c r="J9" s="91" t="s">
        <v>65</v>
      </c>
      <c r="K9" s="91" t="s">
        <v>70</v>
      </c>
      <c r="L9" s="103"/>
      <c r="M9" s="101" t="s">
        <v>212</v>
      </c>
      <c r="N9" s="84" t="s">
        <v>213</v>
      </c>
    </row>
    <row r="10" spans="1:14" ht="54" customHeight="1">
      <c r="A10" s="83" t="s">
        <v>180</v>
      </c>
      <c r="D10" s="96" t="s">
        <v>137</v>
      </c>
      <c r="E10" s="97" t="s">
        <v>164</v>
      </c>
      <c r="F10" s="98">
        <v>6000</v>
      </c>
      <c r="G10" s="92" t="s">
        <v>73</v>
      </c>
      <c r="H10" s="93">
        <v>0.1</v>
      </c>
      <c r="I10" s="92" t="s">
        <v>64</v>
      </c>
      <c r="J10" s="92" t="s">
        <v>65</v>
      </c>
      <c r="K10" s="92" t="s">
        <v>66</v>
      </c>
      <c r="L10" s="103"/>
      <c r="M10" s="101" t="s">
        <v>214</v>
      </c>
      <c r="N10" s="84" t="s">
        <v>215</v>
      </c>
    </row>
    <row r="11" spans="1:14" ht="54" customHeight="1">
      <c r="A11" s="83" t="s">
        <v>180</v>
      </c>
      <c r="D11" s="96" t="s">
        <v>138</v>
      </c>
      <c r="E11" s="97" t="s">
        <v>165</v>
      </c>
      <c r="F11" s="98">
        <v>6000</v>
      </c>
      <c r="G11" s="91" t="s">
        <v>73</v>
      </c>
      <c r="H11" s="93">
        <v>0.2</v>
      </c>
      <c r="I11" s="91" t="s">
        <v>64</v>
      </c>
      <c r="J11" s="91" t="s">
        <v>65</v>
      </c>
      <c r="K11" s="91" t="s">
        <v>66</v>
      </c>
      <c r="L11" s="103"/>
      <c r="M11" s="101" t="s">
        <v>216</v>
      </c>
      <c r="N11" s="84" t="s">
        <v>217</v>
      </c>
    </row>
    <row r="12" spans="1:14" ht="54" customHeight="1">
      <c r="A12" s="83" t="s">
        <v>180</v>
      </c>
      <c r="D12" s="96" t="s">
        <v>139</v>
      </c>
      <c r="E12" s="97" t="s">
        <v>166</v>
      </c>
      <c r="F12" s="98">
        <v>6000</v>
      </c>
      <c r="G12" s="91" t="s">
        <v>73</v>
      </c>
      <c r="H12" s="93">
        <v>0.3</v>
      </c>
      <c r="I12" s="91" t="s">
        <v>64</v>
      </c>
      <c r="J12" s="91" t="s">
        <v>65</v>
      </c>
      <c r="K12" s="91" t="s">
        <v>66</v>
      </c>
      <c r="L12" s="103"/>
      <c r="M12" s="101" t="s">
        <v>218</v>
      </c>
      <c r="N12" s="84" t="s">
        <v>219</v>
      </c>
    </row>
    <row r="13" spans="1:14" ht="54" customHeight="1">
      <c r="A13" s="83" t="s">
        <v>180</v>
      </c>
      <c r="D13" s="96" t="s">
        <v>140</v>
      </c>
      <c r="E13" s="97" t="s">
        <v>168</v>
      </c>
      <c r="F13" s="98">
        <v>6000</v>
      </c>
      <c r="G13" s="91" t="s">
        <v>73</v>
      </c>
      <c r="H13" s="93">
        <v>0.1</v>
      </c>
      <c r="I13" s="91" t="s">
        <v>64</v>
      </c>
      <c r="J13" s="92" t="s">
        <v>65</v>
      </c>
      <c r="K13" s="92" t="s">
        <v>70</v>
      </c>
      <c r="L13" s="103"/>
      <c r="M13" s="101" t="s">
        <v>220</v>
      </c>
      <c r="N13" s="84" t="s">
        <v>221</v>
      </c>
    </row>
    <row r="14" spans="1:14" ht="54" customHeight="1">
      <c r="A14" s="83" t="s">
        <v>180</v>
      </c>
      <c r="D14" s="96" t="s">
        <v>141</v>
      </c>
      <c r="E14" s="97" t="s">
        <v>169</v>
      </c>
      <c r="F14" s="98">
        <v>6000</v>
      </c>
      <c r="G14" s="91" t="s">
        <v>73</v>
      </c>
      <c r="H14" s="93">
        <v>0.2</v>
      </c>
      <c r="I14" s="91" t="s">
        <v>64</v>
      </c>
      <c r="J14" s="91" t="s">
        <v>65</v>
      </c>
      <c r="K14" s="91" t="s">
        <v>70</v>
      </c>
      <c r="L14" s="103"/>
      <c r="M14" s="101" t="s">
        <v>222</v>
      </c>
      <c r="N14" s="84" t="s">
        <v>223</v>
      </c>
    </row>
    <row r="15" spans="1:14" ht="54" customHeight="1">
      <c r="A15" s="94" t="s">
        <v>180</v>
      </c>
      <c r="D15" s="96" t="s">
        <v>142</v>
      </c>
      <c r="E15" s="97" t="s">
        <v>170</v>
      </c>
      <c r="F15" s="98">
        <v>6000</v>
      </c>
      <c r="G15" s="91" t="s">
        <v>73</v>
      </c>
      <c r="H15" s="93">
        <v>0.3</v>
      </c>
      <c r="I15" s="91" t="s">
        <v>64</v>
      </c>
      <c r="J15" s="91" t="s">
        <v>65</v>
      </c>
      <c r="K15" s="91" t="s">
        <v>70</v>
      </c>
      <c r="L15" s="103"/>
      <c r="M15" s="101" t="s">
        <v>224</v>
      </c>
      <c r="N15" s="84" t="s">
        <v>225</v>
      </c>
    </row>
    <row r="17" spans="5:5" ht="54" customHeight="1">
      <c r="E17" s="85" t="s">
        <v>78</v>
      </c>
    </row>
    <row r="18" spans="5:5" ht="54" customHeight="1">
      <c r="E18" s="85" t="s">
        <v>79</v>
      </c>
    </row>
  </sheetData>
  <printOptions horizontalCentered="1"/>
  <pageMargins left="0.33" right="0.17" top="0.88" bottom="0.53" header="0.3" footer="0.3"/>
  <pageSetup fitToHeight="2" orientation="portrait"/>
  <headerFooter>
    <oddHeader>&amp;L&amp;"-,Bold"Attachment C-1
GOLDSIM Modelling Simulations
June    17, 2013</oddHeader>
    <oddFooter>&amp;L&amp;9&amp;F&amp;C&amp;9&amp;P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C36AB3A741A46AECBE31277883690" ma:contentTypeVersion="1" ma:contentTypeDescription="Create a new document." ma:contentTypeScope="" ma:versionID="301245ba764d06babe19cf4c82337546">
  <xsd:schema xmlns:xsd="http://www.w3.org/2001/XMLSchema" xmlns:xs="http://www.w3.org/2001/XMLSchema" xmlns:p="http://schemas.microsoft.com/office/2006/metadata/properties" xmlns:ns2="203d7ec4-6add-4bf4-8e56-5a0f5512e698" xmlns:ns3="http://schemas.microsoft.com/sharepoint/v4" targetNamespace="http://schemas.microsoft.com/office/2006/metadata/properties" ma:root="true" ma:fieldsID="d50721e3e85012fba5068a357fc68f34" ns2:_="" ns3:_="">
    <xsd:import namespace="203d7ec4-6add-4bf4-8e56-5a0f5512e69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d7ec4-6add-4bf4-8e56-5a0f5512e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DE649CD9B9E4598ABBE351D85E865" ma:contentTypeVersion="1" ma:contentTypeDescription="Create a new document." ma:contentTypeScope="" ma:versionID="bfcaacbcf51d8a8ab2d78f4d3a7aed63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00894966-2022-41E6-99DB-378807BB59CD}"/>
</file>

<file path=customXml/itemProps2.xml><?xml version="1.0" encoding="utf-8"?>
<ds:datastoreItem xmlns:ds="http://schemas.openxmlformats.org/officeDocument/2006/customXml" ds:itemID="{4E3E01D6-8DEB-4DF1-8405-D11B727CC062}"/>
</file>

<file path=customXml/itemProps3.xml><?xml version="1.0" encoding="utf-8"?>
<ds:datastoreItem xmlns:ds="http://schemas.openxmlformats.org/officeDocument/2006/customXml" ds:itemID="{AD20CC56-8FBB-4FA0-B513-65647817B3FA}"/>
</file>

<file path=customXml/itemProps4.xml><?xml version="1.0" encoding="utf-8"?>
<ds:datastoreItem xmlns:ds="http://schemas.openxmlformats.org/officeDocument/2006/customXml" ds:itemID="{2C797A6B-6771-40D4-BE5F-D606AF4C7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050813</vt:lpstr>
      <vt:lpstr>050913</vt:lpstr>
      <vt:lpstr>051013</vt:lpstr>
      <vt:lpstr>051713</vt:lpstr>
      <vt:lpstr>061213</vt:lpstr>
      <vt:lpstr>061413_Original</vt:lpstr>
      <vt:lpstr>Sheet3</vt:lpstr>
      <vt:lpstr>061413</vt:lpstr>
      <vt:lpstr>061413 (2)</vt:lpstr>
      <vt:lpstr>'050813'!Print_Area</vt:lpstr>
      <vt:lpstr>'050913'!Print_Area</vt:lpstr>
      <vt:lpstr>'051013'!Print_Area</vt:lpstr>
      <vt:lpstr>'051713'!Print_Area</vt:lpstr>
      <vt:lpstr>'061213'!Print_Area</vt:lpstr>
      <vt:lpstr>'061413'!Print_Area</vt:lpstr>
      <vt:lpstr>'061413 (2)'!Print_Area</vt:lpstr>
      <vt:lpstr>'061413_Original'!Print_Area</vt:lpstr>
      <vt:lpstr>'051713'!Print_Titles</vt:lpstr>
      <vt:lpstr>'061213'!Print_Titles</vt:lpstr>
      <vt:lpstr>'061413'!Print_Titles</vt:lpstr>
      <vt:lpstr>'061413 (2)'!Print_Titles</vt:lpstr>
      <vt:lpstr>'061413_Original'!Print_Titles</vt:lpstr>
    </vt:vector>
  </TitlesOfParts>
  <Company>CH2M HILL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Reginato, Marcelo /SCO</dc:creator>
  <cp:lastModifiedBy>Spitzley, John/RDD</cp:lastModifiedBy>
  <cp:lastPrinted>2013-06-18T00:08:09Z</cp:lastPrinted>
  <dcterms:created xsi:type="dcterms:W3CDTF">2013-05-07T16:06:16Z</dcterms:created>
  <dcterms:modified xsi:type="dcterms:W3CDTF">2013-06-18T15:06:04Z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0x010100DBDDE649CD9B9E4598ABBE351D85E865</vt:lpwstr>
  </property>
  <property fmtid="{D5CDD505-2E9C-101B-9397-08002B2CF9AE}" pid="3" name="_dlc_DocIdItemGuid">
    <vt:lpwstr>7187d765-5029-49c5-8305-bbd81b474fcb</vt:lpwstr>
  </property>
</Properties>
</file>