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05" yWindow="15" windowWidth="14640" windowHeight="12255" activeTab="2"/>
  </bookViews>
  <sheets>
    <sheet name="General" sheetId="2" r:id="rId1"/>
    <sheet name="Diss. Metals" sheetId="3" r:id="rId2"/>
    <sheet name="Total Metals" sheetId="1" r:id="rId3"/>
    <sheet name="Refs" sheetId="4" r:id="rId4"/>
  </sheets>
  <calcPr calcId="125725"/>
</workbook>
</file>

<file path=xl/calcChain.xml><?xml version="1.0" encoding="utf-8"?>
<calcChain xmlns="http://schemas.openxmlformats.org/spreadsheetml/2006/main">
  <c r="Z11" i="1"/>
  <c r="AJ23" i="3" l="1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E11" i="2"/>
  <c r="G11"/>
  <c r="I11"/>
  <c r="K11"/>
  <c r="M11"/>
  <c r="O11"/>
  <c r="P11"/>
  <c r="V11"/>
  <c r="X11"/>
  <c r="R5"/>
  <c r="R11"/>
  <c r="T11"/>
  <c r="T5"/>
  <c r="U11"/>
  <c r="U5"/>
  <c r="V5" l="1"/>
  <c r="W5"/>
  <c r="W11"/>
  <c r="S11"/>
  <c r="Q11"/>
  <c r="N11"/>
  <c r="L11"/>
  <c r="J11"/>
  <c r="H11"/>
  <c r="F11"/>
  <c r="D11"/>
  <c r="X5"/>
  <c r="S5"/>
  <c r="Q5"/>
  <c r="P5"/>
  <c r="O5"/>
  <c r="N5"/>
  <c r="M5"/>
  <c r="L5"/>
  <c r="K5"/>
  <c r="J5"/>
  <c r="I5"/>
  <c r="H5"/>
  <c r="G5"/>
  <c r="F5"/>
  <c r="E5"/>
  <c r="D5"/>
  <c r="AJ17" i="3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J11" i="1"/>
  <c r="AI11"/>
  <c r="AH11"/>
  <c r="AG11"/>
  <c r="AF11"/>
  <c r="AE11"/>
  <c r="AD11"/>
  <c r="AC11"/>
  <c r="AB11"/>
  <c r="AA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<sst xmlns="http://schemas.openxmlformats.org/spreadsheetml/2006/main" count="381" uniqueCount="129">
  <si>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</si>
  <si>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</si>
  <si>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</si>
  <si>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</si>
  <si>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</si>
  <si>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</si>
  <si>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</si>
  <si>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</si>
  <si>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</si>
  <si>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</si>
  <si>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</si>
  <si>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</si>
  <si>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</si>
  <si>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K</t>
  </si>
  <si>
    <t>Li</t>
  </si>
  <si>
    <t>Mg</t>
  </si>
  <si>
    <t>Mn</t>
  </si>
  <si>
    <t>Mo</t>
  </si>
  <si>
    <t>Na</t>
  </si>
  <si>
    <t>Ni</t>
  </si>
  <si>
    <t>Pb</t>
  </si>
  <si>
    <t>Sb</t>
  </si>
  <si>
    <t>Se</t>
  </si>
  <si>
    <t>Si</t>
  </si>
  <si>
    <t>Sn</t>
  </si>
  <si>
    <t>Sr</t>
  </si>
  <si>
    <t>Ti</t>
  </si>
  <si>
    <t>Tl</t>
  </si>
  <si>
    <t>U</t>
  </si>
  <si>
    <t>V</t>
  </si>
  <si>
    <t>Zn</t>
  </si>
  <si>
    <t>Zr</t>
  </si>
  <si>
    <t>Station</t>
  </si>
  <si>
    <t>µg/L</t>
  </si>
  <si>
    <t>mg/L</t>
  </si>
  <si>
    <t>M</t>
  </si>
  <si>
    <t>&lt;0.2</t>
  </si>
  <si>
    <t>&lt;0.5</t>
  </si>
  <si>
    <t>&lt;0.1</t>
  </si>
  <si>
    <t>&lt;0.005</t>
  </si>
  <si>
    <t>RPD (%)</t>
  </si>
  <si>
    <t>Acid(pH4.5)</t>
  </si>
  <si>
    <t>Acid(pH8.3)</t>
  </si>
  <si>
    <t>CaCO3</t>
  </si>
  <si>
    <t>CaCO3-d</t>
  </si>
  <si>
    <t>CO3</t>
  </si>
  <si>
    <t>NH3</t>
  </si>
  <si>
    <t>S</t>
  </si>
  <si>
    <t>S-d</t>
  </si>
  <si>
    <t>TDS</t>
  </si>
  <si>
    <t>TSS</t>
  </si>
  <si>
    <t>OH</t>
  </si>
  <si>
    <t>ALK</t>
  </si>
  <si>
    <t>COND</t>
  </si>
  <si>
    <t>HCO3</t>
  </si>
  <si>
    <t>pH</t>
  </si>
  <si>
    <t>SO4-d</t>
  </si>
  <si>
    <t>µmho/cm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</si>
  <si>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</si>
  <si>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</si>
  <si>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</si>
  <si>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</si>
  <si>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</si>
  <si>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</si>
  <si>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</si>
  <si>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</si>
  <si>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</si>
  <si>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</si>
  <si>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</si>
  <si>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</si>
  <si>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</si>
  <si>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</si>
  <si>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</si>
  <si>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</si>
  <si>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</si>
  <si>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</si>
  <si>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</si>
  <si>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</si>
  <si>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</si>
  <si>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</si>
  <si>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</si>
  <si>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</si>
  <si>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</si>
  <si>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</si>
  <si>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</si>
  <si>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</si>
  <si>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</si>
  <si>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</si>
  <si>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</si>
  <si>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</si>
  <si>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N/A</t>
  </si>
  <si>
    <t>Date</t>
  </si>
  <si>
    <t>Sample Type</t>
  </si>
  <si>
    <t>ALKPP</t>
  </si>
  <si>
    <t>Comments</t>
  </si>
  <si>
    <t>Action</t>
  </si>
  <si>
    <t>Result</t>
  </si>
  <si>
    <t>Change Value</t>
  </si>
  <si>
    <t>Let Value Stand</t>
  </si>
  <si>
    <t>Remove Value</t>
  </si>
  <si>
    <t>Request Retest</t>
  </si>
  <si>
    <t>ug/L</t>
  </si>
  <si>
    <t>Cl-d</t>
  </si>
  <si>
    <t>NO2</t>
  </si>
  <si>
    <t>NO2/3</t>
  </si>
  <si>
    <t>NO3</t>
  </si>
  <si>
    <t>oPO4</t>
  </si>
  <si>
    <t>P</t>
  </si>
  <si>
    <t>DUP</t>
  </si>
  <si>
    <t>&lt;1</t>
  </si>
  <si>
    <t>&lt;50</t>
  </si>
  <si>
    <t>&lt;0.01</t>
  </si>
  <si>
    <t>FL-1</t>
  </si>
  <si>
    <t>&lt;0.03</t>
  </si>
  <si>
    <t>&lt;300</t>
  </si>
  <si>
    <t>&lt;0.05</t>
  </si>
  <si>
    <t>FL-3</t>
  </si>
  <si>
    <t>&lt;3</t>
  </si>
  <si>
    <t>FL-1 Retest</t>
  </si>
  <si>
    <t>Retest performed, see results below.</t>
  </si>
  <si>
    <t>Discrepancy between values remains.</t>
  </si>
  <si>
    <t>FL-3 Retest</t>
  </si>
  <si>
    <t xml:space="preserve">Both values &gt; PQL and correctly entered into emLine. </t>
  </si>
  <si>
    <t>Both values correctly entered into emLine; however, main sample value not &gt; PQL. Therefore, RPD analysis not valid in this case.</t>
  </si>
  <si>
    <t xml:space="preserve">New values entered into emLine. </t>
  </si>
  <si>
    <t>Retest for July 14 FL-1 sample and duplicate. Both values &gt; PQL and correctly entered into emLine.</t>
  </si>
  <si>
    <t>Retest for September 8 FL-3 sample and duplicate. Both values &gt; PQL and correctly entered into emLine.</t>
  </si>
  <si>
    <t>RPD &gt; 50%</t>
  </si>
  <si>
    <t>RPD &gt; 100%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</si>
</sst>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2" fillId="0" borderId="13" xfId="1" applyFont="1" applyBorder="1" applyAlignment="1" applyProtection="1">
      <alignment vertical="center"/>
      <protection locked="0"/>
    </xf>
    <xf numFmtId="14" fontId="2" fillId="0" borderId="6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0" borderId="0" xfId="0" applyProtection="1"/>
    <xf numFmtId="2" fontId="0" fillId="0" borderId="0" xfId="0" applyNumberFormat="1" applyFill="1" applyProtection="1"/>
    <xf numFmtId="0" fontId="0" fillId="2" borderId="0" xfId="0" applyFill="1" applyProtection="1"/>
    <xf numFmtId="2" fontId="0" fillId="0" borderId="0" xfId="0" applyNumberFormat="1" applyProtection="1"/>
    <xf numFmtId="0" fontId="0" fillId="0" borderId="0" xfId="0" applyFont="1" applyProtection="1"/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3" xfId="2" applyNumberFormat="1" applyFont="1" applyBorder="1" applyAlignment="1" applyProtection="1">
      <alignment horizontal="right" vertical="center"/>
      <protection locked="0"/>
    </xf>
    <xf numFmtId="2" fontId="1" fillId="0" borderId="6" xfId="2" applyNumberFormat="1" applyFont="1" applyBorder="1" applyAlignment="1" applyProtection="1">
      <alignment horizontal="right" vertical="center"/>
      <protection locked="0"/>
    </xf>
    <xf numFmtId="2" fontId="1" fillId="0" borderId="6" xfId="3" applyNumberFormat="1" applyFont="1" applyBorder="1" applyAlignment="1" applyProtection="1">
      <alignment horizontal="right" vertical="center"/>
      <protection locked="0"/>
    </xf>
    <xf numFmtId="2" fontId="1" fillId="0" borderId="6" xfId="4" applyNumberFormat="1" applyFont="1" applyBorder="1" applyAlignment="1" applyProtection="1">
      <alignment horizontal="right" vertical="center"/>
      <protection locked="0"/>
    </xf>
    <xf numFmtId="165" fontId="1" fillId="0" borderId="6" xfId="4" applyNumberFormat="1" applyFont="1" applyBorder="1" applyAlignment="1" applyProtection="1">
      <alignment horizontal="right" vertical="center"/>
      <protection locked="0"/>
    </xf>
    <xf numFmtId="164" fontId="1" fillId="0" borderId="6" xfId="4" applyNumberFormat="1" applyFont="1" applyBorder="1" applyAlignment="1" applyProtection="1">
      <alignment horizontal="right" vertical="center"/>
      <protection locked="0"/>
    </xf>
    <xf numFmtId="2" fontId="1" fillId="0" borderId="6" xfId="10" applyNumberFormat="1" applyFont="1" applyBorder="1" applyAlignment="1" applyProtection="1">
      <alignment horizontal="right" vertical="center"/>
      <protection locked="0"/>
    </xf>
    <xf numFmtId="2" fontId="1" fillId="0" borderId="9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164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0" fontId="2" fillId="0" borderId="5" xfId="1" applyFont="1" applyBorder="1" applyProtection="1">
      <protection locked="0"/>
    </xf>
    <xf numFmtId="0" fontId="2" fillId="0" borderId="17" xfId="1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4" xfId="1" applyFont="1" applyBorder="1" applyAlignment="1" applyProtection="1">
      <alignment horizontal="center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15" xfId="2" applyFont="1" applyBorder="1" applyAlignment="1" applyProtection="1">
      <alignment horizontal="center"/>
      <protection locked="0"/>
    </xf>
    <xf numFmtId="0" fontId="2" fillId="0" borderId="15" xfId="10" applyFont="1" applyBorder="1" applyAlignment="1" applyProtection="1">
      <alignment horizontal="center"/>
      <protection locked="0"/>
    </xf>
    <xf numFmtId="0" fontId="2" fillId="0" borderId="16" xfId="10" applyFont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0" xfId="10" applyNumberFormat="1" applyFont="1" applyBorder="1" applyAlignment="1" applyProtection="1">
      <alignment horizontal="right" vertical="center"/>
      <protection locked="0"/>
    </xf>
    <xf numFmtId="2" fontId="1" fillId="0" borderId="11" xfId="10" applyNumberFormat="1" applyFont="1" applyBorder="1" applyAlignment="1" applyProtection="1">
      <alignment horizontal="right" vertical="center"/>
      <protection locked="0"/>
    </xf>
    <xf numFmtId="2" fontId="1" fillId="0" borderId="1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2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0" xfId="4" applyNumberFormat="1" applyFont="1" applyBorder="1" applyAlignment="1" applyProtection="1">
      <alignment horizontal="right" vertical="center"/>
      <protection locked="0"/>
    </xf>
    <xf numFmtId="2" fontId="1" fillId="0" borderId="11" xfId="4" applyNumberFormat="1" applyFont="1" applyBorder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18" xfId="1" applyFont="1" applyBorder="1" applyProtection="1">
      <protection locked="0"/>
    </xf>
    <xf numFmtId="0" fontId="2" fillId="0" borderId="19" xfId="1" applyFont="1" applyBorder="1" applyProtection="1">
      <protection locked="0"/>
    </xf>
    <xf numFmtId="0" fontId="2" fillId="0" borderId="20" xfId="1" applyFont="1" applyBorder="1" applyProtection="1">
      <protection locked="0"/>
    </xf>
    <xf numFmtId="0" fontId="2" fillId="0" borderId="18" xfId="1" applyFont="1" applyFill="1" applyBorder="1" applyAlignment="1" applyProtection="1">
      <alignment vertical="center"/>
      <protection locked="0"/>
    </xf>
    <xf numFmtId="0" fontId="2" fillId="0" borderId="19" xfId="1" applyFont="1" applyFill="1" applyBorder="1" applyAlignment="1" applyProtection="1">
      <alignment vertical="center"/>
      <protection locked="0"/>
    </xf>
    <xf numFmtId="0" fontId="2" fillId="0" borderId="20" xfId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3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6" xfId="2" applyFont="1" applyBorder="1" applyAlignment="1" applyProtection="1">
      <alignment horizontal="center"/>
      <protection locked="0"/>
    </xf>
    <xf numFmtId="0" fontId="2" fillId="0" borderId="6" xfId="10" applyFont="1" applyBorder="1" applyAlignment="1" applyProtection="1">
      <alignment horizontal="center"/>
      <protection locked="0"/>
    </xf>
    <xf numFmtId="0" fontId="2" fillId="0" borderId="10" xfId="1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CQ15"/>
  <sheetViews>
    <sheetView view="pageLayout" zoomScaleNormal="100" workbookViewId="0">
      <selection activeCell="A12" sqref="A12:C12"/>
    </sheetView>
  </sheetViews>
  <sheetFormatPr defaultRowHeight="15"/>
  <cols>
    <col min="1" max="1" width="10.42578125" customWidth="1"/>
    <col min="2" max="2" width="12.85546875" customWidth="1"/>
    <col min="3" max="3" width="14" customWidth="1"/>
    <col min="4" max="5" width="11.140625" bestFit="1" customWidth="1"/>
    <col min="6" max="6" width="5.5703125" bestFit="1" customWidth="1"/>
    <col min="7" max="7" width="7.28515625" bestFit="1" customWidth="1"/>
    <col min="8" max="8" width="7.140625" bestFit="1" customWidth="1"/>
    <col min="9" max="9" width="8.85546875" bestFit="1" customWidth="1"/>
    <col min="10" max="11" width="5.5703125" bestFit="1" customWidth="1"/>
    <col min="12" max="12" width="9.28515625" bestFit="1" customWidth="1"/>
    <col min="13" max="13" width="6" bestFit="1" customWidth="1"/>
    <col min="14" max="14" width="5.5703125" bestFit="1" customWidth="1"/>
    <col min="15" max="15" width="6.7109375" bestFit="1" customWidth="1"/>
    <col min="16" max="16" width="6.28515625" bestFit="1" customWidth="1"/>
    <col min="17" max="18" width="5.5703125" bestFit="1" customWidth="1"/>
    <col min="19" max="20" width="6.7109375" bestFit="1" customWidth="1"/>
    <col min="21" max="21" width="4.5703125" bestFit="1" customWidth="1"/>
    <col min="22" max="22" width="6.5703125" bestFit="1" customWidth="1"/>
    <col min="23" max="23" width="7.5703125" bestFit="1" customWidth="1"/>
    <col min="24" max="24" width="5.5703125" bestFit="1" customWidth="1"/>
    <col min="25" max="95" width="9.140625" style="89"/>
  </cols>
  <sheetData>
    <row r="1" spans="1:95" s="4" customFormat="1" ht="15.75" thickBot="1">
      <c r="A1" s="71"/>
      <c r="B1" s="71"/>
      <c r="C1" s="72"/>
      <c r="D1" s="82" t="s">
        <v>41</v>
      </c>
      <c r="E1" s="83" t="s">
        <v>42</v>
      </c>
      <c r="F1" s="83" t="s">
        <v>52</v>
      </c>
      <c r="G1" s="83" t="s">
        <v>93</v>
      </c>
      <c r="H1" s="83" t="s">
        <v>43</v>
      </c>
      <c r="I1" s="83" t="s">
        <v>44</v>
      </c>
      <c r="J1" s="83" t="s">
        <v>102</v>
      </c>
      <c r="K1" s="83" t="s">
        <v>45</v>
      </c>
      <c r="L1" s="83" t="s">
        <v>53</v>
      </c>
      <c r="M1" s="83" t="s">
        <v>54</v>
      </c>
      <c r="N1" s="83" t="s">
        <v>46</v>
      </c>
      <c r="O1" s="83" t="s">
        <v>103</v>
      </c>
      <c r="P1" s="84" t="s">
        <v>104</v>
      </c>
      <c r="Q1" s="84" t="s">
        <v>105</v>
      </c>
      <c r="R1" s="84" t="s">
        <v>51</v>
      </c>
      <c r="S1" s="84" t="s">
        <v>106</v>
      </c>
      <c r="T1" s="84" t="s">
        <v>107</v>
      </c>
      <c r="U1" s="84" t="s">
        <v>55</v>
      </c>
      <c r="V1" s="84" t="s">
        <v>56</v>
      </c>
      <c r="W1" s="85" t="s">
        <v>49</v>
      </c>
      <c r="X1" s="86" t="s">
        <v>50</v>
      </c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</row>
    <row r="2" spans="1:95" s="4" customFormat="1" ht="15.75" thickBot="1">
      <c r="A2" s="76" t="s">
        <v>32</v>
      </c>
      <c r="B2" s="77" t="s">
        <v>91</v>
      </c>
      <c r="C2" s="78" t="s">
        <v>92</v>
      </c>
      <c r="D2" s="52" t="s">
        <v>34</v>
      </c>
      <c r="E2" s="53" t="s">
        <v>34</v>
      </c>
      <c r="F2" s="53" t="s">
        <v>34</v>
      </c>
      <c r="G2" s="53" t="s">
        <v>34</v>
      </c>
      <c r="H2" s="53" t="s">
        <v>34</v>
      </c>
      <c r="I2" s="53" t="s">
        <v>34</v>
      </c>
      <c r="J2" s="53" t="s">
        <v>34</v>
      </c>
      <c r="K2" s="53" t="s">
        <v>34</v>
      </c>
      <c r="L2" s="53" t="s">
        <v>57</v>
      </c>
      <c r="M2" s="53" t="s">
        <v>34</v>
      </c>
      <c r="N2" s="53" t="s">
        <v>34</v>
      </c>
      <c r="O2" s="53" t="s">
        <v>34</v>
      </c>
      <c r="P2" s="54" t="s">
        <v>34</v>
      </c>
      <c r="Q2" s="54" t="s">
        <v>34</v>
      </c>
      <c r="R2" s="54" t="s">
        <v>34</v>
      </c>
      <c r="S2" s="54" t="s">
        <v>34</v>
      </c>
      <c r="T2" s="54" t="s">
        <v>34</v>
      </c>
      <c r="U2" s="54"/>
      <c r="V2" s="54" t="s">
        <v>34</v>
      </c>
      <c r="W2" s="55" t="s">
        <v>34</v>
      </c>
      <c r="X2" s="56" t="s">
        <v>34</v>
      </c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95" s="4" customFormat="1">
      <c r="A3" s="7" t="s">
        <v>112</v>
      </c>
      <c r="B3" s="8">
        <v>40373</v>
      </c>
      <c r="C3" s="9" t="s">
        <v>35</v>
      </c>
      <c r="D3" s="33" t="s">
        <v>37</v>
      </c>
      <c r="E3" s="34">
        <v>41.8</v>
      </c>
      <c r="F3" s="34">
        <v>74</v>
      </c>
      <c r="G3" s="34" t="s">
        <v>37</v>
      </c>
      <c r="H3" s="34">
        <v>612</v>
      </c>
      <c r="I3" s="35">
        <v>674</v>
      </c>
      <c r="J3" s="35">
        <v>1.4</v>
      </c>
      <c r="K3" s="35" t="s">
        <v>37</v>
      </c>
      <c r="L3" s="35">
        <v>1250</v>
      </c>
      <c r="M3" s="35">
        <v>90</v>
      </c>
      <c r="N3" s="35">
        <v>0.91</v>
      </c>
      <c r="O3" s="35">
        <v>0.01</v>
      </c>
      <c r="P3" s="35">
        <v>0.51</v>
      </c>
      <c r="Q3" s="35">
        <v>0.5</v>
      </c>
      <c r="R3" s="35" t="s">
        <v>37</v>
      </c>
      <c r="S3" s="35" t="s">
        <v>39</v>
      </c>
      <c r="T3" s="35" t="s">
        <v>39</v>
      </c>
      <c r="U3" s="35">
        <v>7.57</v>
      </c>
      <c r="V3" s="36">
        <v>600</v>
      </c>
      <c r="W3" s="36">
        <v>970</v>
      </c>
      <c r="X3" s="67" t="s">
        <v>109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</row>
    <row r="4" spans="1:95" s="4" customFormat="1">
      <c r="A4" s="10" t="s">
        <v>112</v>
      </c>
      <c r="B4" s="11">
        <v>40373</v>
      </c>
      <c r="C4" s="12" t="s">
        <v>108</v>
      </c>
      <c r="D4" s="40" t="s">
        <v>37</v>
      </c>
      <c r="E4" s="41">
        <v>34.299999999999997</v>
      </c>
      <c r="F4" s="41">
        <v>80</v>
      </c>
      <c r="G4" s="41" t="s">
        <v>37</v>
      </c>
      <c r="H4" s="41">
        <v>619</v>
      </c>
      <c r="I4" s="42">
        <v>680</v>
      </c>
      <c r="J4" s="42">
        <v>1.2</v>
      </c>
      <c r="K4" s="42" t="s">
        <v>37</v>
      </c>
      <c r="L4" s="42">
        <v>1260</v>
      </c>
      <c r="M4" s="42">
        <v>97</v>
      </c>
      <c r="N4" s="42">
        <v>1</v>
      </c>
      <c r="O4" s="42">
        <v>8.9999999999999993E-3</v>
      </c>
      <c r="P4" s="42">
        <v>0.49</v>
      </c>
      <c r="Q4" s="42">
        <v>0.48</v>
      </c>
      <c r="R4" s="42" t="s">
        <v>37</v>
      </c>
      <c r="S4" s="42" t="s">
        <v>39</v>
      </c>
      <c r="T4" s="42" t="s">
        <v>39</v>
      </c>
      <c r="U4" s="42">
        <v>7.64</v>
      </c>
      <c r="V4" s="43">
        <v>620</v>
      </c>
      <c r="W4" s="43">
        <v>1000</v>
      </c>
      <c r="X4" s="68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</row>
    <row r="5" spans="1:95" s="15" customFormat="1">
      <c r="A5" s="91" t="s">
        <v>40</v>
      </c>
      <c r="B5" s="92"/>
      <c r="C5" s="93"/>
      <c r="D5" s="22" t="str">
        <f>IFERROR((((2*(ABS((D3-D4))))/(D4+D3))*100),Refs!$B$3)</f>
        <v>N/A</v>
      </c>
      <c r="E5" s="23">
        <f>IFERROR((((2*(ABS((E3-E4))))/(E4+E3))*100),Refs!$B$3)</f>
        <v>19.710906701708282</v>
      </c>
      <c r="F5" s="23">
        <f>IFERROR((((2*(ABS((F3-F4))))/(F4+F3))*100),Refs!$B$3)</f>
        <v>7.7922077922077921</v>
      </c>
      <c r="G5" s="23" t="str">
        <f>IFERROR((((2*(ABS((G3-G4))))/(G4+G3))*100),Refs!$B$3)</f>
        <v>N/A</v>
      </c>
      <c r="H5" s="23">
        <f>IFERROR((((2*(ABS((H3-H4))))/(H4+H3))*100),Refs!$B$3)</f>
        <v>1.1372867587327375</v>
      </c>
      <c r="I5" s="23">
        <f>IFERROR((((2*(ABS((I3-I4))))/(I4+I3))*100),Refs!$B$3)</f>
        <v>0.88626292466765144</v>
      </c>
      <c r="J5" s="23">
        <f>IFERROR((((2*(ABS((J3-J4))))/(J4+J3))*100),Refs!$B$3)</f>
        <v>15.384615384615383</v>
      </c>
      <c r="K5" s="23" t="str">
        <f>IFERROR((((2*(ABS((K3-K4))))/(K4+K3))*100),Refs!$B$3)</f>
        <v>N/A</v>
      </c>
      <c r="L5" s="23">
        <f>IFERROR((((2*(ABS((L3-L4))))/(L4+L3))*100),Refs!$B$3)</f>
        <v>0.79681274900398402</v>
      </c>
      <c r="M5" s="23">
        <f>IFERROR((((2*(ABS((M3-M4))))/(M4+M3))*100),Refs!$B$3)</f>
        <v>7.4866310160427805</v>
      </c>
      <c r="N5" s="23">
        <f>IFERROR((((2*(ABS((N3-N4))))/(N4+N3))*100),Refs!$B$3)</f>
        <v>9.4240837696335031</v>
      </c>
      <c r="O5" s="23">
        <f>IFERROR((((2*(ABS((O3-O4))))/(O4+O3))*100),Refs!$B$3)</f>
        <v>10.526315789473694</v>
      </c>
      <c r="P5" s="23">
        <f>IFERROR((((2*(ABS((P3-P4))))/(P4+P3))*100),Refs!$B$3)</f>
        <v>4.0000000000000036</v>
      </c>
      <c r="Q5" s="23">
        <f>IFERROR((((2*(ABS((Q3-Q4))))/(Q4+Q3))*100),Refs!$B$3)</f>
        <v>4.0816326530612281</v>
      </c>
      <c r="R5" s="23" t="str">
        <f>IFERROR((((2*(ABS((R3-R4))))/(R4+R3))*100),Refs!$B$3)</f>
        <v>N/A</v>
      </c>
      <c r="S5" s="23" t="str">
        <f>IFERROR((((2*(ABS((S3-S4))))/(S4+S3))*100),Refs!$B$3)</f>
        <v>N/A</v>
      </c>
      <c r="T5" s="23" t="str">
        <f>IFERROR((((2*(ABS((T3-T4))))/(T4+T3))*100),Refs!$B$3)</f>
        <v>N/A</v>
      </c>
      <c r="U5" s="23">
        <f>IFERROR((ABS(U4-U3)),Refs!$B$3)</f>
        <v>6.9999999999999396E-2</v>
      </c>
      <c r="V5" s="23">
        <f>IFERROR((((2*(ABS((V3-V4))))/(V4+V3))*100),Refs!$B$3)</f>
        <v>3.278688524590164</v>
      </c>
      <c r="W5" s="23">
        <f>IFERROR((((2*(ABS((W3-W4))))/(W4+W3))*100),Refs!$B$3)</f>
        <v>3.0456852791878175</v>
      </c>
      <c r="X5" s="60" t="str">
        <f>IFERROR((((2*(ABS((X3-X4))))/(X4+X3))*100),Refs!$B$3)</f>
        <v>N/A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</row>
    <row r="6" spans="1:95" s="5" customFormat="1">
      <c r="A6" s="94" t="s">
        <v>94</v>
      </c>
      <c r="B6" s="95"/>
      <c r="C6" s="96"/>
      <c r="D6" s="24"/>
      <c r="E6" s="25"/>
      <c r="F6" s="25"/>
      <c r="G6" s="21"/>
      <c r="H6" s="21"/>
      <c r="I6" s="25"/>
      <c r="J6" s="21"/>
      <c r="K6" s="25"/>
      <c r="L6" s="21"/>
      <c r="M6" s="21"/>
      <c r="N6" s="21"/>
      <c r="O6" s="25"/>
      <c r="P6" s="25"/>
      <c r="Q6" s="21"/>
      <c r="R6" s="25"/>
      <c r="S6" s="21"/>
      <c r="T6" s="21"/>
      <c r="U6" s="25"/>
      <c r="V6" s="25"/>
      <c r="W6" s="25"/>
      <c r="X6" s="61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</row>
    <row r="7" spans="1:95" s="5" customFormat="1">
      <c r="A7" s="94" t="s">
        <v>95</v>
      </c>
      <c r="B7" s="95"/>
      <c r="C7" s="96"/>
      <c r="D7" s="24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61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</row>
    <row r="8" spans="1:95" s="6" customFormat="1" ht="15.75" thickBot="1">
      <c r="A8" s="97" t="s">
        <v>96</v>
      </c>
      <c r="B8" s="98"/>
      <c r="C8" s="99"/>
      <c r="D8" s="28"/>
      <c r="E8" s="29"/>
      <c r="F8" s="29"/>
      <c r="G8" s="30"/>
      <c r="H8" s="30"/>
      <c r="I8" s="29"/>
      <c r="J8" s="30"/>
      <c r="K8" s="29"/>
      <c r="L8" s="30"/>
      <c r="M8" s="30"/>
      <c r="N8" s="30"/>
      <c r="O8" s="29"/>
      <c r="P8" s="29"/>
      <c r="Q8" s="30"/>
      <c r="R8" s="29"/>
      <c r="S8" s="30"/>
      <c r="T8" s="30"/>
      <c r="U8" s="29"/>
      <c r="V8" s="29"/>
      <c r="W8" s="29"/>
      <c r="X8" s="62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</row>
    <row r="9" spans="1:95" s="4" customFormat="1">
      <c r="A9" s="7" t="s">
        <v>116</v>
      </c>
      <c r="B9" s="8">
        <v>40429</v>
      </c>
      <c r="C9" s="9" t="s">
        <v>35</v>
      </c>
      <c r="D9" s="33" t="s">
        <v>37</v>
      </c>
      <c r="E9" s="34">
        <v>34.700000000000003</v>
      </c>
      <c r="F9" s="34">
        <v>81</v>
      </c>
      <c r="G9" s="34" t="s">
        <v>37</v>
      </c>
      <c r="H9" s="34">
        <v>641</v>
      </c>
      <c r="I9" s="35">
        <v>681</v>
      </c>
      <c r="J9" s="35">
        <v>1.5</v>
      </c>
      <c r="K9" s="35" t="s">
        <v>37</v>
      </c>
      <c r="L9" s="35">
        <v>1320</v>
      </c>
      <c r="M9" s="35">
        <v>99</v>
      </c>
      <c r="N9" s="35">
        <v>1.1000000000000001</v>
      </c>
      <c r="O9" s="35">
        <v>0.01</v>
      </c>
      <c r="P9" s="35">
        <v>0.51</v>
      </c>
      <c r="Q9" s="35">
        <v>0.5</v>
      </c>
      <c r="R9" s="35" t="s">
        <v>37</v>
      </c>
      <c r="S9" s="35" t="s">
        <v>39</v>
      </c>
      <c r="T9" s="35" t="s">
        <v>39</v>
      </c>
      <c r="U9" s="35">
        <v>7.72</v>
      </c>
      <c r="V9" s="36">
        <v>690</v>
      </c>
      <c r="W9" s="36">
        <v>1100</v>
      </c>
      <c r="X9" s="67" t="s">
        <v>109</v>
      </c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</row>
    <row r="10" spans="1:95" s="4" customFormat="1">
      <c r="A10" s="10" t="s">
        <v>116</v>
      </c>
      <c r="B10" s="11">
        <v>40429</v>
      </c>
      <c r="C10" s="12" t="s">
        <v>108</v>
      </c>
      <c r="D10" s="40" t="s">
        <v>37</v>
      </c>
      <c r="E10" s="41">
        <v>31.2</v>
      </c>
      <c r="F10" s="41">
        <v>78</v>
      </c>
      <c r="G10" s="41" t="s">
        <v>37</v>
      </c>
      <c r="H10" s="41">
        <v>652</v>
      </c>
      <c r="I10" s="42">
        <v>667</v>
      </c>
      <c r="J10" s="42">
        <v>1.4</v>
      </c>
      <c r="K10" s="42" t="s">
        <v>37</v>
      </c>
      <c r="L10" s="42">
        <v>1310</v>
      </c>
      <c r="M10" s="42">
        <v>95</v>
      </c>
      <c r="N10" s="42">
        <v>1.3</v>
      </c>
      <c r="O10" s="42">
        <v>1.0999999999999999E-2</v>
      </c>
      <c r="P10" s="42">
        <v>0.5</v>
      </c>
      <c r="Q10" s="42">
        <v>0.49</v>
      </c>
      <c r="R10" s="42" t="s">
        <v>37</v>
      </c>
      <c r="S10" s="42" t="s">
        <v>39</v>
      </c>
      <c r="T10" s="42" t="s">
        <v>39</v>
      </c>
      <c r="U10" s="42">
        <v>7.74</v>
      </c>
      <c r="V10" s="43">
        <v>660</v>
      </c>
      <c r="W10" s="43">
        <v>1100</v>
      </c>
      <c r="X10" s="68" t="s">
        <v>109</v>
      </c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</row>
    <row r="11" spans="1:95" s="15" customFormat="1">
      <c r="A11" s="91" t="s">
        <v>40</v>
      </c>
      <c r="B11" s="92"/>
      <c r="C11" s="93"/>
      <c r="D11" s="22" t="str">
        <f>IFERROR((((2*(ABS((D9-D10))))/(D10+D9))*100),Refs!$B$3)</f>
        <v>N/A</v>
      </c>
      <c r="E11" s="23">
        <f>IFERROR((((2*(ABS((E9-E10))))/(E10+E9))*100),Refs!$B$3)</f>
        <v>10.622154779969662</v>
      </c>
      <c r="F11" s="23">
        <f>IFERROR((((2*(ABS((F9-F10))))/(F10+F9))*100),Refs!$B$3)</f>
        <v>3.7735849056603774</v>
      </c>
      <c r="G11" s="23" t="str">
        <f>IFERROR((((2*(ABS((G9-G10))))/(G10+G9))*100),Refs!$B$3)</f>
        <v>N/A</v>
      </c>
      <c r="H11" s="23">
        <f>IFERROR((((2*(ABS((H9-H10))))/(H10+H9))*100),Refs!$B$3)</f>
        <v>1.7014694508894046</v>
      </c>
      <c r="I11" s="23">
        <f>IFERROR((((2*(ABS((I9-I10))))/(I10+I9))*100),Refs!$B$3)</f>
        <v>2.0771513353115725</v>
      </c>
      <c r="J11" s="23">
        <f>IFERROR((((2*(ABS((J9-J10))))/(J10+J9))*100),Refs!$B$3)</f>
        <v>6.8965517241379377</v>
      </c>
      <c r="K11" s="23" t="str">
        <f>IFERROR((((2*(ABS((K9-K10))))/(K10+K9))*100),Refs!$B$3)</f>
        <v>N/A</v>
      </c>
      <c r="L11" s="23">
        <f>IFERROR((((2*(ABS((L9-L10))))/(L10+L9))*100),Refs!$B$3)</f>
        <v>0.76045627376425851</v>
      </c>
      <c r="M11" s="23">
        <f>IFERROR((((2*(ABS((M9-M10))))/(M10+M9))*100),Refs!$B$3)</f>
        <v>4.1237113402061851</v>
      </c>
      <c r="N11" s="23">
        <f>IFERROR((((2*(ABS((N9-N10))))/(N10+N9))*100),Refs!$B$3)</f>
        <v>16.666666666666661</v>
      </c>
      <c r="O11" s="23">
        <f>IFERROR((((2*(ABS((O9-O10))))/(O10+O9))*100),Refs!$B$3)</f>
        <v>9.5238095238095166</v>
      </c>
      <c r="P11" s="23">
        <f>IFERROR((((2*(ABS((P9-P10))))/(P10+P9))*100),Refs!$B$3)</f>
        <v>1.980198019801982</v>
      </c>
      <c r="Q11" s="23">
        <f>IFERROR((((2*(ABS((Q9-Q10))))/(Q10+Q9))*100),Refs!$B$3)</f>
        <v>2.0202020202020221</v>
      </c>
      <c r="R11" s="23" t="str">
        <f>IFERROR((((2*(ABS((R9-R10))))/(R10+R9))*100),Refs!$B$3)</f>
        <v>N/A</v>
      </c>
      <c r="S11" s="23" t="str">
        <f>IFERROR((((2*(ABS((S9-S10))))/(S10+S9))*100),Refs!$B$3)</f>
        <v>N/A</v>
      </c>
      <c r="T11" s="23" t="str">
        <f>IFERROR((((2*(ABS((T9-T10))))/(T10+T9))*100),Refs!$B$3)</f>
        <v>N/A</v>
      </c>
      <c r="U11" s="23">
        <f>IFERROR((ABS(U10-U9)),Refs!$B$3)</f>
        <v>2.0000000000000462E-2</v>
      </c>
      <c r="V11" s="23">
        <f>IFERROR((((2*(ABS((V9-V10))))/(V10+V9))*100),Refs!$B$3)</f>
        <v>4.4444444444444446</v>
      </c>
      <c r="W11" s="23">
        <f>IFERROR((((2*(ABS((W9-W10))))/(W10+W9))*100),Refs!$B$3)</f>
        <v>0</v>
      </c>
      <c r="X11" s="60" t="str">
        <f>IFERROR((((2*(ABS((X9-X10))))/(X10+X9))*100),Refs!$B$3)</f>
        <v>N/A</v>
      </c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</row>
    <row r="12" spans="1:95" s="5" customFormat="1">
      <c r="A12" s="94" t="s">
        <v>94</v>
      </c>
      <c r="B12" s="95"/>
      <c r="C12" s="96"/>
      <c r="D12" s="24"/>
      <c r="E12" s="25"/>
      <c r="F12" s="25"/>
      <c r="G12" s="21"/>
      <c r="H12" s="21"/>
      <c r="I12" s="25"/>
      <c r="J12" s="21"/>
      <c r="K12" s="25"/>
      <c r="L12" s="21"/>
      <c r="M12" s="21"/>
      <c r="N12" s="21"/>
      <c r="O12" s="25"/>
      <c r="P12" s="25"/>
      <c r="Q12" s="21"/>
      <c r="R12" s="25"/>
      <c r="S12" s="21"/>
      <c r="T12" s="21"/>
      <c r="U12" s="25"/>
      <c r="V12" s="25"/>
      <c r="W12" s="25"/>
      <c r="X12" s="61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</row>
    <row r="13" spans="1:95" s="5" customFormat="1">
      <c r="A13" s="94" t="s">
        <v>95</v>
      </c>
      <c r="B13" s="95"/>
      <c r="C13" s="96"/>
      <c r="D13" s="24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61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</row>
    <row r="14" spans="1:95" s="6" customFormat="1" ht="15.75" thickBot="1">
      <c r="A14" s="97" t="s">
        <v>96</v>
      </c>
      <c r="B14" s="98"/>
      <c r="C14" s="99"/>
      <c r="D14" s="28"/>
      <c r="E14" s="29"/>
      <c r="F14" s="29"/>
      <c r="G14" s="30"/>
      <c r="H14" s="30"/>
      <c r="I14" s="29"/>
      <c r="J14" s="30"/>
      <c r="K14" s="29"/>
      <c r="L14" s="30"/>
      <c r="M14" s="30"/>
      <c r="N14" s="30"/>
      <c r="O14" s="29"/>
      <c r="P14" s="29"/>
      <c r="Q14" s="30"/>
      <c r="R14" s="29"/>
      <c r="S14" s="30"/>
      <c r="T14" s="30"/>
      <c r="U14" s="29"/>
      <c r="V14" s="29"/>
      <c r="W14" s="29"/>
      <c r="X14" s="62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</row>
    <row r="15" spans="1:95">
      <c r="D15" s="70"/>
      <c r="E15" s="4" t="s">
        <v>127</v>
      </c>
    </row>
  </sheetData>
  <sheetProtection formatCells="0" formatColumns="0" formatRows="0" insertColumns="0" insertRows="0" deleteColumns="0" deleteRows="0" sort="0" autoFilter="0"/>
  <mergeCells count="8">
    <mergeCell ref="A5:C5"/>
    <mergeCell ref="A14:C14"/>
    <mergeCell ref="A6:C6"/>
    <mergeCell ref="A7:C7"/>
    <mergeCell ref="A8:C8"/>
    <mergeCell ref="A13:C13"/>
    <mergeCell ref="A12:C12"/>
    <mergeCell ref="A11:C11"/>
  </mergeCells>
  <conditionalFormatting sqref="D5:X5 D11:X11">
    <cfRule type="expression" dxfId="1" priority="1">
      <formula>AND(IF(D5&gt;=50,TRUE),IF(D5="N/A",FALSE,TRUE))</formula>
    </cfRule>
    <cfRule type="expression" dxfId="0" priority="2">
      <formula>AND(IF(D5&gt;=50,TRUE),IF(D5="N/A",FALSE,TRUE))</formula>
    </cfRule>
  </conditionalFormatting>
  <dataValidations disablePrompts="1" count="1">
    <dataValidation type="list" allowBlank="1" showInputMessage="1" showErrorMessage="1" sqref="D7:X7 D13:X13">
      <formula1>#REF!</formula1>
    </dataValidation>
  </dataValidations>
  <pageMargins left="0.51181102362204722" right="0.51181102362204722" top="1.0629921259842521" bottom="0.74803149606299213" header="0.31496062992125984" footer="0.31496062992125984"/>
  <pageSetup scale="69" orientation="landscape" r:id="rId1"/>
  <headerFooter>
    <oddHeader>&amp;L&amp;G&amp;C&amp;"Arial,Regular"&amp;18Table C-64: Rose Creek Drainage Water Quality
2010 QA/QC Duplicates - Pit Lakes - General Parameters&amp;R&amp;G</oddHeader>
    <oddFooter>&amp;L&amp;"Arial,Regular"&amp;10&amp;Z&amp;F\&amp;A&amp;R&amp;"Arial,Regular"&amp;10Pg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DE28"/>
  <sheetViews>
    <sheetView view="pageLayout" zoomScaleNormal="80" workbookViewId="0"/>
  </sheetViews>
  <sheetFormatPr defaultRowHeight="15"/>
  <cols>
    <col min="1" max="1" width="11" bestFit="1" customWidth="1"/>
    <col min="2" max="2" width="10.140625" bestFit="1" customWidth="1"/>
    <col min="3" max="3" width="13.140625" bestFit="1" customWidth="1"/>
    <col min="4" max="4" width="5.7109375" bestFit="1" customWidth="1"/>
    <col min="5" max="5" width="25.5703125" bestFit="1" customWidth="1"/>
    <col min="6" max="7" width="5.5703125" bestFit="1" customWidth="1"/>
    <col min="8" max="8" width="6.140625" bestFit="1" customWidth="1"/>
    <col min="9" max="9" width="5.7109375" bestFit="1" customWidth="1"/>
    <col min="10" max="10" width="6.7109375" bestFit="1" customWidth="1"/>
    <col min="11" max="11" width="6.5703125" bestFit="1" customWidth="1"/>
    <col min="12" max="13" width="5.5703125" bestFit="1" customWidth="1"/>
    <col min="14" max="14" width="4.85546875" bestFit="1" customWidth="1"/>
    <col min="15" max="15" width="5.5703125" bestFit="1" customWidth="1"/>
    <col min="16" max="16" width="25.5703125" bestFit="1" customWidth="1"/>
    <col min="17" max="19" width="5.5703125" bestFit="1" customWidth="1"/>
    <col min="20" max="20" width="7.5703125" bestFit="1" customWidth="1"/>
    <col min="21" max="22" width="5.5703125" bestFit="1" customWidth="1"/>
    <col min="23" max="23" width="6.5703125" bestFit="1" customWidth="1"/>
    <col min="24" max="24" width="24.85546875" bestFit="1" customWidth="1"/>
    <col min="25" max="25" width="5.5703125" bestFit="1" customWidth="1"/>
    <col min="26" max="26" width="6.5703125" bestFit="1" customWidth="1"/>
    <col min="27" max="27" width="5.140625" bestFit="1" customWidth="1"/>
    <col min="28" max="28" width="7.5703125" bestFit="1" customWidth="1"/>
    <col min="29" max="29" width="5.7109375" bestFit="1" customWidth="1"/>
    <col min="30" max="30" width="6.5703125" bestFit="1" customWidth="1"/>
    <col min="31" max="32" width="4.85546875" bestFit="1" customWidth="1"/>
    <col min="33" max="33" width="5.5703125" bestFit="1" customWidth="1"/>
    <col min="34" max="34" width="4.85546875" bestFit="1" customWidth="1"/>
    <col min="35" max="35" width="8.5703125" style="2" bestFit="1" customWidth="1"/>
    <col min="36" max="36" width="4.85546875" bestFit="1" customWidth="1"/>
    <col min="37" max="37" width="10.7109375" style="89" customWidth="1"/>
    <col min="38" max="38" width="25.7109375" style="89" customWidth="1"/>
    <col min="39" max="39" width="10.7109375" style="89" customWidth="1"/>
    <col min="40" max="109" width="9.140625" style="89"/>
  </cols>
  <sheetData>
    <row r="1" spans="1:109" s="4" customFormat="1" ht="15.75" thickBot="1">
      <c r="A1" s="47"/>
      <c r="B1" s="47"/>
      <c r="C1" s="48"/>
      <c r="D1" s="79" t="s">
        <v>58</v>
      </c>
      <c r="E1" s="80" t="s">
        <v>59</v>
      </c>
      <c r="F1" s="80" t="s">
        <v>60</v>
      </c>
      <c r="G1" s="80" t="s">
        <v>61</v>
      </c>
      <c r="H1" s="80" t="s">
        <v>62</v>
      </c>
      <c r="I1" s="80" t="s">
        <v>63</v>
      </c>
      <c r="J1" s="80" t="s">
        <v>64</v>
      </c>
      <c r="K1" s="80" t="s">
        <v>65</v>
      </c>
      <c r="L1" s="80" t="s">
        <v>66</v>
      </c>
      <c r="M1" s="80" t="s">
        <v>67</v>
      </c>
      <c r="N1" s="80" t="s">
        <v>68</v>
      </c>
      <c r="O1" s="80" t="s">
        <v>69</v>
      </c>
      <c r="P1" s="80" t="s">
        <v>70</v>
      </c>
      <c r="Q1" s="80" t="s">
        <v>71</v>
      </c>
      <c r="R1" s="80" t="s">
        <v>72</v>
      </c>
      <c r="S1" s="80" t="s">
        <v>73</v>
      </c>
      <c r="T1" s="80" t="s">
        <v>74</v>
      </c>
      <c r="U1" s="80" t="s">
        <v>75</v>
      </c>
      <c r="V1" s="80" t="s">
        <v>76</v>
      </c>
      <c r="W1" s="80" t="s">
        <v>77</v>
      </c>
      <c r="X1" s="80" t="s">
        <v>78</v>
      </c>
      <c r="Y1" s="80" t="s">
        <v>79</v>
      </c>
      <c r="Z1" s="80" t="s">
        <v>48</v>
      </c>
      <c r="AA1" s="80" t="s">
        <v>80</v>
      </c>
      <c r="AB1" s="80" t="s">
        <v>81</v>
      </c>
      <c r="AC1" s="80" t="s">
        <v>82</v>
      </c>
      <c r="AD1" s="80" t="s">
        <v>83</v>
      </c>
      <c r="AE1" s="80" t="s">
        <v>84</v>
      </c>
      <c r="AF1" s="80" t="s">
        <v>85</v>
      </c>
      <c r="AG1" s="80" t="s">
        <v>86</v>
      </c>
      <c r="AH1" s="80" t="s">
        <v>87</v>
      </c>
      <c r="AI1" s="80" t="s">
        <v>88</v>
      </c>
      <c r="AJ1" s="81" t="s">
        <v>89</v>
      </c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</row>
    <row r="2" spans="1:109" s="4" customFormat="1" ht="15.75" thickBot="1">
      <c r="A2" s="73" t="s">
        <v>32</v>
      </c>
      <c r="B2" s="74" t="s">
        <v>91</v>
      </c>
      <c r="C2" s="75" t="s">
        <v>92</v>
      </c>
      <c r="D2" s="49" t="s">
        <v>33</v>
      </c>
      <c r="E2" s="50" t="s">
        <v>33</v>
      </c>
      <c r="F2" s="50" t="s">
        <v>33</v>
      </c>
      <c r="G2" s="50" t="s">
        <v>33</v>
      </c>
      <c r="H2" s="50" t="s">
        <v>33</v>
      </c>
      <c r="I2" s="50" t="s">
        <v>33</v>
      </c>
      <c r="J2" s="50" t="s">
        <v>33</v>
      </c>
      <c r="K2" s="50" t="s">
        <v>34</v>
      </c>
      <c r="L2" s="50" t="s">
        <v>33</v>
      </c>
      <c r="M2" s="50" t="s">
        <v>33</v>
      </c>
      <c r="N2" s="50" t="s">
        <v>33</v>
      </c>
      <c r="O2" s="50" t="s">
        <v>33</v>
      </c>
      <c r="P2" s="50" t="s">
        <v>33</v>
      </c>
      <c r="Q2" s="50" t="s">
        <v>34</v>
      </c>
      <c r="R2" s="50" t="s">
        <v>34</v>
      </c>
      <c r="S2" s="50" t="s">
        <v>34</v>
      </c>
      <c r="T2" s="50" t="s">
        <v>33</v>
      </c>
      <c r="U2" s="50" t="s">
        <v>33</v>
      </c>
      <c r="V2" s="50" t="s">
        <v>34</v>
      </c>
      <c r="W2" s="50" t="s">
        <v>33</v>
      </c>
      <c r="X2" s="50" t="s">
        <v>33</v>
      </c>
      <c r="Y2" s="50" t="s">
        <v>33</v>
      </c>
      <c r="Z2" s="50" t="s">
        <v>34</v>
      </c>
      <c r="AA2" s="50" t="s">
        <v>33</v>
      </c>
      <c r="AB2" s="50" t="s">
        <v>33</v>
      </c>
      <c r="AC2" s="50" t="s">
        <v>33</v>
      </c>
      <c r="AD2" s="50" t="s">
        <v>33</v>
      </c>
      <c r="AE2" s="50" t="s">
        <v>33</v>
      </c>
      <c r="AF2" s="50" t="s">
        <v>33</v>
      </c>
      <c r="AG2" s="50" t="s">
        <v>33</v>
      </c>
      <c r="AH2" s="50" t="s">
        <v>33</v>
      </c>
      <c r="AI2" s="50" t="s">
        <v>33</v>
      </c>
      <c r="AJ2" s="51" t="s">
        <v>33</v>
      </c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</row>
    <row r="3" spans="1:109" s="4" customFormat="1">
      <c r="A3" s="7" t="s">
        <v>112</v>
      </c>
      <c r="B3" s="8">
        <v>40373</v>
      </c>
      <c r="C3" s="9" t="s">
        <v>35</v>
      </c>
      <c r="D3" s="33">
        <v>1.6E-2</v>
      </c>
      <c r="E3" s="34">
        <v>3.8</v>
      </c>
      <c r="F3" s="34">
        <v>0.2</v>
      </c>
      <c r="G3" s="34">
        <v>16.3</v>
      </c>
      <c r="H3" s="34" t="s">
        <v>110</v>
      </c>
      <c r="I3" s="35">
        <v>0.04</v>
      </c>
      <c r="J3" s="35" t="s">
        <v>39</v>
      </c>
      <c r="K3" s="35">
        <v>146</v>
      </c>
      <c r="L3" s="35">
        <v>16</v>
      </c>
      <c r="M3" s="35">
        <v>53.4</v>
      </c>
      <c r="N3" s="35" t="s">
        <v>38</v>
      </c>
      <c r="O3" s="35">
        <v>6.54</v>
      </c>
      <c r="P3" s="35">
        <v>35</v>
      </c>
      <c r="Q3" s="35">
        <v>8.01</v>
      </c>
      <c r="R3" s="35">
        <v>5.4399999999999997E-2</v>
      </c>
      <c r="S3" s="35">
        <v>75.400000000000006</v>
      </c>
      <c r="T3" s="35">
        <v>2990</v>
      </c>
      <c r="U3" s="35">
        <v>0.56000000000000005</v>
      </c>
      <c r="V3" s="36">
        <v>19</v>
      </c>
      <c r="W3" s="36">
        <v>129</v>
      </c>
      <c r="X3" s="36">
        <v>2.75</v>
      </c>
      <c r="Y3" s="36">
        <v>0.26</v>
      </c>
      <c r="Z3" s="36">
        <v>249</v>
      </c>
      <c r="AA3" s="36">
        <v>0.13</v>
      </c>
      <c r="AB3" s="36">
        <v>3960</v>
      </c>
      <c r="AC3" s="36" t="s">
        <v>111</v>
      </c>
      <c r="AD3" s="36">
        <v>620</v>
      </c>
      <c r="AE3" s="37" t="s">
        <v>37</v>
      </c>
      <c r="AF3" s="36">
        <v>0.43</v>
      </c>
      <c r="AG3" s="38">
        <v>1.22</v>
      </c>
      <c r="AH3" s="39" t="s">
        <v>36</v>
      </c>
      <c r="AI3" s="39">
        <v>18000</v>
      </c>
      <c r="AJ3" s="63" t="s">
        <v>38</v>
      </c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</row>
    <row r="4" spans="1:109" s="4" customFormat="1">
      <c r="A4" s="10" t="s">
        <v>112</v>
      </c>
      <c r="B4" s="11">
        <v>40373</v>
      </c>
      <c r="C4" s="12" t="s">
        <v>108</v>
      </c>
      <c r="D4" s="40">
        <v>1.7000000000000001E-2</v>
      </c>
      <c r="E4" s="41">
        <v>1.9</v>
      </c>
      <c r="F4" s="41">
        <v>0.16</v>
      </c>
      <c r="G4" s="41">
        <v>15.8</v>
      </c>
      <c r="H4" s="41" t="s">
        <v>110</v>
      </c>
      <c r="I4" s="42">
        <v>0.04</v>
      </c>
      <c r="J4" s="42" t="s">
        <v>39</v>
      </c>
      <c r="K4" s="42">
        <v>146</v>
      </c>
      <c r="L4" s="42">
        <v>15.8</v>
      </c>
      <c r="M4" s="42">
        <v>55.7</v>
      </c>
      <c r="N4" s="42" t="s">
        <v>38</v>
      </c>
      <c r="O4" s="42">
        <v>6.71</v>
      </c>
      <c r="P4" s="42">
        <v>23</v>
      </c>
      <c r="Q4" s="42">
        <v>7.69</v>
      </c>
      <c r="R4" s="42">
        <v>5.45E-2</v>
      </c>
      <c r="S4" s="42">
        <v>76.400000000000006</v>
      </c>
      <c r="T4" s="42">
        <v>2950</v>
      </c>
      <c r="U4" s="42">
        <v>0.54</v>
      </c>
      <c r="V4" s="43">
        <v>19.2</v>
      </c>
      <c r="W4" s="43">
        <v>136</v>
      </c>
      <c r="X4" s="43">
        <v>0.28499999999999998</v>
      </c>
      <c r="Y4" s="43">
        <v>0.26</v>
      </c>
      <c r="Z4" s="43">
        <v>252</v>
      </c>
      <c r="AA4" s="43">
        <v>0.14000000000000001</v>
      </c>
      <c r="AB4" s="43">
        <v>4000</v>
      </c>
      <c r="AC4" s="43" t="s">
        <v>111</v>
      </c>
      <c r="AD4" s="43">
        <v>603</v>
      </c>
      <c r="AE4" s="44" t="s">
        <v>37</v>
      </c>
      <c r="AF4" s="43">
        <v>0.439</v>
      </c>
      <c r="AG4" s="45">
        <v>1.21</v>
      </c>
      <c r="AH4" s="46" t="s">
        <v>36</v>
      </c>
      <c r="AI4" s="46">
        <v>18400</v>
      </c>
      <c r="AJ4" s="64" t="s">
        <v>38</v>
      </c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</row>
    <row r="5" spans="1:109" s="15" customFormat="1">
      <c r="A5" s="91" t="s">
        <v>40</v>
      </c>
      <c r="B5" s="92"/>
      <c r="C5" s="93"/>
      <c r="D5" s="22">
        <f>IFERROR((((2*(ABS((D3-D4))))/(D4+D3))*100),Refs!$C$9)</f>
        <v>6.0606060606060659</v>
      </c>
      <c r="E5" s="23">
        <f>IFERROR((((2*(ABS((E3-E4))))/(E4+E3))*100),Refs!$C$9)</f>
        <v>66.666666666666671</v>
      </c>
      <c r="F5" s="23">
        <f>IFERROR((((2*(ABS((F3-F4))))/(F4+F3))*100),Refs!$C$9)</f>
        <v>22.222222222222225</v>
      </c>
      <c r="G5" s="23">
        <f>IFERROR((((2*(ABS((G3-G4))))/(G4+G3))*100),Refs!$C$9)</f>
        <v>3.1152647975077881</v>
      </c>
      <c r="H5" s="23" t="str">
        <f>IFERROR((((2*(ABS((H3-H4))))/(H4+H3))*100),Refs!$C$9)</f>
        <v>N/A</v>
      </c>
      <c r="I5" s="23">
        <f>IFERROR((((2*(ABS((I3-I4))))/(I4+I3))*100),Refs!$C$9)</f>
        <v>0</v>
      </c>
      <c r="J5" s="23" t="str">
        <f>IFERROR((((2*(ABS((J3-J4))))/(J4+J3))*100),Refs!$C$9)</f>
        <v>N/A</v>
      </c>
      <c r="K5" s="23">
        <f>IFERROR((((2*(ABS((K3-K4))))/(K4+K3))*100),Refs!$C$9)</f>
        <v>0</v>
      </c>
      <c r="L5" s="23">
        <f>IFERROR((((2*(ABS((L3-L4))))/(L4+L3))*100),Refs!$C$9)</f>
        <v>1.2578616352201213</v>
      </c>
      <c r="M5" s="23">
        <f>IFERROR((((2*(ABS((M3-M4))))/(M4+M3))*100),Refs!$C$9)</f>
        <v>4.2163153070577533</v>
      </c>
      <c r="N5" s="23" t="str">
        <f>IFERROR((((2*(ABS((N3-N4))))/(N4+N3))*100),Refs!$C$9)</f>
        <v>N/A</v>
      </c>
      <c r="O5" s="23">
        <f>IFERROR((((2*(ABS((O3-O4))))/(O4+O3))*100),Refs!$C$9)</f>
        <v>2.5660377358490556</v>
      </c>
      <c r="P5" s="23">
        <f>IFERROR((((2*(ABS((P3-P4))))/(P4+P3))*100),Refs!$C$9)</f>
        <v>41.379310344827587</v>
      </c>
      <c r="Q5" s="23">
        <f>IFERROR((((2*(ABS((Q3-Q4))))/(Q4+Q3))*100),Refs!$C$9)</f>
        <v>4.0764331210191003</v>
      </c>
      <c r="R5" s="23">
        <f>IFERROR((((2*(ABS((R3-R4))))/(R4+R3))*100),Refs!$C$9)</f>
        <v>0.18365472910927982</v>
      </c>
      <c r="S5" s="23">
        <f>IFERROR((((2*(ABS((S3-S4))))/(S4+S3))*100),Refs!$C$9)</f>
        <v>1.3175230566534915</v>
      </c>
      <c r="T5" s="23">
        <f>IFERROR((((2*(ABS((T3-T4))))/(T4+T3))*100),Refs!$C$9)</f>
        <v>1.3468013468013467</v>
      </c>
      <c r="U5" s="23">
        <f>IFERROR((((2*(ABS((U3-U4))))/(U4+U3))*100),Refs!$C$9)</f>
        <v>3.6363636363636389</v>
      </c>
      <c r="V5" s="23">
        <f>IFERROR((((2*(ABS((V3-V4))))/(V4+V3))*100),Refs!$C$9)</f>
        <v>1.0471204188481638</v>
      </c>
      <c r="W5" s="23">
        <f>IFERROR((((2*(ABS((W3-W4))))/(W4+W3))*100),Refs!$C$9)</f>
        <v>5.2830188679245289</v>
      </c>
      <c r="X5" s="23">
        <f>IFERROR((((2*(ABS((X3-X4))))/(X4+X3))*100),Refs!$C$9)</f>
        <v>162.43822075782535</v>
      </c>
      <c r="Y5" s="23">
        <f>IFERROR((((2*(ABS((Y3-Y4))))/(Y4+Y3))*100),Refs!$C$9)</f>
        <v>0</v>
      </c>
      <c r="Z5" s="23">
        <f>IFERROR((((2*(ABS((Z3-Z4))))/(Z4+Z3))*100),Refs!$C$9)</f>
        <v>1.1976047904191618</v>
      </c>
      <c r="AA5" s="23">
        <f>IFERROR((((2*(ABS((AA3-AA4))))/(AA4+AA3))*100),Refs!$C$9)</f>
        <v>7.4074074074074137</v>
      </c>
      <c r="AB5" s="23">
        <f>IFERROR((((2*(ABS((AB3-AB4))))/(AB4+AB3))*100),Refs!$C$9)</f>
        <v>1.0050251256281406</v>
      </c>
      <c r="AC5" s="23" t="str">
        <f>IFERROR((((2*(ABS((AC3-AC4))))/(AC4+AC3))*100),Refs!$C$9)</f>
        <v>N/A</v>
      </c>
      <c r="AD5" s="23">
        <f>IFERROR((((2*(ABS((AD3-AD4))))/(AD4+AD3))*100),Refs!$C$9)</f>
        <v>2.7800490596892886</v>
      </c>
      <c r="AE5" s="23" t="str">
        <f>IFERROR((((2*(ABS((AE3-AE4))))/(AE4+AE3))*100),Refs!$C$9)</f>
        <v>N/A</v>
      </c>
      <c r="AF5" s="23">
        <f>IFERROR((((2*(ABS((AF3-AF4))))/(AF4+AF3))*100),Refs!$C$9)</f>
        <v>2.0713463751438455</v>
      </c>
      <c r="AG5" s="23">
        <f>IFERROR((((2*(ABS((AG3-AG4))))/(AG4+AG3))*100),Refs!$C$9)</f>
        <v>0.82304526748971274</v>
      </c>
      <c r="AH5" s="23" t="str">
        <f>IFERROR((((2*(ABS((AH3-AH4))))/(AH4+AH3))*100),Refs!$C$9)</f>
        <v>N/A</v>
      </c>
      <c r="AI5" s="23">
        <f>IFERROR((((2*(ABS((AI3-AI4))))/(AI4+AI3))*100),Refs!$C$9)</f>
        <v>2.197802197802198</v>
      </c>
      <c r="AJ5" s="60" t="str">
        <f>IFERROR((((2*(ABS((AJ3-AJ4))))/(AJ4+AJ3))*100),Refs!$C$9)</f>
        <v>N/A</v>
      </c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</row>
    <row r="6" spans="1:109" s="5" customFormat="1" ht="38.25">
      <c r="A6" s="94" t="s">
        <v>94</v>
      </c>
      <c r="B6" s="95"/>
      <c r="C6" s="96"/>
      <c r="D6" s="24"/>
      <c r="E6" s="19" t="s">
        <v>122</v>
      </c>
      <c r="F6" s="25"/>
      <c r="G6" s="21"/>
      <c r="H6" s="21"/>
      <c r="I6" s="25"/>
      <c r="J6" s="21"/>
      <c r="K6" s="25"/>
      <c r="L6" s="21"/>
      <c r="M6" s="21"/>
      <c r="N6" s="21"/>
      <c r="O6" s="25"/>
      <c r="P6" s="25"/>
      <c r="Q6" s="21"/>
      <c r="R6" s="25"/>
      <c r="S6" s="21"/>
      <c r="T6" s="21"/>
      <c r="U6" s="25"/>
      <c r="V6" s="25"/>
      <c r="W6" s="25"/>
      <c r="X6" s="19" t="s">
        <v>122</v>
      </c>
      <c r="Y6" s="18"/>
      <c r="Z6" s="25"/>
      <c r="AA6" s="21"/>
      <c r="AB6" s="25"/>
      <c r="AC6" s="21"/>
      <c r="AD6" s="25"/>
      <c r="AE6" s="26"/>
      <c r="AF6" s="21"/>
      <c r="AG6" s="27"/>
      <c r="AH6" s="21"/>
      <c r="AI6" s="21"/>
      <c r="AJ6" s="61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</row>
    <row r="7" spans="1:109" s="5" customFormat="1">
      <c r="A7" s="94" t="s">
        <v>95</v>
      </c>
      <c r="B7" s="95"/>
      <c r="C7" s="96"/>
      <c r="D7" s="24"/>
      <c r="E7" s="57" t="s">
        <v>98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57" t="s">
        <v>100</v>
      </c>
      <c r="Y7" s="21"/>
      <c r="Z7" s="21"/>
      <c r="AA7" s="21"/>
      <c r="AB7" s="21"/>
      <c r="AC7" s="21"/>
      <c r="AD7" s="21"/>
      <c r="AE7" s="26"/>
      <c r="AF7" s="21"/>
      <c r="AG7" s="27"/>
      <c r="AH7" s="21"/>
      <c r="AI7" s="21"/>
      <c r="AJ7" s="61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</row>
    <row r="8" spans="1:109" s="6" customFormat="1" ht="26.25" thickBot="1">
      <c r="A8" s="97" t="s">
        <v>96</v>
      </c>
      <c r="B8" s="98"/>
      <c r="C8" s="99"/>
      <c r="D8" s="28"/>
      <c r="E8" s="58" t="s">
        <v>120</v>
      </c>
      <c r="F8" s="29"/>
      <c r="G8" s="30"/>
      <c r="H8" s="30"/>
      <c r="I8" s="29"/>
      <c r="J8" s="30"/>
      <c r="K8" s="29"/>
      <c r="L8" s="30"/>
      <c r="M8" s="30"/>
      <c r="N8" s="30"/>
      <c r="O8" s="29"/>
      <c r="P8" s="29"/>
      <c r="Q8" s="30"/>
      <c r="R8" s="29"/>
      <c r="S8" s="30"/>
      <c r="T8" s="30"/>
      <c r="U8" s="29"/>
      <c r="V8" s="29"/>
      <c r="W8" s="29"/>
      <c r="X8" s="58" t="s">
        <v>119</v>
      </c>
      <c r="Y8" s="20"/>
      <c r="Z8" s="29"/>
      <c r="AA8" s="30"/>
      <c r="AB8" s="29"/>
      <c r="AC8" s="30"/>
      <c r="AD8" s="29"/>
      <c r="AE8" s="31"/>
      <c r="AF8" s="30"/>
      <c r="AG8" s="32"/>
      <c r="AH8" s="30"/>
      <c r="AI8" s="30"/>
      <c r="AJ8" s="62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</row>
    <row r="9" spans="1:109" s="4" customFormat="1">
      <c r="A9" s="7" t="s">
        <v>118</v>
      </c>
      <c r="B9" s="8">
        <v>40373</v>
      </c>
      <c r="C9" s="9" t="s">
        <v>35</v>
      </c>
      <c r="D9" s="33"/>
      <c r="E9" s="34"/>
      <c r="F9" s="34"/>
      <c r="G9" s="34"/>
      <c r="H9" s="34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6"/>
      <c r="W9" s="36"/>
      <c r="X9" s="36">
        <v>3.94</v>
      </c>
      <c r="Y9" s="36"/>
      <c r="Z9" s="36"/>
      <c r="AA9" s="36"/>
      <c r="AB9" s="36"/>
      <c r="AC9" s="36"/>
      <c r="AD9" s="36"/>
      <c r="AE9" s="37"/>
      <c r="AF9" s="36"/>
      <c r="AG9" s="38"/>
      <c r="AH9" s="39"/>
      <c r="AI9" s="39"/>
      <c r="AJ9" s="63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</row>
    <row r="10" spans="1:109" s="4" customFormat="1">
      <c r="A10" s="10" t="s">
        <v>118</v>
      </c>
      <c r="B10" s="11">
        <v>40373</v>
      </c>
      <c r="C10" s="12" t="s">
        <v>108</v>
      </c>
      <c r="D10" s="40"/>
      <c r="E10" s="41"/>
      <c r="F10" s="41"/>
      <c r="G10" s="41"/>
      <c r="H10" s="41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  <c r="W10" s="43"/>
      <c r="X10" s="43">
        <v>0.33</v>
      </c>
      <c r="Y10" s="43"/>
      <c r="Z10" s="43"/>
      <c r="AA10" s="43"/>
      <c r="AB10" s="43"/>
      <c r="AC10" s="43"/>
      <c r="AD10" s="43"/>
      <c r="AE10" s="44"/>
      <c r="AF10" s="43"/>
      <c r="AG10" s="45"/>
      <c r="AH10" s="46"/>
      <c r="AI10" s="46"/>
      <c r="AJ10" s="64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</row>
    <row r="11" spans="1:109" s="15" customFormat="1">
      <c r="A11" s="91" t="s">
        <v>40</v>
      </c>
      <c r="B11" s="92"/>
      <c r="C11" s="93"/>
      <c r="D11" s="22" t="str">
        <f>IFERROR((((2*(ABS((D9-D10))))/(D10+D9))*100),Refs!$C$9)</f>
        <v>N/A</v>
      </c>
      <c r="E11" s="23" t="str">
        <f>IFERROR((((2*(ABS((E9-E10))))/(E10+E9))*100),Refs!$C$9)</f>
        <v>N/A</v>
      </c>
      <c r="F11" s="23" t="str">
        <f>IFERROR((((2*(ABS((F9-F10))))/(F10+F9))*100),Refs!$C$9)</f>
        <v>N/A</v>
      </c>
      <c r="G11" s="23" t="str">
        <f>IFERROR((((2*(ABS((G9-G10))))/(G10+G9))*100),Refs!$C$9)</f>
        <v>N/A</v>
      </c>
      <c r="H11" s="23" t="str">
        <f>IFERROR((((2*(ABS((H9-H10))))/(H10+H9))*100),Refs!$C$9)</f>
        <v>N/A</v>
      </c>
      <c r="I11" s="23" t="str">
        <f>IFERROR((((2*(ABS((I9-I10))))/(I10+I9))*100),Refs!$C$9)</f>
        <v>N/A</v>
      </c>
      <c r="J11" s="23" t="str">
        <f>IFERROR((((2*(ABS((J9-J10))))/(J10+J9))*100),Refs!$C$9)</f>
        <v>N/A</v>
      </c>
      <c r="K11" s="23" t="str">
        <f>IFERROR((((2*(ABS((K9-K10))))/(K10+K9))*100),Refs!$C$9)</f>
        <v>N/A</v>
      </c>
      <c r="L11" s="23" t="str">
        <f>IFERROR((((2*(ABS((L9-L10))))/(L10+L9))*100),Refs!$C$9)</f>
        <v>N/A</v>
      </c>
      <c r="M11" s="23" t="str">
        <f>IFERROR((((2*(ABS((M9-M10))))/(M10+M9))*100),Refs!$C$9)</f>
        <v>N/A</v>
      </c>
      <c r="N11" s="23" t="str">
        <f>IFERROR((((2*(ABS((N9-N10))))/(N10+N9))*100),Refs!$C$9)</f>
        <v>N/A</v>
      </c>
      <c r="O11" s="23" t="str">
        <f>IFERROR((((2*(ABS((O9-O10))))/(O10+O9))*100),Refs!$C$9)</f>
        <v>N/A</v>
      </c>
      <c r="P11" s="23" t="str">
        <f>IFERROR((((2*(ABS((P9-P10))))/(P10+P9))*100),Refs!$C$9)</f>
        <v>N/A</v>
      </c>
      <c r="Q11" s="23" t="str">
        <f>IFERROR((((2*(ABS((Q9-Q10))))/(Q10+Q9))*100),Refs!$C$9)</f>
        <v>N/A</v>
      </c>
      <c r="R11" s="23" t="str">
        <f>IFERROR((((2*(ABS((R9-R10))))/(R10+R9))*100),Refs!$C$9)</f>
        <v>N/A</v>
      </c>
      <c r="S11" s="23" t="str">
        <f>IFERROR((((2*(ABS((S9-S10))))/(S10+S9))*100),Refs!$C$9)</f>
        <v>N/A</v>
      </c>
      <c r="T11" s="23" t="str">
        <f>IFERROR((((2*(ABS((T9-T10))))/(T10+T9))*100),Refs!$C$9)</f>
        <v>N/A</v>
      </c>
      <c r="U11" s="23" t="str">
        <f>IFERROR((((2*(ABS((U9-U10))))/(U10+U9))*100),Refs!$C$9)</f>
        <v>N/A</v>
      </c>
      <c r="V11" s="23" t="str">
        <f>IFERROR((((2*(ABS((V9-V10))))/(V10+V9))*100),Refs!$C$9)</f>
        <v>N/A</v>
      </c>
      <c r="W11" s="23" t="str">
        <f>IFERROR((((2*(ABS((W9-W10))))/(W10+W9))*100),Refs!$C$9)</f>
        <v>N/A</v>
      </c>
      <c r="X11" s="23">
        <f>IFERROR((((2*(ABS((X9-X10))))/(X10+X9))*100),Refs!$C$9)</f>
        <v>169.08665105386419</v>
      </c>
      <c r="Y11" s="23" t="str">
        <f>IFERROR((((2*(ABS((Y9-Y10))))/(Y10+Y9))*100),Refs!$C$9)</f>
        <v>N/A</v>
      </c>
      <c r="Z11" s="23" t="str">
        <f>IFERROR((((2*(ABS((Z9-Z10))))/(Z10+Z9))*100),Refs!$C$9)</f>
        <v>N/A</v>
      </c>
      <c r="AA11" s="23" t="str">
        <f>IFERROR((((2*(ABS((AA9-AA10))))/(AA10+AA9))*100),Refs!$C$9)</f>
        <v>N/A</v>
      </c>
      <c r="AB11" s="23" t="str">
        <f>IFERROR((((2*(ABS((AB9-AB10))))/(AB10+AB9))*100),Refs!$C$9)</f>
        <v>N/A</v>
      </c>
      <c r="AC11" s="23" t="str">
        <f>IFERROR((((2*(ABS((AC9-AC10))))/(AC10+AC9))*100),Refs!$C$9)</f>
        <v>N/A</v>
      </c>
      <c r="AD11" s="23" t="str">
        <f>IFERROR((((2*(ABS((AD9-AD10))))/(AD10+AD9))*100),Refs!$C$9)</f>
        <v>N/A</v>
      </c>
      <c r="AE11" s="23" t="str">
        <f>IFERROR((((2*(ABS((AE9-AE10))))/(AE10+AE9))*100),Refs!$C$9)</f>
        <v>N/A</v>
      </c>
      <c r="AF11" s="23" t="str">
        <f>IFERROR((((2*(ABS((AF9-AF10))))/(AF10+AF9))*100),Refs!$C$9)</f>
        <v>N/A</v>
      </c>
      <c r="AG11" s="23" t="str">
        <f>IFERROR((((2*(ABS((AG9-AG10))))/(AG10+AG9))*100),Refs!$C$9)</f>
        <v>N/A</v>
      </c>
      <c r="AH11" s="23" t="str">
        <f>IFERROR((((2*(ABS((AH9-AH10))))/(AH10+AH9))*100),Refs!$C$9)</f>
        <v>N/A</v>
      </c>
      <c r="AI11" s="23" t="str">
        <f>IFERROR((((2*(ABS((AI9-AI10))))/(AI10+AI9))*100),Refs!$C$9)</f>
        <v>N/A</v>
      </c>
      <c r="AJ11" s="60" t="str">
        <f>IFERROR((((2*(ABS((AJ9-AJ10))))/(AJ10+AJ9))*100),Refs!$C$9)</f>
        <v>N/A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</row>
    <row r="12" spans="1:109" s="5" customFormat="1" ht="67.5" customHeight="1">
      <c r="A12" s="94" t="s">
        <v>94</v>
      </c>
      <c r="B12" s="95"/>
      <c r="C12" s="96"/>
      <c r="D12" s="24"/>
      <c r="E12" s="25"/>
      <c r="F12" s="25"/>
      <c r="G12" s="21"/>
      <c r="H12" s="21"/>
      <c r="I12" s="25"/>
      <c r="J12" s="21"/>
      <c r="K12" s="25"/>
      <c r="L12" s="21"/>
      <c r="M12" s="21"/>
      <c r="N12" s="21"/>
      <c r="O12" s="25"/>
      <c r="P12" s="25"/>
      <c r="Q12" s="21"/>
      <c r="R12" s="25"/>
      <c r="S12" s="21"/>
      <c r="T12" s="21"/>
      <c r="U12" s="25"/>
      <c r="V12" s="25"/>
      <c r="W12" s="25"/>
      <c r="X12" s="19" t="s">
        <v>125</v>
      </c>
      <c r="Y12" s="18"/>
      <c r="Z12" s="25"/>
      <c r="AA12" s="21"/>
      <c r="AB12" s="25"/>
      <c r="AC12" s="21"/>
      <c r="AD12" s="25"/>
      <c r="AE12" s="26"/>
      <c r="AF12" s="21"/>
      <c r="AG12" s="27"/>
      <c r="AH12" s="21"/>
      <c r="AI12" s="21"/>
      <c r="AJ12" s="65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</row>
    <row r="13" spans="1:109" s="5" customFormat="1">
      <c r="A13" s="94" t="s">
        <v>95</v>
      </c>
      <c r="B13" s="95"/>
      <c r="C13" s="96"/>
      <c r="D13" s="24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59" t="s">
        <v>98</v>
      </c>
      <c r="Y13" s="21"/>
      <c r="Z13" s="21"/>
      <c r="AA13" s="21"/>
      <c r="AB13" s="21"/>
      <c r="AC13" s="21"/>
      <c r="AD13" s="21"/>
      <c r="AE13" s="26"/>
      <c r="AF13" s="21"/>
      <c r="AG13" s="27"/>
      <c r="AH13" s="21"/>
      <c r="AI13" s="21"/>
      <c r="AJ13" s="61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</row>
    <row r="14" spans="1:109" s="6" customFormat="1" ht="26.25" thickBot="1">
      <c r="A14" s="97" t="s">
        <v>96</v>
      </c>
      <c r="B14" s="98"/>
      <c r="C14" s="99"/>
      <c r="D14" s="28"/>
      <c r="E14" s="29"/>
      <c r="F14" s="29"/>
      <c r="G14" s="30"/>
      <c r="H14" s="30"/>
      <c r="I14" s="29"/>
      <c r="J14" s="30"/>
      <c r="K14" s="29"/>
      <c r="L14" s="30"/>
      <c r="M14" s="30"/>
      <c r="N14" s="30"/>
      <c r="O14" s="29"/>
      <c r="P14" s="29"/>
      <c r="Q14" s="30"/>
      <c r="R14" s="29"/>
      <c r="S14" s="30"/>
      <c r="T14" s="30"/>
      <c r="U14" s="29"/>
      <c r="V14" s="29"/>
      <c r="W14" s="29"/>
      <c r="X14" s="58" t="s">
        <v>124</v>
      </c>
      <c r="Y14" s="20"/>
      <c r="Z14" s="29"/>
      <c r="AA14" s="30"/>
      <c r="AB14" s="29"/>
      <c r="AC14" s="30"/>
      <c r="AD14" s="29"/>
      <c r="AE14" s="31"/>
      <c r="AF14" s="30"/>
      <c r="AG14" s="32"/>
      <c r="AH14" s="30"/>
      <c r="AI14" s="30"/>
      <c r="AJ14" s="66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</row>
    <row r="15" spans="1:109" s="4" customFormat="1">
      <c r="A15" s="7" t="s">
        <v>116</v>
      </c>
      <c r="B15" s="8">
        <v>40429</v>
      </c>
      <c r="C15" s="9" t="s">
        <v>35</v>
      </c>
      <c r="D15" s="33" t="s">
        <v>113</v>
      </c>
      <c r="E15" s="34">
        <v>4</v>
      </c>
      <c r="F15" s="34" t="s">
        <v>38</v>
      </c>
      <c r="G15" s="34">
        <v>14.9</v>
      </c>
      <c r="H15" s="34" t="s">
        <v>114</v>
      </c>
      <c r="I15" s="35">
        <v>7.0000000000000007E-2</v>
      </c>
      <c r="J15" s="35" t="s">
        <v>113</v>
      </c>
      <c r="K15" s="35">
        <v>143</v>
      </c>
      <c r="L15" s="35">
        <v>15.7</v>
      </c>
      <c r="M15" s="35">
        <v>51.6</v>
      </c>
      <c r="N15" s="35" t="s">
        <v>37</v>
      </c>
      <c r="O15" s="35">
        <v>5.4</v>
      </c>
      <c r="P15" s="35">
        <v>15</v>
      </c>
      <c r="Q15" s="35">
        <v>7.8</v>
      </c>
      <c r="R15" s="35">
        <v>5.5E-2</v>
      </c>
      <c r="S15" s="35">
        <v>78.599999999999994</v>
      </c>
      <c r="T15" s="35">
        <v>3060</v>
      </c>
      <c r="U15" s="35">
        <v>0.6</v>
      </c>
      <c r="V15" s="36">
        <v>18.7</v>
      </c>
      <c r="W15" s="36">
        <v>136</v>
      </c>
      <c r="X15" s="36">
        <v>0.22</v>
      </c>
      <c r="Y15" s="36">
        <v>0.2</v>
      </c>
      <c r="Z15" s="36">
        <v>238</v>
      </c>
      <c r="AA15" s="36" t="s">
        <v>36</v>
      </c>
      <c r="AB15" s="36">
        <v>4050</v>
      </c>
      <c r="AC15" s="36" t="s">
        <v>115</v>
      </c>
      <c r="AD15" s="36">
        <v>584</v>
      </c>
      <c r="AE15" s="37" t="s">
        <v>117</v>
      </c>
      <c r="AF15" s="36">
        <v>0.41</v>
      </c>
      <c r="AG15" s="38">
        <v>0.97</v>
      </c>
      <c r="AH15" s="39" t="s">
        <v>109</v>
      </c>
      <c r="AI15" s="39">
        <v>22200</v>
      </c>
      <c r="AJ15" s="63" t="s">
        <v>37</v>
      </c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</row>
    <row r="16" spans="1:109" s="4" customFormat="1">
      <c r="A16" s="10" t="s">
        <v>116</v>
      </c>
      <c r="B16" s="11">
        <v>40429</v>
      </c>
      <c r="C16" s="12" t="s">
        <v>108</v>
      </c>
      <c r="D16" s="40" t="s">
        <v>113</v>
      </c>
      <c r="E16" s="41">
        <v>9</v>
      </c>
      <c r="F16" s="41">
        <v>0.2</v>
      </c>
      <c r="G16" s="41">
        <v>17.2</v>
      </c>
      <c r="H16" s="41" t="s">
        <v>114</v>
      </c>
      <c r="I16" s="42" t="s">
        <v>115</v>
      </c>
      <c r="J16" s="42" t="s">
        <v>113</v>
      </c>
      <c r="K16" s="42">
        <v>142</v>
      </c>
      <c r="L16" s="42">
        <v>16.399999999999999</v>
      </c>
      <c r="M16" s="42">
        <v>51.6</v>
      </c>
      <c r="N16" s="42" t="s">
        <v>37</v>
      </c>
      <c r="O16" s="42">
        <v>6.5</v>
      </c>
      <c r="P16" s="42">
        <v>29</v>
      </c>
      <c r="Q16" s="42">
        <v>7.6</v>
      </c>
      <c r="R16" s="42">
        <v>5.8000000000000003E-2</v>
      </c>
      <c r="S16" s="42">
        <v>75.900000000000006</v>
      </c>
      <c r="T16" s="42">
        <v>3040</v>
      </c>
      <c r="U16" s="42">
        <v>0.5</v>
      </c>
      <c r="V16" s="43">
        <v>18.2</v>
      </c>
      <c r="W16" s="43">
        <v>131</v>
      </c>
      <c r="X16" s="43">
        <v>1.23</v>
      </c>
      <c r="Y16" s="43">
        <v>0.3</v>
      </c>
      <c r="Z16" s="43">
        <v>233</v>
      </c>
      <c r="AA16" s="43" t="s">
        <v>36</v>
      </c>
      <c r="AB16" s="43">
        <v>4010</v>
      </c>
      <c r="AC16" s="43" t="s">
        <v>115</v>
      </c>
      <c r="AD16" s="43">
        <v>583</v>
      </c>
      <c r="AE16" s="44" t="s">
        <v>117</v>
      </c>
      <c r="AF16" s="43">
        <v>0.44</v>
      </c>
      <c r="AG16" s="45">
        <v>0.91</v>
      </c>
      <c r="AH16" s="46" t="s">
        <v>109</v>
      </c>
      <c r="AI16" s="46">
        <v>21800</v>
      </c>
      <c r="AJ16" s="64" t="s">
        <v>37</v>
      </c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</row>
    <row r="17" spans="1:109" s="15" customFormat="1">
      <c r="A17" s="91" t="s">
        <v>40</v>
      </c>
      <c r="B17" s="92"/>
      <c r="C17" s="93"/>
      <c r="D17" s="22" t="str">
        <f>IFERROR((((2*(ABS((D15-D16))))/(D16+D15))*100),Refs!$C$9)</f>
        <v>N/A</v>
      </c>
      <c r="E17" s="23">
        <f>IFERROR((((2*(ABS((E15-E16))))/(E16+E15))*100),Refs!$C$9)</f>
        <v>76.923076923076934</v>
      </c>
      <c r="F17" s="23" t="str">
        <f>IFERROR((((2*(ABS((F15-F16))))/(F16+F15))*100),Refs!$C$9)</f>
        <v>N/A</v>
      </c>
      <c r="G17" s="23">
        <f>IFERROR((((2*(ABS((G15-G16))))/(G16+G15))*100),Refs!$C$9)</f>
        <v>14.330218068535819</v>
      </c>
      <c r="H17" s="23" t="str">
        <f>IFERROR((((2*(ABS((H15-H16))))/(H16+H15))*100),Refs!$C$9)</f>
        <v>N/A</v>
      </c>
      <c r="I17" s="23" t="str">
        <f>IFERROR((((2*(ABS((I15-I16))))/(I16+I15))*100),Refs!$C$9)</f>
        <v>N/A</v>
      </c>
      <c r="J17" s="23" t="str">
        <f>IFERROR((((2*(ABS((J15-J16))))/(J16+J15))*100),Refs!$C$9)</f>
        <v>N/A</v>
      </c>
      <c r="K17" s="23">
        <f>IFERROR((((2*(ABS((K15-K16))))/(K16+K15))*100),Refs!$C$9)</f>
        <v>0.70175438596491224</v>
      </c>
      <c r="L17" s="23">
        <f>IFERROR((((2*(ABS((L15-L16))))/(L16+L15))*100),Refs!$C$9)</f>
        <v>4.3613707165108995</v>
      </c>
      <c r="M17" s="23">
        <f>IFERROR((((2*(ABS((M15-M16))))/(M16+M15))*100),Refs!$C$9)</f>
        <v>0</v>
      </c>
      <c r="N17" s="23" t="str">
        <f>IFERROR((((2*(ABS((N15-N16))))/(N16+N15))*100),Refs!$C$9)</f>
        <v>N/A</v>
      </c>
      <c r="O17" s="23">
        <f>IFERROR((((2*(ABS((O15-O16))))/(O16+O15))*100),Refs!$C$9)</f>
        <v>18.487394957983184</v>
      </c>
      <c r="P17" s="23">
        <f>IFERROR((((2*(ABS((P15-P16))))/(P16+P15))*100),Refs!$C$9)</f>
        <v>63.636363636363633</v>
      </c>
      <c r="Q17" s="23">
        <f>IFERROR((((2*(ABS((Q15-Q16))))/(Q16+Q15))*100),Refs!$C$9)</f>
        <v>2.5974025974026</v>
      </c>
      <c r="R17" s="23">
        <f>IFERROR((((2*(ABS((R15-R16))))/(R16+R15))*100),Refs!$C$9)</f>
        <v>5.309734513274341</v>
      </c>
      <c r="S17" s="23">
        <f>IFERROR((((2*(ABS((S15-S16))))/(S16+S15))*100),Refs!$C$9)</f>
        <v>3.4951456310679467</v>
      </c>
      <c r="T17" s="23">
        <f>IFERROR((((2*(ABS((T15-T16))))/(T16+T15))*100),Refs!$C$9)</f>
        <v>0.65573770491803274</v>
      </c>
      <c r="U17" s="23">
        <f>IFERROR((((2*(ABS((U15-U16))))/(U16+U15))*100),Refs!$C$9)</f>
        <v>18.181818181818176</v>
      </c>
      <c r="V17" s="23">
        <f>IFERROR((((2*(ABS((V15-V16))))/(V16+V15))*100),Refs!$C$9)</f>
        <v>2.7100271002710028</v>
      </c>
      <c r="W17" s="23">
        <f>IFERROR((((2*(ABS((W15-W16))))/(W16+W15))*100),Refs!$C$9)</f>
        <v>3.7453183520599254</v>
      </c>
      <c r="X17" s="23">
        <f>IFERROR((((2*(ABS((X15-X16))))/(X16+X15))*100),Refs!$C$9)</f>
        <v>139.31034482758622</v>
      </c>
      <c r="Y17" s="23">
        <f>IFERROR((((2*(ABS((Y15-Y16))))/(Y16+Y15))*100),Refs!$C$9)</f>
        <v>39.999999999999993</v>
      </c>
      <c r="Z17" s="23">
        <f>IFERROR((((2*(ABS((Z15-Z16))))/(Z16+Z15))*100),Refs!$C$9)</f>
        <v>2.1231422505307855</v>
      </c>
      <c r="AA17" s="23" t="str">
        <f>IFERROR((((2*(ABS((AA15-AA16))))/(AA16+AA15))*100),Refs!$C$9)</f>
        <v>N/A</v>
      </c>
      <c r="AB17" s="23">
        <f>IFERROR((((2*(ABS((AB15-AB16))))/(AB16+AB15))*100),Refs!$C$9)</f>
        <v>0.99255583126550873</v>
      </c>
      <c r="AC17" s="23" t="str">
        <f>IFERROR((((2*(ABS((AC15-AC16))))/(AC16+AC15))*100),Refs!$C$9)</f>
        <v>N/A</v>
      </c>
      <c r="AD17" s="23">
        <f>IFERROR((((2*(ABS((AD15-AD16))))/(AD16+AD15))*100),Refs!$C$9)</f>
        <v>0.17137960582690662</v>
      </c>
      <c r="AE17" s="23" t="str">
        <f>IFERROR((((2*(ABS((AE15-AE16))))/(AE16+AE15))*100),Refs!$C$9)</f>
        <v>N/A</v>
      </c>
      <c r="AF17" s="23">
        <f>IFERROR((((2*(ABS((AF15-AF16))))/(AF16+AF15))*100),Refs!$C$9)</f>
        <v>7.0588235294117716</v>
      </c>
      <c r="AG17" s="23">
        <f>IFERROR((((2*(ABS((AG15-AG16))))/(AG16+AG15))*100),Refs!$C$9)</f>
        <v>6.382978723404249</v>
      </c>
      <c r="AH17" s="23" t="str">
        <f>IFERROR((((2*(ABS((AH15-AH16))))/(AH16+AH15))*100),Refs!$C$9)</f>
        <v>N/A</v>
      </c>
      <c r="AI17" s="23">
        <f>IFERROR((((2*(ABS((AI15-AI16))))/(AI16+AI15))*100),Refs!$C$9)</f>
        <v>1.8181818181818181</v>
      </c>
      <c r="AJ17" s="60" t="str">
        <f>IFERROR((((2*(ABS((AJ15-AJ16))))/(AJ16+AJ15))*100),Refs!$C$9)</f>
        <v>N/A</v>
      </c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</row>
    <row r="18" spans="1:109" s="5" customFormat="1" ht="84.75" customHeight="1">
      <c r="A18" s="94" t="s">
        <v>94</v>
      </c>
      <c r="B18" s="95"/>
      <c r="C18" s="96"/>
      <c r="D18" s="24"/>
      <c r="E18" s="19" t="s">
        <v>123</v>
      </c>
      <c r="F18" s="25"/>
      <c r="G18" s="21"/>
      <c r="H18" s="21"/>
      <c r="I18" s="25"/>
      <c r="J18" s="21"/>
      <c r="K18" s="25"/>
      <c r="L18" s="21"/>
      <c r="M18" s="21"/>
      <c r="N18" s="21"/>
      <c r="O18" s="25"/>
      <c r="P18" s="19" t="s">
        <v>123</v>
      </c>
      <c r="Q18" s="21"/>
      <c r="R18" s="25"/>
      <c r="S18" s="21"/>
      <c r="T18" s="21"/>
      <c r="U18" s="25"/>
      <c r="V18" s="25"/>
      <c r="W18" s="25"/>
      <c r="X18" s="19" t="s">
        <v>122</v>
      </c>
      <c r="Y18" s="18"/>
      <c r="Z18" s="25"/>
      <c r="AA18" s="21"/>
      <c r="AB18" s="25"/>
      <c r="AC18" s="21"/>
      <c r="AD18" s="25"/>
      <c r="AE18" s="26"/>
      <c r="AF18" s="21"/>
      <c r="AG18" s="27"/>
      <c r="AH18" s="21"/>
      <c r="AI18" s="21"/>
      <c r="AJ18" s="65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</row>
    <row r="19" spans="1:109" s="5" customFormat="1">
      <c r="A19" s="94" t="s">
        <v>95</v>
      </c>
      <c r="B19" s="95"/>
      <c r="C19" s="96"/>
      <c r="D19" s="24"/>
      <c r="E19" s="57" t="s">
        <v>98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57" t="s">
        <v>98</v>
      </c>
      <c r="Q19" s="21"/>
      <c r="R19" s="21"/>
      <c r="S19" s="21"/>
      <c r="T19" s="21"/>
      <c r="U19" s="21"/>
      <c r="V19" s="21"/>
      <c r="W19" s="21"/>
      <c r="X19" s="57" t="s">
        <v>100</v>
      </c>
      <c r="Y19" s="21"/>
      <c r="Z19" s="21"/>
      <c r="AA19" s="21"/>
      <c r="AB19" s="21"/>
      <c r="AC19" s="21"/>
      <c r="AD19" s="21"/>
      <c r="AE19" s="26"/>
      <c r="AF19" s="21"/>
      <c r="AG19" s="27"/>
      <c r="AH19" s="21"/>
      <c r="AI19" s="21"/>
      <c r="AJ19" s="61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</row>
    <row r="20" spans="1:109" s="6" customFormat="1" ht="26.25" thickBot="1">
      <c r="A20" s="97" t="s">
        <v>96</v>
      </c>
      <c r="B20" s="98"/>
      <c r="C20" s="99"/>
      <c r="D20" s="28"/>
      <c r="E20" s="58" t="s">
        <v>120</v>
      </c>
      <c r="F20" s="29"/>
      <c r="G20" s="30"/>
      <c r="H20" s="30"/>
      <c r="I20" s="29"/>
      <c r="J20" s="30"/>
      <c r="K20" s="29"/>
      <c r="L20" s="30"/>
      <c r="M20" s="30"/>
      <c r="N20" s="30"/>
      <c r="O20" s="29"/>
      <c r="P20" s="58" t="s">
        <v>120</v>
      </c>
      <c r="Q20" s="30"/>
      <c r="R20" s="29"/>
      <c r="S20" s="30"/>
      <c r="T20" s="30"/>
      <c r="U20" s="29"/>
      <c r="V20" s="29"/>
      <c r="W20" s="29"/>
      <c r="X20" s="58" t="s">
        <v>119</v>
      </c>
      <c r="Y20" s="20"/>
      <c r="Z20" s="29"/>
      <c r="AA20" s="30"/>
      <c r="AB20" s="29"/>
      <c r="AC20" s="30"/>
      <c r="AD20" s="29"/>
      <c r="AE20" s="31"/>
      <c r="AF20" s="30"/>
      <c r="AG20" s="32"/>
      <c r="AH20" s="30"/>
      <c r="AI20" s="30"/>
      <c r="AJ20" s="66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</row>
    <row r="21" spans="1:109" s="4" customFormat="1">
      <c r="A21" s="7" t="s">
        <v>121</v>
      </c>
      <c r="B21" s="8">
        <v>40429</v>
      </c>
      <c r="C21" s="9" t="s">
        <v>35</v>
      </c>
      <c r="D21" s="33"/>
      <c r="E21" s="34"/>
      <c r="F21" s="34"/>
      <c r="G21" s="34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6"/>
      <c r="W21" s="36"/>
      <c r="X21" s="36">
        <v>0.28000000000000003</v>
      </c>
      <c r="Y21" s="36"/>
      <c r="Z21" s="36"/>
      <c r="AA21" s="36"/>
      <c r="AB21" s="36"/>
      <c r="AC21" s="36"/>
      <c r="AD21" s="36"/>
      <c r="AE21" s="37"/>
      <c r="AF21" s="36"/>
      <c r="AG21" s="38"/>
      <c r="AH21" s="39"/>
      <c r="AI21" s="39"/>
      <c r="AJ21" s="63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</row>
    <row r="22" spans="1:109" s="4" customFormat="1">
      <c r="A22" s="10" t="s">
        <v>121</v>
      </c>
      <c r="B22" s="11">
        <v>40429</v>
      </c>
      <c r="C22" s="12" t="s">
        <v>108</v>
      </c>
      <c r="D22" s="40"/>
      <c r="E22" s="41"/>
      <c r="F22" s="41"/>
      <c r="G22" s="41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  <c r="W22" s="43"/>
      <c r="X22" s="43">
        <v>1.43</v>
      </c>
      <c r="Y22" s="43"/>
      <c r="Z22" s="43"/>
      <c r="AA22" s="43"/>
      <c r="AB22" s="43"/>
      <c r="AC22" s="43"/>
      <c r="AD22" s="43"/>
      <c r="AE22" s="44"/>
      <c r="AF22" s="43"/>
      <c r="AG22" s="45"/>
      <c r="AH22" s="46"/>
      <c r="AI22" s="46"/>
      <c r="AJ22" s="64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</row>
    <row r="23" spans="1:109" s="15" customFormat="1">
      <c r="A23" s="91" t="s">
        <v>40</v>
      </c>
      <c r="B23" s="92"/>
      <c r="C23" s="93"/>
      <c r="D23" s="22" t="str">
        <f>IFERROR((((2*(ABS((D21-D22))))/(D22+D21))*100),Refs!$C$9)</f>
        <v>N/A</v>
      </c>
      <c r="E23" s="23" t="str">
        <f>IFERROR((((2*(ABS((E21-E22))))/(E22+E21))*100),Refs!$C$9)</f>
        <v>N/A</v>
      </c>
      <c r="F23" s="23" t="str">
        <f>IFERROR((((2*(ABS((F21-F22))))/(F22+F21))*100),Refs!$C$9)</f>
        <v>N/A</v>
      </c>
      <c r="G23" s="23" t="str">
        <f>IFERROR((((2*(ABS((G21-G22))))/(G22+G21))*100),Refs!$C$9)</f>
        <v>N/A</v>
      </c>
      <c r="H23" s="23" t="str">
        <f>IFERROR((((2*(ABS((H21-H22))))/(H22+H21))*100),Refs!$C$9)</f>
        <v>N/A</v>
      </c>
      <c r="I23" s="23" t="str">
        <f>IFERROR((((2*(ABS((I21-I22))))/(I22+I21))*100),Refs!$C$9)</f>
        <v>N/A</v>
      </c>
      <c r="J23" s="23" t="str">
        <f>IFERROR((((2*(ABS((J21-J22))))/(J22+J21))*100),Refs!$C$9)</f>
        <v>N/A</v>
      </c>
      <c r="K23" s="23" t="str">
        <f>IFERROR((((2*(ABS((K21-K22))))/(K22+K21))*100),Refs!$C$9)</f>
        <v>N/A</v>
      </c>
      <c r="L23" s="23" t="str">
        <f>IFERROR((((2*(ABS((L21-L22))))/(L22+L21))*100),Refs!$C$9)</f>
        <v>N/A</v>
      </c>
      <c r="M23" s="23" t="str">
        <f>IFERROR((((2*(ABS((M21-M22))))/(M22+M21))*100),Refs!$C$9)</f>
        <v>N/A</v>
      </c>
      <c r="N23" s="23" t="str">
        <f>IFERROR((((2*(ABS((N21-N22))))/(N22+N21))*100),Refs!$C$9)</f>
        <v>N/A</v>
      </c>
      <c r="O23" s="23" t="str">
        <f>IFERROR((((2*(ABS((O21-O22))))/(O22+O21))*100),Refs!$C$9)</f>
        <v>N/A</v>
      </c>
      <c r="P23" s="23" t="str">
        <f>IFERROR((((2*(ABS((P21-P22))))/(P22+P21))*100),Refs!$C$9)</f>
        <v>N/A</v>
      </c>
      <c r="Q23" s="23" t="str">
        <f>IFERROR((((2*(ABS((Q21-Q22))))/(Q22+Q21))*100),Refs!$C$9)</f>
        <v>N/A</v>
      </c>
      <c r="R23" s="23" t="str">
        <f>IFERROR((((2*(ABS((R21-R22))))/(R22+R21))*100),Refs!$C$9)</f>
        <v>N/A</v>
      </c>
      <c r="S23" s="23" t="str">
        <f>IFERROR((((2*(ABS((S21-S22))))/(S22+S21))*100),Refs!$C$9)</f>
        <v>N/A</v>
      </c>
      <c r="T23" s="23" t="str">
        <f>IFERROR((((2*(ABS((T21-T22))))/(T22+T21))*100),Refs!$C$9)</f>
        <v>N/A</v>
      </c>
      <c r="U23" s="23" t="str">
        <f>IFERROR((((2*(ABS((U21-U22))))/(U22+U21))*100),Refs!$C$9)</f>
        <v>N/A</v>
      </c>
      <c r="V23" s="23" t="str">
        <f>IFERROR((((2*(ABS((V21-V22))))/(V22+V21))*100),Refs!$C$9)</f>
        <v>N/A</v>
      </c>
      <c r="W23" s="23" t="str">
        <f>IFERROR((((2*(ABS((W21-W22))))/(W22+W21))*100),Refs!$C$9)</f>
        <v>N/A</v>
      </c>
      <c r="X23" s="23">
        <f>IFERROR((((2*(ABS((X21-X22))))/(X22+X21))*100),Refs!$C$9)</f>
        <v>134.50292397660817</v>
      </c>
      <c r="Y23" s="23" t="str">
        <f>IFERROR((((2*(ABS((Y21-Y22))))/(Y22+Y21))*100),Refs!$C$9)</f>
        <v>N/A</v>
      </c>
      <c r="Z23" s="23" t="str">
        <f>IFERROR((((2*(ABS((Z21-Z22))))/(Z22+Z21))*100),Refs!$C$9)</f>
        <v>N/A</v>
      </c>
      <c r="AA23" s="23" t="str">
        <f>IFERROR((((2*(ABS((AA21-AA22))))/(AA22+AA21))*100),Refs!$C$9)</f>
        <v>N/A</v>
      </c>
      <c r="AB23" s="23" t="str">
        <f>IFERROR((((2*(ABS((AB21-AB22))))/(AB22+AB21))*100),Refs!$C$9)</f>
        <v>N/A</v>
      </c>
      <c r="AC23" s="23" t="str">
        <f>IFERROR((((2*(ABS((AC21-AC22))))/(AC22+AC21))*100),Refs!$C$9)</f>
        <v>N/A</v>
      </c>
      <c r="AD23" s="23" t="str">
        <f>IFERROR((((2*(ABS((AD21-AD22))))/(AD22+AD21))*100),Refs!$C$9)</f>
        <v>N/A</v>
      </c>
      <c r="AE23" s="23" t="str">
        <f>IFERROR((((2*(ABS((AE21-AE22))))/(AE22+AE21))*100),Refs!$C$9)</f>
        <v>N/A</v>
      </c>
      <c r="AF23" s="23" t="str">
        <f>IFERROR((((2*(ABS((AF21-AF22))))/(AF22+AF21))*100),Refs!$C$9)</f>
        <v>N/A</v>
      </c>
      <c r="AG23" s="23" t="str">
        <f>IFERROR((((2*(ABS((AG21-AG22))))/(AG22+AG21))*100),Refs!$C$9)</f>
        <v>N/A</v>
      </c>
      <c r="AH23" s="23" t="str">
        <f>IFERROR((((2*(ABS((AH21-AH22))))/(AH22+AH21))*100),Refs!$C$9)</f>
        <v>N/A</v>
      </c>
      <c r="AI23" s="23" t="str">
        <f>IFERROR((((2*(ABS((AI21-AI22))))/(AI22+AI21))*100),Refs!$C$9)</f>
        <v>N/A</v>
      </c>
      <c r="AJ23" s="60" t="str">
        <f>IFERROR((((2*(ABS((AJ21-AJ22))))/(AJ22+AJ21))*100),Refs!$C$9)</f>
        <v>N/A</v>
      </c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</row>
    <row r="24" spans="1:109" s="5" customFormat="1" ht="57" customHeight="1">
      <c r="A24" s="94" t="s">
        <v>94</v>
      </c>
      <c r="B24" s="95"/>
      <c r="C24" s="96"/>
      <c r="D24" s="24"/>
      <c r="E24" s="25"/>
      <c r="F24" s="25"/>
      <c r="G24" s="21"/>
      <c r="H24" s="21"/>
      <c r="I24" s="25"/>
      <c r="J24" s="21"/>
      <c r="K24" s="25"/>
      <c r="L24" s="21"/>
      <c r="M24" s="21"/>
      <c r="N24" s="21"/>
      <c r="O24" s="25"/>
      <c r="P24" s="25"/>
      <c r="Q24" s="21"/>
      <c r="R24" s="25"/>
      <c r="S24" s="21"/>
      <c r="T24" s="21"/>
      <c r="U24" s="25"/>
      <c r="V24" s="25"/>
      <c r="W24" s="25"/>
      <c r="X24" s="19" t="s">
        <v>126</v>
      </c>
      <c r="Y24" s="25"/>
      <c r="Z24" s="25"/>
      <c r="AA24" s="21"/>
      <c r="AB24" s="25"/>
      <c r="AC24" s="21"/>
      <c r="AD24" s="25"/>
      <c r="AE24" s="26"/>
      <c r="AF24" s="21"/>
      <c r="AG24" s="27"/>
      <c r="AH24" s="21"/>
      <c r="AI24" s="21"/>
      <c r="AJ24" s="61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</row>
    <row r="25" spans="1:109" s="5" customFormat="1">
      <c r="A25" s="94" t="s">
        <v>95</v>
      </c>
      <c r="B25" s="95"/>
      <c r="C25" s="96"/>
      <c r="D25" s="2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59" t="s">
        <v>98</v>
      </c>
      <c r="Y25" s="21"/>
      <c r="Z25" s="21"/>
      <c r="AA25" s="21"/>
      <c r="AB25" s="21"/>
      <c r="AC25" s="21"/>
      <c r="AD25" s="21"/>
      <c r="AE25" s="26"/>
      <c r="AF25" s="21"/>
      <c r="AG25" s="27"/>
      <c r="AH25" s="21"/>
      <c r="AI25" s="21"/>
      <c r="AJ25" s="61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</row>
    <row r="26" spans="1:109" s="6" customFormat="1" ht="26.25" thickBot="1">
      <c r="A26" s="97" t="s">
        <v>96</v>
      </c>
      <c r="B26" s="98"/>
      <c r="C26" s="99"/>
      <c r="D26" s="28"/>
      <c r="E26" s="29"/>
      <c r="F26" s="29"/>
      <c r="G26" s="30"/>
      <c r="H26" s="30"/>
      <c r="I26" s="29"/>
      <c r="J26" s="30"/>
      <c r="K26" s="29"/>
      <c r="L26" s="30"/>
      <c r="M26" s="30"/>
      <c r="N26" s="30"/>
      <c r="O26" s="29"/>
      <c r="P26" s="29"/>
      <c r="Q26" s="30"/>
      <c r="R26" s="29"/>
      <c r="S26" s="30"/>
      <c r="T26" s="30"/>
      <c r="U26" s="29"/>
      <c r="V26" s="29"/>
      <c r="W26" s="29"/>
      <c r="X26" s="58" t="s">
        <v>124</v>
      </c>
      <c r="Y26" s="29"/>
      <c r="Z26" s="29"/>
      <c r="AA26" s="30"/>
      <c r="AB26" s="29"/>
      <c r="AC26" s="30"/>
      <c r="AD26" s="29"/>
      <c r="AE26" s="31"/>
      <c r="AF26" s="30"/>
      <c r="AG26" s="32"/>
      <c r="AH26" s="30"/>
      <c r="AI26" s="30"/>
      <c r="AJ26" s="62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</row>
    <row r="27" spans="1:109">
      <c r="D27" s="69"/>
      <c r="E27" s="4" t="s">
        <v>127</v>
      </c>
    </row>
    <row r="28" spans="1:109">
      <c r="D28" s="70"/>
      <c r="E28" s="4" t="s">
        <v>128</v>
      </c>
    </row>
  </sheetData>
  <sheetProtection formatCells="0" formatColumns="0" formatRows="0" insertColumns="0" insertRows="0" deleteColumns="0" deleteRows="0" sort="0" autoFilter="0"/>
  <mergeCells count="16">
    <mergeCell ref="A5:C5"/>
    <mergeCell ref="A11:C11"/>
    <mergeCell ref="A12:C12"/>
    <mergeCell ref="A13:C13"/>
    <mergeCell ref="A14:C14"/>
    <mergeCell ref="A6:C6"/>
    <mergeCell ref="A7:C7"/>
    <mergeCell ref="A17:C17"/>
    <mergeCell ref="A26:C26"/>
    <mergeCell ref="A18:C18"/>
    <mergeCell ref="A19:C19"/>
    <mergeCell ref="A8:C8"/>
    <mergeCell ref="A23:C23"/>
    <mergeCell ref="A24:C24"/>
    <mergeCell ref="A25:C25"/>
    <mergeCell ref="A20:C20"/>
  </mergeCells>
  <conditionalFormatting sqref="D5:AJ5 D11:AJ11 D17:AJ17 D23:AJ23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Y19:AJ19 F7:W7 D25:W25 Y25:AJ25 Y7:AJ7 Q19:W19 D7 D19 F19:O19 D13:W13 Y13:AJ13">
      <formula1>#REF!</formula1>
    </dataValidation>
  </dataValidations>
  <pageMargins left="0.7" right="0.7" top="1.06375" bottom="0.75" header="0.3" footer="0.3"/>
  <pageSetup paperSize="17" scale="69" orientation="landscape" r:id="rId1"/>
  <headerFooter>
    <oddHeader>&amp;L&amp;G&amp;C&amp;"Arial,Regular"&amp;18Table C-65: Rose Creek Drainage Water Quality
2010 QA/QC Duplicates - Pit Lakes - 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DD19"/>
  <sheetViews>
    <sheetView tabSelected="1" view="pageLayout" zoomScaleNormal="60" workbookViewId="0">
      <selection activeCell="B3" sqref="B3"/>
    </sheetView>
  </sheetViews>
  <sheetFormatPr defaultRowHeight="15"/>
  <cols>
    <col min="1" max="1" width="7.42578125" bestFit="1" customWidth="1"/>
    <col min="2" max="2" width="10.140625" bestFit="1" customWidth="1"/>
    <col min="3" max="3" width="13.140625" bestFit="1" customWidth="1"/>
    <col min="4" max="4" width="5.7109375" bestFit="1" customWidth="1"/>
    <col min="5" max="5" width="11" bestFit="1" customWidth="1"/>
    <col min="6" max="6" width="4.85546875" bestFit="1" customWidth="1"/>
    <col min="7" max="7" width="6.140625" bestFit="1" customWidth="1"/>
    <col min="8" max="8" width="5.5703125" bestFit="1" customWidth="1"/>
    <col min="9" max="9" width="5.7109375" bestFit="1" customWidth="1"/>
    <col min="10" max="10" width="6.7109375" bestFit="1" customWidth="1"/>
    <col min="11" max="11" width="6.5703125" bestFit="1" customWidth="1"/>
    <col min="12" max="12" width="5.5703125" bestFit="1" customWidth="1"/>
    <col min="13" max="13" width="8.5703125" bestFit="1" customWidth="1"/>
    <col min="14" max="14" width="4.85546875" bestFit="1" customWidth="1"/>
    <col min="15" max="15" width="5.5703125" bestFit="1" customWidth="1"/>
    <col min="16" max="16" width="6.5703125" bestFit="1" customWidth="1"/>
    <col min="17" max="19" width="5.5703125" bestFit="1" customWidth="1"/>
    <col min="20" max="20" width="7.5703125" bestFit="1" customWidth="1"/>
    <col min="21" max="21" width="4.85546875" bestFit="1" customWidth="1"/>
    <col min="22" max="22" width="5.5703125" bestFit="1" customWidth="1"/>
    <col min="23" max="23" width="6.5703125" bestFit="1" customWidth="1"/>
    <col min="24" max="24" width="4.85546875" bestFit="1" customWidth="1"/>
    <col min="25" max="25" width="6.5703125" bestFit="1" customWidth="1"/>
    <col min="26" max="26" width="24.85546875" bestFit="1" customWidth="1"/>
    <col min="27" max="27" width="5.5703125" bestFit="1" customWidth="1"/>
    <col min="28" max="28" width="7.5703125" bestFit="1" customWidth="1"/>
    <col min="29" max="29" width="5.7109375" bestFit="1" customWidth="1"/>
    <col min="30" max="30" width="6.5703125" bestFit="1" customWidth="1"/>
    <col min="31" max="31" width="5.5703125" style="3" bestFit="1" customWidth="1"/>
    <col min="32" max="32" width="4.85546875" bestFit="1" customWidth="1"/>
    <col min="33" max="33" width="5.5703125" bestFit="1" customWidth="1"/>
    <col min="34" max="34" width="4.85546875" bestFit="1" customWidth="1"/>
    <col min="35" max="35" width="8.5703125" bestFit="1" customWidth="1"/>
    <col min="36" max="36" width="4.85546875" bestFit="1" customWidth="1"/>
    <col min="37" max="108" width="9.140625" style="89"/>
  </cols>
  <sheetData>
    <row r="1" spans="1:108" s="4" customFormat="1" ht="15.75" thickBot="1">
      <c r="A1" s="47"/>
      <c r="B1" s="47"/>
      <c r="C1" s="48"/>
      <c r="D1" s="79" t="s">
        <v>0</v>
      </c>
      <c r="E1" s="80" t="s">
        <v>1</v>
      </c>
      <c r="F1" s="80" t="s">
        <v>2</v>
      </c>
      <c r="G1" s="80" t="s">
        <v>3</v>
      </c>
      <c r="H1" s="80" t="s">
        <v>4</v>
      </c>
      <c r="I1" s="80" t="s">
        <v>5</v>
      </c>
      <c r="J1" s="80" t="s">
        <v>6</v>
      </c>
      <c r="K1" s="80" t="s">
        <v>7</v>
      </c>
      <c r="L1" s="80" t="s">
        <v>8</v>
      </c>
      <c r="M1" s="80" t="s">
        <v>9</v>
      </c>
      <c r="N1" s="80" t="s">
        <v>10</v>
      </c>
      <c r="O1" s="80" t="s">
        <v>11</v>
      </c>
      <c r="P1" s="80" t="s">
        <v>12</v>
      </c>
      <c r="Q1" s="80" t="s">
        <v>13</v>
      </c>
      <c r="R1" s="80" t="s">
        <v>14</v>
      </c>
      <c r="S1" s="80" t="s">
        <v>15</v>
      </c>
      <c r="T1" s="80" t="s">
        <v>16</v>
      </c>
      <c r="U1" s="80" t="s">
        <v>17</v>
      </c>
      <c r="V1" s="80" t="s">
        <v>18</v>
      </c>
      <c r="W1" s="80" t="s">
        <v>19</v>
      </c>
      <c r="X1" s="80" t="s">
        <v>20</v>
      </c>
      <c r="Y1" s="80" t="s">
        <v>47</v>
      </c>
      <c r="Z1" s="80" t="s">
        <v>21</v>
      </c>
      <c r="AA1" s="80" t="s">
        <v>22</v>
      </c>
      <c r="AB1" s="80" t="s">
        <v>23</v>
      </c>
      <c r="AC1" s="80" t="s">
        <v>24</v>
      </c>
      <c r="AD1" s="80" t="s">
        <v>25</v>
      </c>
      <c r="AE1" s="80" t="s">
        <v>26</v>
      </c>
      <c r="AF1" s="80" t="s">
        <v>27</v>
      </c>
      <c r="AG1" s="80" t="s">
        <v>28</v>
      </c>
      <c r="AH1" s="80" t="s">
        <v>29</v>
      </c>
      <c r="AI1" s="80" t="s">
        <v>30</v>
      </c>
      <c r="AJ1" s="81" t="s">
        <v>31</v>
      </c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</row>
    <row r="2" spans="1:108" s="4" customFormat="1" ht="15.75" thickBot="1">
      <c r="A2" s="73" t="s">
        <v>32</v>
      </c>
      <c r="B2" s="74" t="s">
        <v>91</v>
      </c>
      <c r="C2" s="75" t="s">
        <v>92</v>
      </c>
      <c r="D2" s="49" t="s">
        <v>33</v>
      </c>
      <c r="E2" s="50" t="s">
        <v>33</v>
      </c>
      <c r="F2" s="50" t="s">
        <v>33</v>
      </c>
      <c r="G2" s="50" t="s">
        <v>33</v>
      </c>
      <c r="H2" s="50" t="s">
        <v>33</v>
      </c>
      <c r="I2" s="50" t="s">
        <v>33</v>
      </c>
      <c r="J2" s="50" t="s">
        <v>33</v>
      </c>
      <c r="K2" s="50" t="s">
        <v>34</v>
      </c>
      <c r="L2" s="50" t="s">
        <v>33</v>
      </c>
      <c r="M2" s="50" t="s">
        <v>101</v>
      </c>
      <c r="N2" s="50" t="s">
        <v>33</v>
      </c>
      <c r="O2" s="50" t="s">
        <v>33</v>
      </c>
      <c r="P2" s="50" t="s">
        <v>33</v>
      </c>
      <c r="Q2" s="50" t="s">
        <v>34</v>
      </c>
      <c r="R2" s="50" t="s">
        <v>34</v>
      </c>
      <c r="S2" s="50" t="s">
        <v>34</v>
      </c>
      <c r="T2" s="50" t="s">
        <v>33</v>
      </c>
      <c r="U2" s="50" t="s">
        <v>33</v>
      </c>
      <c r="V2" s="50" t="s">
        <v>34</v>
      </c>
      <c r="W2" s="50" t="s">
        <v>33</v>
      </c>
      <c r="X2" s="50" t="s">
        <v>33</v>
      </c>
      <c r="Y2" s="50" t="s">
        <v>34</v>
      </c>
      <c r="Z2" s="50" t="s">
        <v>33</v>
      </c>
      <c r="AA2" s="50" t="s">
        <v>33</v>
      </c>
      <c r="AB2" s="50" t="s">
        <v>33</v>
      </c>
      <c r="AC2" s="50" t="s">
        <v>33</v>
      </c>
      <c r="AD2" s="50" t="s">
        <v>33</v>
      </c>
      <c r="AE2" s="50" t="s">
        <v>33</v>
      </c>
      <c r="AF2" s="50" t="s">
        <v>33</v>
      </c>
      <c r="AG2" s="50" t="s">
        <v>33</v>
      </c>
      <c r="AH2" s="50" t="s">
        <v>33</v>
      </c>
      <c r="AI2" s="50" t="s">
        <v>33</v>
      </c>
      <c r="AJ2" s="51" t="s">
        <v>33</v>
      </c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</row>
    <row r="3" spans="1:108" s="4" customFormat="1">
      <c r="A3" s="7" t="s">
        <v>112</v>
      </c>
      <c r="B3" s="8">
        <v>40373</v>
      </c>
      <c r="C3" s="9" t="s">
        <v>35</v>
      </c>
      <c r="D3" s="33">
        <v>1.4E-2</v>
      </c>
      <c r="E3" s="34">
        <v>11.6</v>
      </c>
      <c r="F3" s="34">
        <v>0.22</v>
      </c>
      <c r="G3" s="34" t="s">
        <v>110</v>
      </c>
      <c r="H3" s="34">
        <v>16.600000000000001</v>
      </c>
      <c r="I3" s="35">
        <v>0.06</v>
      </c>
      <c r="J3" s="35" t="s">
        <v>39</v>
      </c>
      <c r="K3" s="35">
        <v>121</v>
      </c>
      <c r="L3" s="35">
        <v>16.3</v>
      </c>
      <c r="M3" s="35">
        <v>52.2</v>
      </c>
      <c r="N3" s="35" t="s">
        <v>38</v>
      </c>
      <c r="O3" s="35">
        <v>12.7</v>
      </c>
      <c r="P3" s="35">
        <v>155</v>
      </c>
      <c r="Q3" s="35">
        <v>7.71</v>
      </c>
      <c r="R3" s="35">
        <v>5.5599999999999997E-2</v>
      </c>
      <c r="S3" s="35">
        <v>75.5</v>
      </c>
      <c r="T3" s="35">
        <v>2920</v>
      </c>
      <c r="U3" s="35">
        <v>0.48</v>
      </c>
      <c r="V3" s="36">
        <v>18.3</v>
      </c>
      <c r="W3" s="36">
        <v>129</v>
      </c>
      <c r="X3" s="36">
        <v>1.67</v>
      </c>
      <c r="Y3" s="36">
        <v>239</v>
      </c>
      <c r="Z3" s="36">
        <v>0.25</v>
      </c>
      <c r="AA3" s="36">
        <v>0.12</v>
      </c>
      <c r="AB3" s="36">
        <v>3460</v>
      </c>
      <c r="AC3" s="36">
        <v>0.02</v>
      </c>
      <c r="AD3" s="36">
        <v>592</v>
      </c>
      <c r="AE3" s="37" t="s">
        <v>37</v>
      </c>
      <c r="AF3" s="36">
        <v>0.42099999999999999</v>
      </c>
      <c r="AG3" s="38">
        <v>1.26</v>
      </c>
      <c r="AH3" s="39" t="s">
        <v>36</v>
      </c>
      <c r="AI3" s="39">
        <v>18200</v>
      </c>
      <c r="AJ3" s="63" t="s">
        <v>38</v>
      </c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</row>
    <row r="4" spans="1:108" s="4" customFormat="1">
      <c r="A4" s="10" t="s">
        <v>112</v>
      </c>
      <c r="B4" s="11">
        <v>40373</v>
      </c>
      <c r="C4" s="12" t="s">
        <v>108</v>
      </c>
      <c r="D4" s="40">
        <v>1.4999999999999999E-2</v>
      </c>
      <c r="E4" s="41">
        <v>12.1</v>
      </c>
      <c r="F4" s="41">
        <v>0.22</v>
      </c>
      <c r="G4" s="41" t="s">
        <v>110</v>
      </c>
      <c r="H4" s="41">
        <v>16.899999999999999</v>
      </c>
      <c r="I4" s="42">
        <v>0.06</v>
      </c>
      <c r="J4" s="42" t="s">
        <v>39</v>
      </c>
      <c r="K4" s="42">
        <v>123</v>
      </c>
      <c r="L4" s="42">
        <v>16.2</v>
      </c>
      <c r="M4" s="42">
        <v>53.5</v>
      </c>
      <c r="N4" s="42" t="s">
        <v>38</v>
      </c>
      <c r="O4" s="42">
        <v>9.16</v>
      </c>
      <c r="P4" s="42">
        <v>149</v>
      </c>
      <c r="Q4" s="42">
        <v>7.74</v>
      </c>
      <c r="R4" s="42">
        <v>5.6000000000000001E-2</v>
      </c>
      <c r="S4" s="42">
        <v>75.8</v>
      </c>
      <c r="T4" s="42">
        <v>2920</v>
      </c>
      <c r="U4" s="42">
        <v>0.52</v>
      </c>
      <c r="V4" s="43">
        <v>18.5</v>
      </c>
      <c r="W4" s="43">
        <v>132</v>
      </c>
      <c r="X4" s="43">
        <v>1.65</v>
      </c>
      <c r="Y4" s="43">
        <v>240</v>
      </c>
      <c r="Z4" s="43">
        <v>0.26</v>
      </c>
      <c r="AA4" s="43">
        <v>0.14000000000000001</v>
      </c>
      <c r="AB4" s="43">
        <v>3630</v>
      </c>
      <c r="AC4" s="43" t="s">
        <v>111</v>
      </c>
      <c r="AD4" s="43">
        <v>597</v>
      </c>
      <c r="AE4" s="44" t="s">
        <v>37</v>
      </c>
      <c r="AF4" s="43">
        <v>0.44</v>
      </c>
      <c r="AG4" s="45">
        <v>1.26</v>
      </c>
      <c r="AH4" s="46" t="s">
        <v>36</v>
      </c>
      <c r="AI4" s="46">
        <v>18400</v>
      </c>
      <c r="AJ4" s="64" t="s">
        <v>38</v>
      </c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</row>
    <row r="5" spans="1:108" s="15" customFormat="1">
      <c r="A5" s="91" t="s">
        <v>40</v>
      </c>
      <c r="B5" s="92"/>
      <c r="C5" s="93"/>
      <c r="D5" s="22">
        <f>IFERROR((((2*(ABS((D3-D4))))/(D4+D3))*100),Refs!$C$16)</f>
        <v>6.8965517241379253</v>
      </c>
      <c r="E5" s="23">
        <f>IFERROR((((2*(ABS((E3-E4))))/(E4+E3))*100),Refs!$C$16)</f>
        <v>4.2194092827004219</v>
      </c>
      <c r="F5" s="23">
        <f>IFERROR((((2*(ABS((F3-F4))))/(F4+F3))*100),Refs!$C$16)</f>
        <v>0</v>
      </c>
      <c r="G5" s="23" t="str">
        <f>IFERROR((((2*(ABS((G3-G4))))/(G4+G3))*100),Refs!$C$16)</f>
        <v>N/A</v>
      </c>
      <c r="H5" s="23">
        <f>IFERROR((((2*(ABS((H3-H4))))/(H4+H3))*100),Refs!$C$16)</f>
        <v>1.7910447761193862</v>
      </c>
      <c r="I5" s="23">
        <f>IFERROR((((2*(ABS((I3-I4))))/(I4+I3))*100),Refs!$C$16)</f>
        <v>0</v>
      </c>
      <c r="J5" s="23" t="str">
        <f>IFERROR((((2*(ABS((J3-J4))))/(J4+J3))*100),Refs!$C$16)</f>
        <v>N/A</v>
      </c>
      <c r="K5" s="23">
        <f>IFERROR((((2*(ABS((K3-K4))))/(K4+K3))*100),Refs!$C$16)</f>
        <v>1.639344262295082</v>
      </c>
      <c r="L5" s="23">
        <f>IFERROR((((2*(ABS((L3-L4))))/(L4+L3))*100),Refs!$C$16)</f>
        <v>0.61538461538462419</v>
      </c>
      <c r="M5" s="23">
        <f>IFERROR((((2*(ABS((M3-M4))))/(M4+M3))*100),Refs!$C$16)</f>
        <v>2.4597918637653682</v>
      </c>
      <c r="N5" s="23" t="str">
        <f>IFERROR((((2*(ABS((N3-N4))))/(N4+N3))*100),Refs!$C$16)</f>
        <v>N/A</v>
      </c>
      <c r="O5" s="23">
        <f>IFERROR((((2*(ABS((O3-O4))))/(O4+O3))*100),Refs!$C$16)</f>
        <v>32.387923147301002</v>
      </c>
      <c r="P5" s="23">
        <f>IFERROR((((2*(ABS((P3-P4))))/(P4+P3))*100),Refs!$C$16)</f>
        <v>3.9473684210526314</v>
      </c>
      <c r="Q5" s="23">
        <f>IFERROR((((2*(ABS((Q3-Q4))))/(Q4+Q3))*100),Refs!$C$16)</f>
        <v>0.38834951456311001</v>
      </c>
      <c r="R5" s="23">
        <f>IFERROR((((2*(ABS((R3-R4))))/(R4+R3))*100),Refs!$C$16)</f>
        <v>0.71684587813620881</v>
      </c>
      <c r="S5" s="23">
        <f>IFERROR((((2*(ABS((S3-S4))))/(S4+S3))*100),Refs!$C$16)</f>
        <v>0.39656311962987062</v>
      </c>
      <c r="T5" s="23">
        <f>IFERROR((((2*(ABS((T3-T4))))/(T4+T3))*100),Refs!$C$16)</f>
        <v>0</v>
      </c>
      <c r="U5" s="23">
        <f>IFERROR((((2*(ABS((U3-U4))))/(U4+U3))*100),Refs!$C$16)</f>
        <v>8.0000000000000071</v>
      </c>
      <c r="V5" s="23">
        <f>IFERROR((((2*(ABS((V3-V4))))/(V4+V3))*100),Refs!$C$16)</f>
        <v>1.0869565217391266</v>
      </c>
      <c r="W5" s="23">
        <f>IFERROR((((2*(ABS((W3-W4))))/(W4+W3))*100),Refs!$C$16)</f>
        <v>2.2988505747126435</v>
      </c>
      <c r="X5" s="23">
        <f>IFERROR((((2*(ABS((X3-X4))))/(X4+X3))*100),Refs!$C$16)</f>
        <v>1.2048192771084349</v>
      </c>
      <c r="Y5" s="23">
        <f>IFERROR((((2*(ABS((Y3-Y4))))/(Y4+Y3))*100),Refs!$C$16)</f>
        <v>0.41753653444676403</v>
      </c>
      <c r="Z5" s="23">
        <f>IFERROR((((2*(ABS((Z3-Z4))))/(Z4+Z3))*100),Refs!$C$16)</f>
        <v>3.9215686274509838</v>
      </c>
      <c r="AA5" s="23">
        <f>IFERROR((((2*(ABS((AA3-AA4))))/(AA4+AA3))*100),Refs!$C$16)</f>
        <v>15.384615384615397</v>
      </c>
      <c r="AB5" s="23">
        <f>IFERROR((((2*(ABS((AB3-AB4))))/(AB4+AB3))*100),Refs!$C$16)</f>
        <v>4.7954866008462629</v>
      </c>
      <c r="AC5" s="23" t="str">
        <f>IFERROR((((2*(ABS((AC3-AC4))))/(AC4+AC3))*100),Refs!$C$16)</f>
        <v>N/A</v>
      </c>
      <c r="AD5" s="23">
        <f>IFERROR((((2*(ABS((AD3-AD4))))/(AD4+AD3))*100),Refs!$C$16)</f>
        <v>0.84104289318755254</v>
      </c>
      <c r="AE5" s="23" t="str">
        <f>IFERROR((((2*(ABS((AE3-AE4))))/(AE4+AE3))*100),Refs!$C$16)</f>
        <v>N/A</v>
      </c>
      <c r="AF5" s="23">
        <f>IFERROR((((2*(ABS((AF3-AF4))))/(AF4+AF3))*100),Refs!$C$16)</f>
        <v>4.4134727061556367</v>
      </c>
      <c r="AG5" s="23">
        <f>IFERROR((((2*(ABS((AG3-AG4))))/(AG4+AG3))*100),Refs!$C$16)</f>
        <v>0</v>
      </c>
      <c r="AH5" s="23" t="str">
        <f>IFERROR((((2*(ABS((AH3-AH4))))/(AH4+AH3))*100),Refs!$C$16)</f>
        <v>N/A</v>
      </c>
      <c r="AI5" s="23">
        <f>IFERROR((((2*(ABS((AI3-AI4))))/(AI4+AI3))*100),Refs!$C$16)</f>
        <v>1.0928961748633881</v>
      </c>
      <c r="AJ5" s="60" t="str">
        <f>IFERROR((((2*(ABS((AJ3-AJ4))))/(AJ4+AJ3))*100),Refs!$C$16)</f>
        <v>N/A</v>
      </c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</row>
    <row r="6" spans="1:108" s="5" customFormat="1">
      <c r="A6" s="94" t="s">
        <v>94</v>
      </c>
      <c r="B6" s="95"/>
      <c r="C6" s="96"/>
      <c r="D6" s="24"/>
      <c r="E6" s="25"/>
      <c r="F6" s="25"/>
      <c r="G6" s="21"/>
      <c r="H6" s="21"/>
      <c r="I6" s="25"/>
      <c r="J6" s="21"/>
      <c r="K6" s="25"/>
      <c r="L6" s="21"/>
      <c r="M6" s="21"/>
      <c r="N6" s="21"/>
      <c r="O6" s="25"/>
      <c r="P6" s="25"/>
      <c r="Q6" s="21"/>
      <c r="R6" s="25"/>
      <c r="S6" s="21"/>
      <c r="T6" s="21"/>
      <c r="U6" s="25"/>
      <c r="V6" s="25"/>
      <c r="W6" s="25"/>
      <c r="X6" s="21"/>
      <c r="Y6" s="18"/>
      <c r="Z6" s="25"/>
      <c r="AA6" s="21"/>
      <c r="AB6" s="25"/>
      <c r="AC6" s="21"/>
      <c r="AD6" s="25"/>
      <c r="AE6" s="26"/>
      <c r="AF6" s="21"/>
      <c r="AG6" s="27"/>
      <c r="AH6" s="21"/>
      <c r="AI6" s="21"/>
      <c r="AJ6" s="61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</row>
    <row r="7" spans="1:108" s="5" customFormat="1">
      <c r="A7" s="94" t="s">
        <v>95</v>
      </c>
      <c r="B7" s="95"/>
      <c r="C7" s="96"/>
      <c r="D7" s="24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6"/>
      <c r="AF7" s="21"/>
      <c r="AG7" s="27"/>
      <c r="AH7" s="21"/>
      <c r="AI7" s="21"/>
      <c r="AJ7" s="61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</row>
    <row r="8" spans="1:108" s="6" customFormat="1" ht="15.75" thickBot="1">
      <c r="A8" s="97" t="s">
        <v>96</v>
      </c>
      <c r="B8" s="98"/>
      <c r="C8" s="99"/>
      <c r="D8" s="28"/>
      <c r="E8" s="29"/>
      <c r="F8" s="29"/>
      <c r="G8" s="30"/>
      <c r="H8" s="30"/>
      <c r="I8" s="29"/>
      <c r="J8" s="30"/>
      <c r="K8" s="29"/>
      <c r="L8" s="30"/>
      <c r="M8" s="30"/>
      <c r="N8" s="30"/>
      <c r="O8" s="29"/>
      <c r="P8" s="29"/>
      <c r="Q8" s="30"/>
      <c r="R8" s="29"/>
      <c r="S8" s="30"/>
      <c r="T8" s="30"/>
      <c r="U8" s="29"/>
      <c r="V8" s="29"/>
      <c r="W8" s="29"/>
      <c r="X8" s="30"/>
      <c r="Y8" s="20"/>
      <c r="Z8" s="29"/>
      <c r="AA8" s="30"/>
      <c r="AB8" s="29"/>
      <c r="AC8" s="30"/>
      <c r="AD8" s="29"/>
      <c r="AE8" s="31"/>
      <c r="AF8" s="30"/>
      <c r="AG8" s="32"/>
      <c r="AH8" s="30"/>
      <c r="AI8" s="30"/>
      <c r="AJ8" s="62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</row>
    <row r="9" spans="1:108" s="4" customFormat="1">
      <c r="A9" s="7" t="s">
        <v>116</v>
      </c>
      <c r="B9" s="8">
        <v>40429</v>
      </c>
      <c r="C9" s="9" t="s">
        <v>35</v>
      </c>
      <c r="D9" s="33" t="s">
        <v>113</v>
      </c>
      <c r="E9" s="34">
        <v>11</v>
      </c>
      <c r="F9" s="34">
        <v>0.2</v>
      </c>
      <c r="G9" s="34" t="s">
        <v>114</v>
      </c>
      <c r="H9" s="34">
        <v>15.6</v>
      </c>
      <c r="I9" s="35" t="s">
        <v>115</v>
      </c>
      <c r="J9" s="35" t="s">
        <v>113</v>
      </c>
      <c r="K9" s="35">
        <v>139</v>
      </c>
      <c r="L9" s="35">
        <v>17.100000000000001</v>
      </c>
      <c r="M9" s="35">
        <v>48.2</v>
      </c>
      <c r="N9" s="35" t="s">
        <v>37</v>
      </c>
      <c r="O9" s="35">
        <v>6.6</v>
      </c>
      <c r="P9" s="35">
        <v>172</v>
      </c>
      <c r="Q9" s="35">
        <v>7.5</v>
      </c>
      <c r="R9" s="35">
        <v>5.5E-2</v>
      </c>
      <c r="S9" s="35">
        <v>71.2</v>
      </c>
      <c r="T9" s="35">
        <v>2850</v>
      </c>
      <c r="U9" s="35">
        <v>0.6</v>
      </c>
      <c r="V9" s="36">
        <v>17.5</v>
      </c>
      <c r="W9" s="36">
        <v>121</v>
      </c>
      <c r="X9" s="36">
        <v>1.7</v>
      </c>
      <c r="Y9" s="36">
        <v>221</v>
      </c>
      <c r="Z9" s="36">
        <v>0.9</v>
      </c>
      <c r="AA9" s="36" t="s">
        <v>36</v>
      </c>
      <c r="AB9" s="36">
        <v>3640</v>
      </c>
      <c r="AC9" s="36" t="s">
        <v>115</v>
      </c>
      <c r="AD9" s="36">
        <v>585</v>
      </c>
      <c r="AE9" s="37">
        <v>8</v>
      </c>
      <c r="AF9" s="36">
        <v>0.43</v>
      </c>
      <c r="AG9" s="38">
        <v>1.1200000000000001</v>
      </c>
      <c r="AH9" s="39" t="s">
        <v>109</v>
      </c>
      <c r="AI9" s="39">
        <v>19700</v>
      </c>
      <c r="AJ9" s="63" t="s">
        <v>37</v>
      </c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</row>
    <row r="10" spans="1:108" s="4" customFormat="1">
      <c r="A10" s="10" t="s">
        <v>116</v>
      </c>
      <c r="B10" s="11">
        <v>40429</v>
      </c>
      <c r="C10" s="12" t="s">
        <v>108</v>
      </c>
      <c r="D10" s="40" t="s">
        <v>113</v>
      </c>
      <c r="E10" s="41">
        <v>12</v>
      </c>
      <c r="F10" s="41">
        <v>0.2</v>
      </c>
      <c r="G10" s="41" t="s">
        <v>114</v>
      </c>
      <c r="H10" s="41">
        <v>16.3</v>
      </c>
      <c r="I10" s="42" t="s">
        <v>115</v>
      </c>
      <c r="J10" s="42" t="s">
        <v>113</v>
      </c>
      <c r="K10" s="42">
        <v>137</v>
      </c>
      <c r="L10" s="42">
        <v>17.3</v>
      </c>
      <c r="M10" s="42">
        <v>50.8</v>
      </c>
      <c r="N10" s="42" t="s">
        <v>37</v>
      </c>
      <c r="O10" s="42">
        <v>6.8</v>
      </c>
      <c r="P10" s="42">
        <v>169</v>
      </c>
      <c r="Q10" s="42">
        <v>7.9</v>
      </c>
      <c r="R10" s="42">
        <v>5.7000000000000002E-2</v>
      </c>
      <c r="S10" s="42">
        <v>75.400000000000006</v>
      </c>
      <c r="T10" s="42">
        <v>2970</v>
      </c>
      <c r="U10" s="42">
        <v>0.6</v>
      </c>
      <c r="V10" s="43">
        <v>18.600000000000001</v>
      </c>
      <c r="W10" s="43">
        <v>130</v>
      </c>
      <c r="X10" s="43">
        <v>1.84</v>
      </c>
      <c r="Y10" s="43">
        <v>254</v>
      </c>
      <c r="Z10" s="43">
        <v>0.3</v>
      </c>
      <c r="AA10" s="43" t="s">
        <v>36</v>
      </c>
      <c r="AB10" s="43">
        <v>3830</v>
      </c>
      <c r="AC10" s="43" t="s">
        <v>115</v>
      </c>
      <c r="AD10" s="43">
        <v>597</v>
      </c>
      <c r="AE10" s="44">
        <v>10</v>
      </c>
      <c r="AF10" s="43">
        <v>0.47</v>
      </c>
      <c r="AG10" s="45">
        <v>1.0900000000000001</v>
      </c>
      <c r="AH10" s="46">
        <v>2</v>
      </c>
      <c r="AI10" s="46">
        <v>20300</v>
      </c>
      <c r="AJ10" s="64" t="s">
        <v>37</v>
      </c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</row>
    <row r="11" spans="1:108" s="15" customFormat="1">
      <c r="A11" s="91" t="s">
        <v>40</v>
      </c>
      <c r="B11" s="92"/>
      <c r="C11" s="93"/>
      <c r="D11" s="22" t="str">
        <f>IFERROR((((2*(ABS((D9-D10))))/(D10+D9))*100),Refs!$C$16)</f>
        <v>N/A</v>
      </c>
      <c r="E11" s="23">
        <f>IFERROR((((2*(ABS((E9-E10))))/(E10+E9))*100),Refs!$C$16)</f>
        <v>8.695652173913043</v>
      </c>
      <c r="F11" s="23">
        <f>IFERROR((((2*(ABS((F9-F10))))/(F10+F9))*100),Refs!$C$16)</f>
        <v>0</v>
      </c>
      <c r="G11" s="23" t="str">
        <f>IFERROR((((2*(ABS((G9-G10))))/(G10+G9))*100),Refs!$C$16)</f>
        <v>N/A</v>
      </c>
      <c r="H11" s="23">
        <f>IFERROR((((2*(ABS((H9-H10))))/(H10+H9))*100),Refs!$C$16)</f>
        <v>4.3887147335423267</v>
      </c>
      <c r="I11" s="23" t="str">
        <f>IFERROR((((2*(ABS((I9-I10))))/(I10+I9))*100),Refs!$C$16)</f>
        <v>N/A</v>
      </c>
      <c r="J11" s="23" t="str">
        <f>IFERROR((((2*(ABS((J9-J10))))/(J10+J9))*100),Refs!$C$16)</f>
        <v>N/A</v>
      </c>
      <c r="K11" s="23">
        <f>IFERROR((((2*(ABS((K9-K10))))/(K10+K9))*100),Refs!$C$16)</f>
        <v>1.4492753623188406</v>
      </c>
      <c r="L11" s="23">
        <f>IFERROR((((2*(ABS((L9-L10))))/(L10+L9))*100),Refs!$C$16)</f>
        <v>1.1627906976744142</v>
      </c>
      <c r="M11" s="23">
        <f>IFERROR((((2*(ABS((M9-M10))))/(M10+M9))*100),Refs!$C$16)</f>
        <v>5.2525252525252411</v>
      </c>
      <c r="N11" s="23" t="str">
        <f>IFERROR((((2*(ABS((N9-N10))))/(N10+N9))*100),Refs!$C$16)</f>
        <v>N/A</v>
      </c>
      <c r="O11" s="23">
        <f>IFERROR((((2*(ABS((O9-O10))))/(O10+O9))*100),Refs!$C$16)</f>
        <v>2.9850746268656749</v>
      </c>
      <c r="P11" s="23">
        <f>IFERROR((((2*(ABS((P9-P10))))/(P10+P9))*100),Refs!$C$16)</f>
        <v>1.7595307917888565</v>
      </c>
      <c r="Q11" s="23">
        <f>IFERROR((((2*(ABS((Q9-Q10))))/(Q10+Q9))*100),Refs!$C$16)</f>
        <v>5.1948051948051992</v>
      </c>
      <c r="R11" s="23">
        <f>IFERROR((((2*(ABS((R9-R10))))/(R10+R9))*100),Refs!$C$16)</f>
        <v>3.5714285714285747</v>
      </c>
      <c r="S11" s="23">
        <f>IFERROR((((2*(ABS((S9-S10))))/(S10+S9))*100),Refs!$C$16)</f>
        <v>5.7298772169167833</v>
      </c>
      <c r="T11" s="23">
        <f>IFERROR((((2*(ABS((T9-T10))))/(T10+T9))*100),Refs!$C$16)</f>
        <v>4.1237113402061851</v>
      </c>
      <c r="U11" s="23">
        <f>IFERROR((((2*(ABS((U9-U10))))/(U10+U9))*100),Refs!$C$16)</f>
        <v>0</v>
      </c>
      <c r="V11" s="23">
        <f>IFERROR((((2*(ABS((V9-V10))))/(V10+V9))*100),Refs!$C$16)</f>
        <v>6.0941828254847721</v>
      </c>
      <c r="W11" s="23">
        <f>IFERROR((((2*(ABS((W9-W10))))/(W10+W9))*100),Refs!$C$16)</f>
        <v>7.1713147410358573</v>
      </c>
      <c r="X11" s="23">
        <f>IFERROR((((2*(ABS((X9-X10))))/(X10+X9))*100),Refs!$C$16)</f>
        <v>7.9096045197740192</v>
      </c>
      <c r="Y11" s="23">
        <f>IFERROR((((2*(ABS((Y9-Y10))))/(Y10+Y9))*100),Refs!$C$16)</f>
        <v>13.894736842105262</v>
      </c>
      <c r="Z11" s="23">
        <f>IFERROR((((2*(ABS((Z9-Z10))))/(Z10+Z9))*100),Refs!$C$16)</f>
        <v>100.00000000000003</v>
      </c>
      <c r="AA11" s="23" t="str">
        <f>IFERROR((((2*(ABS((AA9-AA10))))/(AA10+AA9))*100),Refs!$C$16)</f>
        <v>N/A</v>
      </c>
      <c r="AB11" s="23">
        <f>IFERROR((((2*(ABS((AB9-AB10))))/(AB10+AB9))*100),Refs!$C$16)</f>
        <v>5.0870147255689426</v>
      </c>
      <c r="AC11" s="23" t="str">
        <f>IFERROR((((2*(ABS((AC9-AC10))))/(AC10+AC9))*100),Refs!$C$16)</f>
        <v>N/A</v>
      </c>
      <c r="AD11" s="23">
        <f>IFERROR((((2*(ABS((AD9-AD10))))/(AD10+AD9))*100),Refs!$C$16)</f>
        <v>2.030456852791878</v>
      </c>
      <c r="AE11" s="23">
        <f>IFERROR((((2*(ABS((AE9-AE10))))/(AE10+AE9))*100),Refs!$C$16)</f>
        <v>22.222222222222221</v>
      </c>
      <c r="AF11" s="23">
        <f>IFERROR((((2*(ABS((AF9-AF10))))/(AF10+AF9))*100),Refs!$C$16)</f>
        <v>8.8888888888888857</v>
      </c>
      <c r="AG11" s="23">
        <f>IFERROR((((2*(ABS((AG9-AG10))))/(AG10+AG9))*100),Refs!$C$16)</f>
        <v>2.7149321266968349</v>
      </c>
      <c r="AH11" s="23" t="str">
        <f>IFERROR((((2*(ABS((AH9-AH10))))/(AH10+AH9))*100),Refs!$C$16)</f>
        <v>N/A</v>
      </c>
      <c r="AI11" s="23">
        <f>IFERROR((((2*(ABS((AI9-AI10))))/(AI10+AI9))*100),Refs!$C$16)</f>
        <v>3</v>
      </c>
      <c r="AJ11" s="60" t="str">
        <f>IFERROR((((2*(ABS((AJ9-AJ10))))/(AJ10+AJ9))*100),Refs!$C$16)</f>
        <v>N/A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</row>
    <row r="12" spans="1:108" s="5" customFormat="1" ht="38.25">
      <c r="A12" s="94" t="s">
        <v>94</v>
      </c>
      <c r="B12" s="95"/>
      <c r="C12" s="96"/>
      <c r="D12" s="24"/>
      <c r="E12" s="25"/>
      <c r="F12" s="25"/>
      <c r="G12" s="21"/>
      <c r="H12" s="21"/>
      <c r="I12" s="25"/>
      <c r="J12" s="21"/>
      <c r="K12" s="25"/>
      <c r="L12" s="21"/>
      <c r="M12" s="21"/>
      <c r="N12" s="21"/>
      <c r="O12" s="25"/>
      <c r="P12" s="25"/>
      <c r="Q12" s="21"/>
      <c r="R12" s="25"/>
      <c r="S12" s="21"/>
      <c r="T12" s="21"/>
      <c r="U12" s="25"/>
      <c r="V12" s="25"/>
      <c r="W12" s="25"/>
      <c r="X12" s="21"/>
      <c r="Y12" s="18"/>
      <c r="Z12" s="19" t="s">
        <v>122</v>
      </c>
      <c r="AA12" s="21"/>
      <c r="AB12" s="25"/>
      <c r="AC12" s="21"/>
      <c r="AD12" s="25"/>
      <c r="AE12" s="26"/>
      <c r="AF12" s="21"/>
      <c r="AG12" s="27"/>
      <c r="AH12" s="21"/>
      <c r="AI12" s="21"/>
      <c r="AJ12" s="65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</row>
    <row r="13" spans="1:108" s="5" customFormat="1">
      <c r="A13" s="94" t="s">
        <v>95</v>
      </c>
      <c r="B13" s="95"/>
      <c r="C13" s="96"/>
      <c r="D13" s="24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7" t="s">
        <v>98</v>
      </c>
      <c r="AA13" s="21"/>
      <c r="AB13" s="21"/>
      <c r="AC13" s="21"/>
      <c r="AD13" s="21"/>
      <c r="AE13" s="26"/>
      <c r="AF13" s="21"/>
      <c r="AG13" s="27"/>
      <c r="AH13" s="21"/>
      <c r="AI13" s="21"/>
      <c r="AJ13" s="61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</row>
    <row r="14" spans="1:108" s="6" customFormat="1" ht="26.25" thickBot="1">
      <c r="A14" s="97" t="s">
        <v>96</v>
      </c>
      <c r="B14" s="98"/>
      <c r="C14" s="99"/>
      <c r="D14" s="28"/>
      <c r="E14" s="29"/>
      <c r="F14" s="29"/>
      <c r="G14" s="30"/>
      <c r="H14" s="30"/>
      <c r="I14" s="29"/>
      <c r="J14" s="30"/>
      <c r="K14" s="29"/>
      <c r="L14" s="30"/>
      <c r="M14" s="30"/>
      <c r="N14" s="30"/>
      <c r="O14" s="29"/>
      <c r="P14" s="29"/>
      <c r="Q14" s="30"/>
      <c r="R14" s="29"/>
      <c r="S14" s="30"/>
      <c r="T14" s="30"/>
      <c r="U14" s="29"/>
      <c r="V14" s="29"/>
      <c r="W14" s="29"/>
      <c r="X14" s="30"/>
      <c r="Y14" s="20"/>
      <c r="Z14" s="58" t="s">
        <v>120</v>
      </c>
      <c r="AA14" s="30"/>
      <c r="AB14" s="29"/>
      <c r="AC14" s="30"/>
      <c r="AD14" s="29"/>
      <c r="AE14" s="31"/>
      <c r="AF14" s="30"/>
      <c r="AG14" s="32"/>
      <c r="AH14" s="30"/>
      <c r="AI14" s="30"/>
      <c r="AJ14" s="66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</row>
    <row r="15" spans="1:108">
      <c r="D15" s="69"/>
      <c r="E15" s="4" t="s">
        <v>127</v>
      </c>
    </row>
    <row r="16" spans="1:108">
      <c r="D16" s="70"/>
      <c r="E16" s="4" t="s">
        <v>128</v>
      </c>
    </row>
    <row r="19" spans="37:37">
      <c r="AK19" s="90"/>
    </row>
  </sheetData>
  <sheetProtection formatCells="0" formatColumns="0" formatRows="0" insertColumns="0" insertRows="0" deleteColumns="0" deleteRows="0" sort="0" autoFilter="0"/>
  <mergeCells count="8">
    <mergeCell ref="A5:C5"/>
    <mergeCell ref="A11:C11"/>
    <mergeCell ref="A12:C12"/>
    <mergeCell ref="A13:C13"/>
    <mergeCell ref="A14:C14"/>
    <mergeCell ref="A6:C6"/>
    <mergeCell ref="A7:C7"/>
    <mergeCell ref="A8:C8"/>
  </mergeCells>
  <conditionalFormatting sqref="D5:AJ5 D11:AJ11">
    <cfRule type="expression" dxfId="5" priority="1">
      <formula>AND(IF(D5&gt;=100,TRUE),IF(D5="N/A",FALSE,TRUE))</formula>
    </cfRule>
    <cfRule type="expression" dxfId="4" priority="2">
      <formula>AND(IF(D5&gt;=50,TRUE),IF(D5="N/A",FALSE,TRUE))</formula>
    </cfRule>
  </conditionalFormatting>
  <dataValidations disablePrompts="1" count="1">
    <dataValidation type="list" allowBlank="1" showInputMessage="1" showErrorMessage="1" sqref="D7:AJ7 D13:Y13 AA13:AJ13">
      <formula1>#REF!</formula1>
    </dataValidation>
  </dataValidations>
  <pageMargins left="0.7" right="0.7" top="1.06375" bottom="0.75" header="0.3" footer="0.3"/>
  <pageSetup paperSize="17" scale="69" orientation="landscape" r:id="rId1"/>
  <headerFooter>
    <oddHeader>&amp;L&amp;G&amp;C&amp;"Arial,Regular"&amp;18Table C-66: Rose Creek Drainage Water Quality
2010 QA/QC Duplicates - Pit Lakes - Total Metals&amp;R&amp;G</oddHeader>
    <oddFooter>&amp;L&amp;"Arial,Regular"&amp;8&amp;Z&amp;F\&amp;A&amp;R&amp;"Arial,Regular"&amp;10Pg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A15" sqref="A15:C18"/>
    </sheetView>
  </sheetViews>
  <sheetFormatPr defaultRowHeight="15"/>
  <cols>
    <col min="2" max="2" width="12.28515625" customWidth="1"/>
    <col min="3" max="3" width="14.85546875" customWidth="1"/>
  </cols>
  <sheetData>
    <row r="2" spans="1:3">
      <c r="A2" s="4" t="s">
        <v>100</v>
      </c>
      <c r="B2" s="4"/>
    </row>
    <row r="3" spans="1:3">
      <c r="A3" s="13" t="s">
        <v>97</v>
      </c>
      <c r="B3" s="13" t="s">
        <v>90</v>
      </c>
    </row>
    <row r="4" spans="1:3" s="1" customFormat="1">
      <c r="A4" s="13" t="s">
        <v>98</v>
      </c>
      <c r="B4" s="13"/>
    </row>
    <row r="5" spans="1:3" s="1" customFormat="1">
      <c r="A5" s="13" t="s">
        <v>99</v>
      </c>
      <c r="B5" s="13"/>
    </row>
    <row r="6" spans="1:3" s="1" customFormat="1" ht="12.75"/>
    <row r="7" spans="1:3" s="1" customFormat="1" ht="12.75"/>
    <row r="8" spans="1:3" s="1" customFormat="1">
      <c r="A8" s="4" t="s">
        <v>100</v>
      </c>
      <c r="B8" s="4"/>
      <c r="C8" s="5"/>
    </row>
    <row r="9" spans="1:3" s="1" customFormat="1">
      <c r="A9" s="13" t="s">
        <v>97</v>
      </c>
      <c r="B9" s="4"/>
      <c r="C9" s="14" t="s">
        <v>90</v>
      </c>
    </row>
    <row r="10" spans="1:3" s="1" customFormat="1">
      <c r="A10" s="13" t="s">
        <v>98</v>
      </c>
      <c r="B10" s="4"/>
      <c r="C10" s="5"/>
    </row>
    <row r="11" spans="1:3" s="1" customFormat="1">
      <c r="A11" s="13" t="s">
        <v>99</v>
      </c>
      <c r="B11" s="4"/>
      <c r="C11" s="5"/>
    </row>
    <row r="12" spans="1:3" s="1" customFormat="1">
      <c r="A12" s="13"/>
      <c r="B12" s="4"/>
      <c r="C12" s="5"/>
    </row>
    <row r="13" spans="1:3" s="1" customFormat="1" ht="12.75"/>
    <row r="14" spans="1:3" s="1" customFormat="1" ht="12.75"/>
    <row r="15" spans="1:3" s="1" customFormat="1">
      <c r="A15" s="4" t="s">
        <v>100</v>
      </c>
      <c r="B15" s="4"/>
      <c r="C15" s="4"/>
    </row>
    <row r="16" spans="1:3">
      <c r="A16" s="17" t="s">
        <v>97</v>
      </c>
      <c r="B16" s="4"/>
      <c r="C16" s="16" t="s">
        <v>90</v>
      </c>
    </row>
    <row r="17" spans="1:3">
      <c r="A17" s="17" t="s">
        <v>98</v>
      </c>
      <c r="B17" s="4"/>
      <c r="C17" s="4"/>
    </row>
    <row r="18" spans="1:3">
      <c r="A18" s="17" t="s">
        <v>99</v>
      </c>
      <c r="B18" s="4"/>
      <c r="C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</vt:lpstr>
      <vt:lpstr>Diss. Metals</vt:lpstr>
      <vt:lpstr>Total Metals</vt:lpstr>
      <vt:lpstr>Refs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2011-02-18T21:23:56Z</cp:lastPrinted>
  <dcterms:created xsi:type="dcterms:W3CDTF">2010-01-27T15:58:34Z</dcterms:created>
  <dcterms:modified xsi:type="dcterms:W3CDTF">2011-02-18T21:28:18Z</dcterms:modified>
</cp:coreProperties>
</file>