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13335" windowHeight="7650" activeTab="1"/>
  </bookViews>
  <sheets>
    <sheet name="General" sheetId="2" r:id="rId1"/>
    <sheet name="Diss. Metals" sheetId="3" r:id="rId2"/>
    <sheet name="Total Metals" sheetId="1" r:id="rId3"/>
    <sheet name="Refs" sheetId="4" r:id="rId4"/>
  </sheets>
  <calcPr calcId="125725"/>
</workbook>
</file>

<file path=xl/calcChain.xml><?xml version="1.0" encoding="utf-8"?>
<calcChain xmlns="http://schemas.openxmlformats.org/spreadsheetml/2006/main">
  <c r="E5" i="2"/>
  <c r="G5"/>
  <c r="I5"/>
  <c r="K5"/>
  <c r="M5"/>
  <c r="O5"/>
  <c r="P5"/>
  <c r="V5"/>
  <c r="X5"/>
  <c r="R5"/>
  <c r="T5"/>
  <c r="U5"/>
  <c r="W5" l="1"/>
  <c r="S5"/>
  <c r="Q5"/>
  <c r="N5"/>
  <c r="L5"/>
  <c r="J5"/>
  <c r="H5"/>
  <c r="F5"/>
  <c r="D5"/>
  <c r="AJ5" i="3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AJ5" i="1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</calcChain>
</file>

<file path=xl/sharedStrings.xml><?xml version="1.0" encoding="utf-8"?>
<sst xmlns="http://schemas.openxmlformats.org/spreadsheetml/2006/main" count="284" uniqueCount="119">
  <si>
    <t>Ag</t>
  </si>
  <si>
    <t>Al</t>
  </si>
  <si>
    <t>As</t>
  </si>
  <si>
    <t>B</t>
  </si>
  <si>
    <t>Ba</t>
  </si>
  <si>
    <t>Be</t>
  </si>
  <si>
    <t>Bi</t>
  </si>
  <si>
    <t>Ca</t>
  </si>
  <si>
    <t>Cd</t>
  </si>
  <si>
    <t>Co</t>
  </si>
  <si>
    <t>Cr</t>
  </si>
  <si>
    <t>Cu</t>
  </si>
  <si>
    <t>Fe</t>
  </si>
  <si>
    <t>K</t>
  </si>
  <si>
    <t>Li</t>
  </si>
  <si>
    <t>Mg</t>
  </si>
  <si>
    <t>Mn</t>
  </si>
  <si>
    <t>Mo</t>
  </si>
  <si>
    <t>Na</t>
  </si>
  <si>
    <t>Ni</t>
  </si>
  <si>
    <t>Pb</t>
  </si>
  <si>
    <t>Sb</t>
  </si>
  <si>
    <t>Se</t>
  </si>
  <si>
    <t>Si</t>
  </si>
  <si>
    <t>Sn</t>
  </si>
  <si>
    <t>Sr</t>
  </si>
  <si>
    <t>Ti</t>
  </si>
  <si>
    <t>Tl</t>
  </si>
  <si>
    <t>U</t>
  </si>
  <si>
    <t>V</t>
  </si>
  <si>
    <t>Zn</t>
  </si>
  <si>
    <t>Zr</t>
  </si>
  <si>
    <t>Station</t>
  </si>
  <si>
    <t>µg/L</t>
  </si>
  <si>
    <t>mg/L</t>
  </si>
  <si>
    <t>M</t>
  </si>
  <si>
    <t>&lt;0.2</t>
  </si>
  <si>
    <t>&lt;0.5</t>
  </si>
  <si>
    <t>&lt;0.1</t>
  </si>
  <si>
    <t>&lt;0.005</t>
  </si>
  <si>
    <t>RPD (%)</t>
  </si>
  <si>
    <t>Acid(pH4.5)</t>
  </si>
  <si>
    <t>Acid(pH8.3)</t>
  </si>
  <si>
    <t>CaCO3</t>
  </si>
  <si>
    <t>CaCO3-d</t>
  </si>
  <si>
    <t>CO3</t>
  </si>
  <si>
    <t>NH3</t>
  </si>
  <si>
    <t>S</t>
  </si>
  <si>
    <t>S-d</t>
  </si>
  <si>
    <t>TDS</t>
  </si>
  <si>
    <t>TSS</t>
  </si>
  <si>
    <t>OH</t>
  </si>
  <si>
    <t>ALK</t>
  </si>
  <si>
    <t>COND</t>
  </si>
  <si>
    <t>HCO3</t>
  </si>
  <si>
    <t>pH</t>
  </si>
  <si>
    <t>SO4-d</t>
  </si>
  <si>
    <t>µmho/cm</t>
  </si>
  <si>
    <t>Ag-d</t>
  </si>
  <si>
    <t>Al-d</t>
  </si>
  <si>
    <t>As-d</t>
  </si>
  <si>
    <t>Ba-d</t>
  </si>
  <si>
    <t>B-d</t>
  </si>
  <si>
    <t>Be-d</t>
  </si>
  <si>
    <t>Bi-d</t>
  </si>
  <si>
    <t>Ca-d</t>
  </si>
  <si>
    <t>Cd-d</t>
  </si>
  <si>
    <t>Co-d</t>
  </si>
  <si>
    <t>Cr-d</t>
  </si>
  <si>
    <t>Cu-d</t>
  </si>
  <si>
    <t>Fe-d</t>
  </si>
  <si>
    <t>K-d</t>
  </si>
  <si>
    <t>Li-d</t>
  </si>
  <si>
    <t>Mg-d</t>
  </si>
  <si>
    <t>Mn-d</t>
  </si>
  <si>
    <t>Mo-d</t>
  </si>
  <si>
    <t>Na-d</t>
  </si>
  <si>
    <t>Ni-d</t>
  </si>
  <si>
    <t>Pb-d</t>
  </si>
  <si>
    <t>Sb-d</t>
  </si>
  <si>
    <t>Se-d</t>
  </si>
  <si>
    <t>Si-d</t>
  </si>
  <si>
    <t>Sn-d</t>
  </si>
  <si>
    <t>Sr-d</t>
  </si>
  <si>
    <t>Ti-d</t>
  </si>
  <si>
    <t>Tl-d</t>
  </si>
  <si>
    <t>U-d</t>
  </si>
  <si>
    <t>V-d</t>
  </si>
  <si>
    <t>Zn-d</t>
  </si>
  <si>
    <t>Zr-d</t>
  </si>
  <si>
    <t>N/A</t>
  </si>
  <si>
    <t>Date</t>
  </si>
  <si>
    <t>Sample Type</t>
  </si>
  <si>
    <t>ALKPP</t>
  </si>
  <si>
    <t>RPD &gt; 50%</t>
  </si>
  <si>
    <t>Comments</t>
  </si>
  <si>
    <t>Action</t>
  </si>
  <si>
    <t>Result</t>
  </si>
  <si>
    <t>Change Value</t>
  </si>
  <si>
    <t>Let Value Stand</t>
  </si>
  <si>
    <t>Remove Value</t>
  </si>
  <si>
    <t>Request Retest</t>
  </si>
  <si>
    <t>ug/L</t>
  </si>
  <si>
    <t>Cl-d</t>
  </si>
  <si>
    <t>NO2</t>
  </si>
  <si>
    <t>NO2/3</t>
  </si>
  <si>
    <t>NO3</t>
  </si>
  <si>
    <t>oPO4</t>
  </si>
  <si>
    <t>P</t>
  </si>
  <si>
    <t>&lt;1</t>
  </si>
  <si>
    <t>FL-1</t>
  </si>
  <si>
    <t>SPLIT</t>
  </si>
  <si>
    <t>&lt;0.03</t>
  </si>
  <si>
    <t>&lt;300</t>
  </si>
  <si>
    <t>&lt;0.05</t>
  </si>
  <si>
    <t>&lt;3</t>
  </si>
  <si>
    <t>Discrepancy between values remains.</t>
  </si>
  <si>
    <t>RPD &gt; 100%</t>
  </si>
  <si>
    <t>Both values correctly entered into emLine; however, neither value &gt; PQL. Therefore RPD analysis not valid in this case. In addition, lab noted that "Samples arrived to laboratory past recommended hold time."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</si>
</sst>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00A47"/>
        <bgColor indexed="64"/>
      </patternFill>
    </fill>
    <fill>
      <patternFill patternType="solid">
        <fgColor rgb="FFF6F2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5" xfId="0" applyFill="1" applyBorder="1" applyProtection="1">
      <protection locked="0"/>
    </xf>
    <xf numFmtId="0" fontId="2" fillId="0" borderId="10" xfId="1" applyFont="1" applyBorder="1" applyAlignment="1" applyProtection="1">
      <alignment vertical="center"/>
      <protection locked="0"/>
    </xf>
    <xf numFmtId="14" fontId="2" fillId="0" borderId="6" xfId="1" applyNumberFormat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14" fontId="2" fillId="0" borderId="1" xfId="1" applyNumberFormat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0" fillId="0" borderId="0" xfId="0" applyProtection="1"/>
    <xf numFmtId="2" fontId="0" fillId="0" borderId="0" xfId="0" applyNumberFormat="1" applyFill="1" applyProtection="1"/>
    <xf numFmtId="0" fontId="0" fillId="0" borderId="0" xfId="0" applyFill="1" applyProtection="1"/>
    <xf numFmtId="0" fontId="0" fillId="2" borderId="0" xfId="0" applyFill="1" applyProtection="1"/>
    <xf numFmtId="2" fontId="0" fillId="0" borderId="0" xfId="0" applyNumberFormat="1" applyProtection="1"/>
    <xf numFmtId="0" fontId="0" fillId="0" borderId="0" xfId="0" applyFont="1" applyProtection="1"/>
    <xf numFmtId="0" fontId="2" fillId="0" borderId="11" xfId="1" applyFont="1" applyBorder="1" applyAlignment="1" applyProtection="1">
      <alignment horizontal="center"/>
      <protection locked="0"/>
    </xf>
    <xf numFmtId="0" fontId="2" fillId="0" borderId="12" xfId="1" applyFont="1" applyBorder="1" applyAlignment="1" applyProtection="1">
      <alignment horizontal="center"/>
      <protection locked="0"/>
    </xf>
    <xf numFmtId="0" fontId="2" fillId="0" borderId="12" xfId="2" applyFont="1" applyBorder="1" applyAlignment="1" applyProtection="1">
      <alignment horizontal="center"/>
      <protection locked="0"/>
    </xf>
    <xf numFmtId="0" fontId="2" fillId="0" borderId="12" xfId="10" applyFont="1" applyBorder="1" applyAlignment="1" applyProtection="1">
      <alignment horizontal="center"/>
      <protection locked="0"/>
    </xf>
    <xf numFmtId="0" fontId="2" fillId="0" borderId="13" xfId="1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5" xfId="1" applyFont="1" applyBorder="1" applyProtection="1">
      <protection locked="0"/>
    </xf>
    <xf numFmtId="0" fontId="2" fillId="0" borderId="14" xfId="1" applyFont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right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>
      <alignment horizont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right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>
      <alignment horizontal="left" vertical="center" wrapText="1"/>
    </xf>
    <xf numFmtId="165" fontId="1" fillId="0" borderId="2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10" xfId="2" applyNumberFormat="1" applyFont="1" applyBorder="1" applyAlignment="1" applyProtection="1">
      <alignment horizontal="right" vertical="center"/>
      <protection locked="0"/>
    </xf>
    <xf numFmtId="2" fontId="1" fillId="0" borderId="6" xfId="2" applyNumberFormat="1" applyFont="1" applyBorder="1" applyAlignment="1" applyProtection="1">
      <alignment horizontal="right" vertical="center"/>
      <protection locked="0"/>
    </xf>
    <xf numFmtId="2" fontId="1" fillId="0" borderId="6" xfId="3" applyNumberFormat="1" applyFont="1" applyBorder="1" applyAlignment="1" applyProtection="1">
      <alignment horizontal="right" vertical="center"/>
      <protection locked="0"/>
    </xf>
    <xf numFmtId="2" fontId="1" fillId="0" borderId="6" xfId="4" applyNumberFormat="1" applyFont="1" applyBorder="1" applyAlignment="1" applyProtection="1">
      <alignment horizontal="right" vertical="center"/>
      <protection locked="0"/>
    </xf>
    <xf numFmtId="165" fontId="1" fillId="0" borderId="6" xfId="4" applyNumberFormat="1" applyFont="1" applyBorder="1" applyAlignment="1" applyProtection="1">
      <alignment horizontal="right" vertical="center"/>
      <protection locked="0"/>
    </xf>
    <xf numFmtId="164" fontId="1" fillId="0" borderId="6" xfId="4" applyNumberFormat="1" applyFont="1" applyBorder="1" applyAlignment="1" applyProtection="1">
      <alignment horizontal="right" vertical="center"/>
      <protection locked="0"/>
    </xf>
    <xf numFmtId="2" fontId="1" fillId="0" borderId="6" xfId="10" applyNumberFormat="1" applyFont="1" applyBorder="1" applyAlignment="1" applyProtection="1">
      <alignment horizontal="right" vertical="center"/>
      <protection locked="0"/>
    </xf>
    <xf numFmtId="2" fontId="1" fillId="0" borderId="9" xfId="2" applyNumberFormat="1" applyFont="1" applyBorder="1" applyAlignment="1" applyProtection="1">
      <alignment horizontal="right" vertical="center"/>
      <protection locked="0"/>
    </xf>
    <xf numFmtId="2" fontId="1" fillId="0" borderId="1" xfId="2" applyNumberFormat="1" applyFont="1" applyBorder="1" applyAlignment="1" applyProtection="1">
      <alignment horizontal="right" vertical="center"/>
      <protection locked="0"/>
    </xf>
    <xf numFmtId="2" fontId="1" fillId="0" borderId="1" xfId="3" applyNumberFormat="1" applyFont="1" applyBorder="1" applyAlignment="1" applyProtection="1">
      <alignment horizontal="right" vertical="center"/>
      <protection locked="0"/>
    </xf>
    <xf numFmtId="2" fontId="1" fillId="0" borderId="1" xfId="4" applyNumberFormat="1" applyFont="1" applyBorder="1" applyAlignment="1" applyProtection="1">
      <alignment horizontal="right" vertical="center"/>
      <protection locked="0"/>
    </xf>
    <xf numFmtId="165" fontId="1" fillId="0" borderId="1" xfId="4" applyNumberFormat="1" applyFont="1" applyBorder="1" applyAlignment="1" applyProtection="1">
      <alignment horizontal="right" vertical="center"/>
      <protection locked="0"/>
    </xf>
    <xf numFmtId="164" fontId="1" fillId="0" borderId="1" xfId="4" applyNumberFormat="1" applyFont="1" applyBorder="1" applyAlignment="1" applyProtection="1">
      <alignment horizontal="right" vertical="center"/>
      <protection locked="0"/>
    </xf>
    <xf numFmtId="2" fontId="1" fillId="0" borderId="1" xfId="10" applyNumberFormat="1" applyFont="1" applyBorder="1" applyAlignment="1" applyProtection="1">
      <alignment horizontal="right" vertical="center"/>
      <protection locked="0"/>
    </xf>
    <xf numFmtId="0" fontId="0" fillId="4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Protection="1"/>
    <xf numFmtId="0" fontId="0" fillId="0" borderId="0" xfId="0" applyFill="1" applyBorder="1"/>
    <xf numFmtId="0" fontId="2" fillId="0" borderId="5" xfId="1" applyFont="1" applyBorder="1" applyAlignment="1" applyProtection="1">
      <alignment vertical="center"/>
      <protection locked="0"/>
    </xf>
    <xf numFmtId="0" fontId="2" fillId="0" borderId="14" xfId="1" applyFont="1" applyBorder="1" applyAlignment="1" applyProtection="1">
      <alignment vertical="center"/>
      <protection locked="0"/>
    </xf>
    <xf numFmtId="0" fontId="2" fillId="0" borderId="15" xfId="1" applyFont="1" applyBorder="1" applyProtection="1">
      <protection locked="0"/>
    </xf>
    <xf numFmtId="0" fontId="2" fillId="0" borderId="16" xfId="1" applyFont="1" applyBorder="1" applyProtection="1">
      <protection locked="0"/>
    </xf>
    <xf numFmtId="0" fontId="2" fillId="0" borderId="17" xfId="1" applyFont="1" applyBorder="1" applyProtection="1">
      <protection locked="0"/>
    </xf>
    <xf numFmtId="0" fontId="2" fillId="0" borderId="15" xfId="1" applyFont="1" applyFill="1" applyBorder="1" applyAlignment="1" applyProtection="1">
      <alignment vertical="center"/>
      <protection locked="0"/>
    </xf>
    <xf numFmtId="0" fontId="2" fillId="0" borderId="16" xfId="1" applyFont="1" applyFill="1" applyBorder="1" applyAlignment="1" applyProtection="1">
      <alignment vertical="center"/>
      <protection locked="0"/>
    </xf>
    <xf numFmtId="0" fontId="2" fillId="0" borderId="17" xfId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0" xfId="1" applyFont="1" applyBorder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6" xfId="2" applyFont="1" applyBorder="1" applyAlignment="1" applyProtection="1">
      <alignment horizontal="center"/>
      <protection locked="0"/>
    </xf>
    <xf numFmtId="0" fontId="2" fillId="0" borderId="6" xfId="10" applyFont="1" applyBorder="1" applyAlignment="1" applyProtection="1">
      <alignment horizontal="center"/>
      <protection locked="0"/>
    </xf>
    <xf numFmtId="0" fontId="2" fillId="0" borderId="18" xfId="10" applyFont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 vertical="center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18" xfId="4" applyNumberFormat="1" applyFont="1" applyBorder="1" applyAlignment="1" applyProtection="1">
      <alignment horizontal="right" vertical="center"/>
      <protection locked="0"/>
    </xf>
    <xf numFmtId="2" fontId="1" fillId="0" borderId="19" xfId="4" applyNumberFormat="1" applyFont="1" applyBorder="1" applyAlignment="1" applyProtection="1">
      <alignment horizontal="right" vertical="center"/>
      <protection locked="0"/>
    </xf>
    <xf numFmtId="2" fontId="1" fillId="0" borderId="18" xfId="10" applyNumberFormat="1" applyFont="1" applyBorder="1" applyAlignment="1" applyProtection="1">
      <alignment horizontal="right" vertical="center"/>
      <protection locked="0"/>
    </xf>
    <xf numFmtId="2" fontId="1" fillId="0" borderId="19" xfId="10" applyNumberFormat="1" applyFont="1" applyBorder="1" applyAlignment="1" applyProtection="1">
      <alignment horizontal="right" vertical="center"/>
      <protection locked="0"/>
    </xf>
    <xf numFmtId="2" fontId="1" fillId="0" borderId="19" xfId="0" applyNumberFormat="1" applyFont="1" applyFill="1" applyBorder="1" applyAlignment="1">
      <alignment horizontal="left" vertical="center" wrapText="1"/>
    </xf>
    <xf numFmtId="2" fontId="2" fillId="0" borderId="19" xfId="0" applyNumberFormat="1" applyFont="1" applyFill="1" applyBorder="1" applyAlignment="1">
      <alignment horizontal="center"/>
    </xf>
    <xf numFmtId="2" fontId="1" fillId="0" borderId="20" xfId="0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</cellXfs>
  <cellStyles count="35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0" xfId="21"/>
    <cellStyle name="Normal 21" xfId="22"/>
    <cellStyle name="Normal 22" xfId="23"/>
    <cellStyle name="Normal 23" xfId="24"/>
    <cellStyle name="Normal 24" xfId="25"/>
    <cellStyle name="Normal 25" xfId="26"/>
    <cellStyle name="Normal 26" xfId="27"/>
    <cellStyle name="Normal 27" xfId="28"/>
    <cellStyle name="Normal 28" xfId="29"/>
    <cellStyle name="Normal 3" xfId="1"/>
    <cellStyle name="Normal 3 2" xfId="6"/>
    <cellStyle name="Normal 30" xfId="30"/>
    <cellStyle name="Normal 31" xfId="31"/>
    <cellStyle name="Normal 32" xfId="32"/>
    <cellStyle name="Normal 33" xfId="33"/>
    <cellStyle name="Normal 34" xfId="34"/>
    <cellStyle name="Normal 4" xfId="2"/>
    <cellStyle name="Normal 4 2" xfId="7"/>
    <cellStyle name="Normal 5" xfId="3"/>
    <cellStyle name="Normal 5 2" xfId="8"/>
    <cellStyle name="Normal 6" xfId="4"/>
    <cellStyle name="Normal 6 2" xfId="9"/>
    <cellStyle name="Normal 7 2" xfId="10"/>
    <cellStyle name="Normal 9" xfId="5"/>
  </cellStyles>
  <dxfs count="6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DG10"/>
  <sheetViews>
    <sheetView view="pageLayout" zoomScaleNormal="70" workbookViewId="0">
      <selection activeCell="A7" sqref="A7:C7"/>
    </sheetView>
  </sheetViews>
  <sheetFormatPr defaultRowHeight="15"/>
  <cols>
    <col min="1" max="1" width="7.42578125" bestFit="1" customWidth="1"/>
    <col min="2" max="2" width="10.140625" bestFit="1" customWidth="1"/>
    <col min="3" max="3" width="13.140625" bestFit="1" customWidth="1"/>
    <col min="4" max="5" width="11.140625" bestFit="1" customWidth="1"/>
    <col min="6" max="6" width="5.5703125" bestFit="1" customWidth="1"/>
    <col min="7" max="7" width="7.28515625" bestFit="1" customWidth="1"/>
    <col min="8" max="8" width="7.140625" bestFit="1" customWidth="1"/>
    <col min="9" max="9" width="8.85546875" bestFit="1" customWidth="1"/>
    <col min="10" max="11" width="5.5703125" bestFit="1" customWidth="1"/>
    <col min="12" max="12" width="9.28515625" bestFit="1" customWidth="1"/>
    <col min="13" max="13" width="6" bestFit="1" customWidth="1"/>
    <col min="14" max="14" width="5.5703125" bestFit="1" customWidth="1"/>
    <col min="15" max="15" width="56.140625" customWidth="1"/>
    <col min="16" max="16" width="6.28515625" bestFit="1" customWidth="1"/>
    <col min="17" max="18" width="5.5703125" bestFit="1" customWidth="1"/>
    <col min="19" max="20" width="6.7109375" bestFit="1" customWidth="1"/>
    <col min="21" max="21" width="4.5703125" bestFit="1" customWidth="1"/>
    <col min="22" max="22" width="6.5703125" bestFit="1" customWidth="1"/>
    <col min="23" max="23" width="7.5703125" bestFit="1" customWidth="1"/>
    <col min="24" max="24" width="5.5703125" bestFit="1" customWidth="1"/>
    <col min="25" max="111" width="9.140625" style="64"/>
  </cols>
  <sheetData>
    <row r="1" spans="1:111" s="6" customFormat="1" ht="15.75" thickBot="1">
      <c r="A1" s="65"/>
      <c r="B1" s="65"/>
      <c r="C1" s="66"/>
      <c r="D1" s="76" t="s">
        <v>41</v>
      </c>
      <c r="E1" s="77" t="s">
        <v>42</v>
      </c>
      <c r="F1" s="77" t="s">
        <v>52</v>
      </c>
      <c r="G1" s="77" t="s">
        <v>93</v>
      </c>
      <c r="H1" s="77" t="s">
        <v>43</v>
      </c>
      <c r="I1" s="77" t="s">
        <v>44</v>
      </c>
      <c r="J1" s="77" t="s">
        <v>103</v>
      </c>
      <c r="K1" s="77" t="s">
        <v>45</v>
      </c>
      <c r="L1" s="77" t="s">
        <v>53</v>
      </c>
      <c r="M1" s="77" t="s">
        <v>54</v>
      </c>
      <c r="N1" s="77" t="s">
        <v>46</v>
      </c>
      <c r="O1" s="77" t="s">
        <v>104</v>
      </c>
      <c r="P1" s="78" t="s">
        <v>105</v>
      </c>
      <c r="Q1" s="78" t="s">
        <v>106</v>
      </c>
      <c r="R1" s="78" t="s">
        <v>51</v>
      </c>
      <c r="S1" s="78" t="s">
        <v>107</v>
      </c>
      <c r="T1" s="78" t="s">
        <v>108</v>
      </c>
      <c r="U1" s="78" t="s">
        <v>55</v>
      </c>
      <c r="V1" s="78" t="s">
        <v>56</v>
      </c>
      <c r="W1" s="79" t="s">
        <v>49</v>
      </c>
      <c r="X1" s="80" t="s">
        <v>50</v>
      </c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</row>
    <row r="2" spans="1:111" s="6" customFormat="1" ht="15.75" thickBot="1">
      <c r="A2" s="70" t="s">
        <v>32</v>
      </c>
      <c r="B2" s="71" t="s">
        <v>91</v>
      </c>
      <c r="C2" s="72" t="s">
        <v>92</v>
      </c>
      <c r="D2" s="21" t="s">
        <v>34</v>
      </c>
      <c r="E2" s="22" t="s">
        <v>34</v>
      </c>
      <c r="F2" s="22" t="s">
        <v>34</v>
      </c>
      <c r="G2" s="22" t="s">
        <v>34</v>
      </c>
      <c r="H2" s="22" t="s">
        <v>34</v>
      </c>
      <c r="I2" s="22" t="s">
        <v>34</v>
      </c>
      <c r="J2" s="22" t="s">
        <v>34</v>
      </c>
      <c r="K2" s="22" t="s">
        <v>34</v>
      </c>
      <c r="L2" s="22" t="s">
        <v>57</v>
      </c>
      <c r="M2" s="22" t="s">
        <v>34</v>
      </c>
      <c r="N2" s="22" t="s">
        <v>34</v>
      </c>
      <c r="O2" s="22" t="s">
        <v>34</v>
      </c>
      <c r="P2" s="23" t="s">
        <v>34</v>
      </c>
      <c r="Q2" s="23" t="s">
        <v>34</v>
      </c>
      <c r="R2" s="23" t="s">
        <v>34</v>
      </c>
      <c r="S2" s="23" t="s">
        <v>34</v>
      </c>
      <c r="T2" s="23" t="s">
        <v>34</v>
      </c>
      <c r="U2" s="23"/>
      <c r="V2" s="23" t="s">
        <v>34</v>
      </c>
      <c r="W2" s="24" t="s">
        <v>34</v>
      </c>
      <c r="X2" s="25" t="s">
        <v>34</v>
      </c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</row>
    <row r="3" spans="1:111" s="6" customFormat="1">
      <c r="A3" s="9" t="s">
        <v>110</v>
      </c>
      <c r="B3" s="10">
        <v>40402</v>
      </c>
      <c r="C3" s="11" t="s">
        <v>35</v>
      </c>
      <c r="D3" s="46" t="s">
        <v>37</v>
      </c>
      <c r="E3" s="47">
        <v>28.8</v>
      </c>
      <c r="F3" s="47">
        <v>77</v>
      </c>
      <c r="G3" s="47" t="s">
        <v>37</v>
      </c>
      <c r="H3" s="47">
        <v>695</v>
      </c>
      <c r="I3" s="48">
        <v>590</v>
      </c>
      <c r="J3" s="48">
        <v>1.6</v>
      </c>
      <c r="K3" s="48" t="s">
        <v>37</v>
      </c>
      <c r="L3" s="48">
        <v>1250</v>
      </c>
      <c r="M3" s="48">
        <v>94</v>
      </c>
      <c r="N3" s="48">
        <v>1.1000000000000001</v>
      </c>
      <c r="O3" s="48">
        <v>5.0000000000000001E-3</v>
      </c>
      <c r="P3" s="48">
        <v>0.5</v>
      </c>
      <c r="Q3" s="48">
        <v>0.5</v>
      </c>
      <c r="R3" s="48" t="s">
        <v>37</v>
      </c>
      <c r="S3" s="48" t="s">
        <v>39</v>
      </c>
      <c r="T3" s="48" t="s">
        <v>39</v>
      </c>
      <c r="U3" s="48">
        <v>7.6</v>
      </c>
      <c r="V3" s="49">
        <v>610</v>
      </c>
      <c r="W3" s="49">
        <v>1000</v>
      </c>
      <c r="X3" s="84" t="s">
        <v>109</v>
      </c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</row>
    <row r="4" spans="1:111" s="6" customFormat="1">
      <c r="A4" s="12" t="s">
        <v>110</v>
      </c>
      <c r="B4" s="13">
        <v>40402</v>
      </c>
      <c r="C4" s="14" t="s">
        <v>111</v>
      </c>
      <c r="D4" s="53" t="s">
        <v>37</v>
      </c>
      <c r="E4" s="54">
        <v>20.6</v>
      </c>
      <c r="F4" s="54">
        <v>76</v>
      </c>
      <c r="G4" s="54" t="s">
        <v>37</v>
      </c>
      <c r="H4" s="54">
        <v>690</v>
      </c>
      <c r="I4" s="55">
        <v>598</v>
      </c>
      <c r="J4" s="55">
        <v>1.1000000000000001</v>
      </c>
      <c r="K4" s="55" t="s">
        <v>37</v>
      </c>
      <c r="L4" s="55">
        <v>1190</v>
      </c>
      <c r="M4" s="55">
        <v>93</v>
      </c>
      <c r="N4" s="55">
        <v>1</v>
      </c>
      <c r="O4" s="55">
        <v>1.0999999999999999E-2</v>
      </c>
      <c r="P4" s="55">
        <v>0.51</v>
      </c>
      <c r="Q4" s="55">
        <v>0.5</v>
      </c>
      <c r="R4" s="55" t="s">
        <v>37</v>
      </c>
      <c r="S4" s="55" t="s">
        <v>39</v>
      </c>
      <c r="T4" s="55" t="s">
        <v>39</v>
      </c>
      <c r="U4" s="55">
        <v>7.63</v>
      </c>
      <c r="V4" s="56">
        <v>650</v>
      </c>
      <c r="W4" s="56">
        <v>1000</v>
      </c>
      <c r="X4" s="85" t="s">
        <v>109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</row>
    <row r="5" spans="1:111" s="18" customFormat="1">
      <c r="A5" s="97" t="s">
        <v>40</v>
      </c>
      <c r="B5" s="98"/>
      <c r="C5" s="99"/>
      <c r="D5" s="31" t="str">
        <f>IFERROR((((2*(ABS((D3-D4))))/(D4+D3))*100),Refs!$B$2)</f>
        <v>N/A</v>
      </c>
      <c r="E5" s="32">
        <f>IFERROR((((2*(ABS((E3-E4))))/(E4+E3))*100),Refs!$B$2)</f>
        <v>33.19838056680161</v>
      </c>
      <c r="F5" s="32">
        <f>IFERROR((((2*(ABS((F3-F4))))/(F4+F3))*100),Refs!$B$2)</f>
        <v>1.3071895424836601</v>
      </c>
      <c r="G5" s="32" t="str">
        <f>IFERROR((((2*(ABS((G3-G4))))/(G4+G3))*100),Refs!$B$2)</f>
        <v>N/A</v>
      </c>
      <c r="H5" s="32">
        <f>IFERROR((((2*(ABS((H3-H4))))/(H4+H3))*100),Refs!$B$2)</f>
        <v>0.72202166064981954</v>
      </c>
      <c r="I5" s="32">
        <f>IFERROR((((2*(ABS((I3-I4))))/(I4+I3))*100),Refs!$B$2)</f>
        <v>1.3468013468013467</v>
      </c>
      <c r="J5" s="32">
        <f>IFERROR((((2*(ABS((J3-J4))))/(J4+J3))*100),Refs!$B$2)</f>
        <v>37.037037037037038</v>
      </c>
      <c r="K5" s="32" t="str">
        <f>IFERROR((((2*(ABS((K3-K4))))/(K4+K3))*100),Refs!$B$2)</f>
        <v>N/A</v>
      </c>
      <c r="L5" s="32">
        <f>IFERROR((((2*(ABS((L3-L4))))/(L4+L3))*100),Refs!$B$2)</f>
        <v>4.918032786885246</v>
      </c>
      <c r="M5" s="32">
        <f>IFERROR((((2*(ABS((M3-M4))))/(M4+M3))*100),Refs!$B$2)</f>
        <v>1.0695187165775399</v>
      </c>
      <c r="N5" s="32">
        <f>IFERROR((((2*(ABS((N3-N4))))/(N4+N3))*100),Refs!$B$2)</f>
        <v>9.5238095238095308</v>
      </c>
      <c r="O5" s="32">
        <f>IFERROR((((2*(ABS((O3-O4))))/(O4+O3))*100),Refs!$B$2)</f>
        <v>74.999999999999986</v>
      </c>
      <c r="P5" s="32">
        <f>IFERROR((((2*(ABS((P3-P4))))/(P4+P3))*100),Refs!$B$2)</f>
        <v>1.980198019801982</v>
      </c>
      <c r="Q5" s="32">
        <f>IFERROR((((2*(ABS((Q3-Q4))))/(Q4+Q3))*100),Refs!$B$2)</f>
        <v>0</v>
      </c>
      <c r="R5" s="32" t="str">
        <f>IFERROR((((2*(ABS((R3-R4))))/(R4+R3))*100),Refs!$B$2)</f>
        <v>N/A</v>
      </c>
      <c r="S5" s="32" t="str">
        <f>IFERROR((((2*(ABS((S3-S4))))/(S4+S3))*100),Refs!$B$2)</f>
        <v>N/A</v>
      </c>
      <c r="T5" s="32" t="str">
        <f>IFERROR((((2*(ABS((T3-T4))))/(T4+T3))*100),Refs!$B$2)</f>
        <v>N/A</v>
      </c>
      <c r="U5" s="32">
        <f>IFERROR((ABS(U4-U3)),Refs!$B$2)</f>
        <v>3.0000000000000249E-2</v>
      </c>
      <c r="V5" s="32">
        <f>IFERROR((((2*(ABS((V3-V4))))/(V4+V3))*100),Refs!$B$2)</f>
        <v>6.3492063492063489</v>
      </c>
      <c r="W5" s="32">
        <f>IFERROR((((2*(ABS((W3-W4))))/(W4+W3))*100),Refs!$B$2)</f>
        <v>0</v>
      </c>
      <c r="X5" s="81" t="str">
        <f>IFERROR((((2*(ABS((X3-X4))))/(X4+X3))*100),Refs!$B$2)</f>
        <v>N/A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</row>
    <row r="6" spans="1:111" s="7" customFormat="1" ht="63.75" customHeight="1">
      <c r="A6" s="91" t="s">
        <v>95</v>
      </c>
      <c r="B6" s="92"/>
      <c r="C6" s="93"/>
      <c r="D6" s="33"/>
      <c r="E6" s="34"/>
      <c r="F6" s="34"/>
      <c r="G6" s="35"/>
      <c r="H6" s="35"/>
      <c r="I6" s="34"/>
      <c r="J6" s="35"/>
      <c r="K6" s="34"/>
      <c r="L6" s="35"/>
      <c r="M6" s="35"/>
      <c r="N6" s="35"/>
      <c r="O6" s="36" t="s">
        <v>118</v>
      </c>
      <c r="P6" s="34"/>
      <c r="Q6" s="35"/>
      <c r="R6" s="34"/>
      <c r="S6" s="35"/>
      <c r="T6" s="35"/>
      <c r="U6" s="34"/>
      <c r="V6" s="34"/>
      <c r="W6" s="34"/>
      <c r="X6" s="8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</row>
    <row r="7" spans="1:111" s="7" customFormat="1">
      <c r="A7" s="91" t="s">
        <v>96</v>
      </c>
      <c r="B7" s="92"/>
      <c r="C7" s="93"/>
      <c r="D7" s="33"/>
      <c r="E7" s="35"/>
      <c r="F7" s="35"/>
      <c r="G7" s="35"/>
      <c r="H7" s="35"/>
      <c r="I7" s="35"/>
      <c r="J7" s="35"/>
      <c r="K7" s="35"/>
      <c r="L7" s="35"/>
      <c r="M7" s="35"/>
      <c r="N7" s="35"/>
      <c r="O7" s="39" t="s">
        <v>99</v>
      </c>
      <c r="P7" s="35"/>
      <c r="Q7" s="35"/>
      <c r="R7" s="35"/>
      <c r="S7" s="35"/>
      <c r="T7" s="35"/>
      <c r="U7" s="35"/>
      <c r="V7" s="35"/>
      <c r="W7" s="35"/>
      <c r="X7" s="8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</row>
    <row r="8" spans="1:111" s="8" customFormat="1" ht="15.75" thickBot="1">
      <c r="A8" s="94" t="s">
        <v>97</v>
      </c>
      <c r="B8" s="95"/>
      <c r="C8" s="96"/>
      <c r="D8" s="40"/>
      <c r="E8" s="41"/>
      <c r="F8" s="41"/>
      <c r="G8" s="42"/>
      <c r="H8" s="42"/>
      <c r="I8" s="41"/>
      <c r="J8" s="42"/>
      <c r="K8" s="41"/>
      <c r="L8" s="42"/>
      <c r="M8" s="42"/>
      <c r="N8" s="42"/>
      <c r="O8" s="43" t="s">
        <v>116</v>
      </c>
      <c r="P8" s="41"/>
      <c r="Q8" s="42"/>
      <c r="R8" s="41"/>
      <c r="S8" s="42"/>
      <c r="T8" s="42"/>
      <c r="U8" s="41"/>
      <c r="V8" s="41"/>
      <c r="W8" s="41"/>
      <c r="X8" s="83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</row>
    <row r="9" spans="1:111" s="1" customFormat="1">
      <c r="D9" s="61"/>
      <c r="E9" s="6" t="s">
        <v>94</v>
      </c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</row>
    <row r="10" spans="1:111" s="1" customFormat="1"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</row>
  </sheetData>
  <sheetProtection formatCells="0" formatColumns="0" formatRows="0" insertColumns="0" insertRows="0" deleteColumns="0" deleteRows="0" sort="0" autoFilter="0"/>
  <mergeCells count="4">
    <mergeCell ref="A6:C6"/>
    <mergeCell ref="A8:C8"/>
    <mergeCell ref="A7:C7"/>
    <mergeCell ref="A5:C5"/>
  </mergeCells>
  <conditionalFormatting sqref="D5:X5">
    <cfRule type="expression" dxfId="1" priority="1">
      <formula>AND(IF(D5&gt;=50,TRUE),IF(D5="N/A",FALSE,TRUE))</formula>
    </cfRule>
    <cfRule type="expression" dxfId="0" priority="2">
      <formula>AND(IF(D5&gt;=50,TRUE),IF(D5="N/A",FALSE,TRUE))</formula>
    </cfRule>
  </conditionalFormatting>
  <dataValidations disablePrompts="1" count="1">
    <dataValidation type="list" allowBlank="1" showInputMessage="1" showErrorMessage="1" sqref="D7:X7">
      <formula1>#REF!</formula1>
    </dataValidation>
  </dataValidations>
  <pageMargins left="0.7" right="0.7" top="1.2272916666666667" bottom="0.75" header="0.3" footer="0.3"/>
  <pageSetup paperSize="17" scale="86" orientation="landscape" r:id="rId1"/>
  <headerFooter>
    <oddHeader>&amp;L&amp;G&amp;C&amp;"Arial,Regular"&amp;18Table C-67: Rose Creek Drainage Water Quality
2010 QA/QC Splits - Pit Lakes - General Parameters&amp;R&amp;G</oddHeader>
    <oddFooter>&amp;L&amp;"Arial,Regular"&amp;8&amp;Z&amp;F\&amp;A&amp;R&amp;"Arial,Regular"&amp;10Pg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DE10"/>
  <sheetViews>
    <sheetView tabSelected="1" view="pageLayout" zoomScaleNormal="80" workbookViewId="0">
      <selection activeCell="A10" sqref="A10"/>
    </sheetView>
  </sheetViews>
  <sheetFormatPr defaultRowHeight="15"/>
  <cols>
    <col min="1" max="1" width="7.42578125" bestFit="1" customWidth="1"/>
    <col min="2" max="2" width="10.140625" bestFit="1" customWidth="1"/>
    <col min="3" max="3" width="13.140625" bestFit="1" customWidth="1"/>
    <col min="4" max="4" width="5.7109375" bestFit="1" customWidth="1"/>
    <col min="5" max="5" width="11" bestFit="1" customWidth="1"/>
    <col min="6" max="7" width="5.5703125" bestFit="1" customWidth="1"/>
    <col min="8" max="8" width="6.140625" bestFit="1" customWidth="1"/>
    <col min="9" max="10" width="5.7109375" bestFit="1" customWidth="1"/>
    <col min="11" max="11" width="6.5703125" bestFit="1" customWidth="1"/>
    <col min="12" max="13" width="5.5703125" bestFit="1" customWidth="1"/>
    <col min="14" max="14" width="4.85546875" bestFit="1" customWidth="1"/>
    <col min="15" max="15" width="5.140625" bestFit="1" customWidth="1"/>
    <col min="16" max="16" width="6" bestFit="1" customWidth="1"/>
    <col min="17" max="19" width="5.5703125" bestFit="1" customWidth="1"/>
    <col min="20" max="20" width="7.5703125" bestFit="1" customWidth="1"/>
    <col min="21" max="21" width="5.42578125" bestFit="1" customWidth="1"/>
    <col min="22" max="22" width="5.5703125" bestFit="1" customWidth="1"/>
    <col min="23" max="23" width="6.5703125" bestFit="1" customWidth="1"/>
    <col min="24" max="25" width="5.5703125" bestFit="1" customWidth="1"/>
    <col min="26" max="26" width="6.5703125" bestFit="1" customWidth="1"/>
    <col min="27" max="27" width="5.140625" bestFit="1" customWidth="1"/>
    <col min="28" max="28" width="7.5703125" bestFit="1" customWidth="1"/>
    <col min="29" max="29" width="5.7109375" bestFit="1" customWidth="1"/>
    <col min="30" max="30" width="6.5703125" bestFit="1" customWidth="1"/>
    <col min="31" max="32" width="4.85546875" bestFit="1" customWidth="1"/>
    <col min="33" max="33" width="5.5703125" bestFit="1" customWidth="1"/>
    <col min="34" max="34" width="4.85546875" bestFit="1" customWidth="1"/>
    <col min="35" max="35" width="8.5703125" style="3" bestFit="1" customWidth="1"/>
    <col min="36" max="36" width="4.85546875" bestFit="1" customWidth="1"/>
    <col min="37" max="37" width="10.7109375" customWidth="1"/>
    <col min="38" max="38" width="25.7109375" style="64" customWidth="1"/>
    <col min="39" max="39" width="10.7109375" style="64" customWidth="1"/>
    <col min="40" max="109" width="9.140625" style="64"/>
  </cols>
  <sheetData>
    <row r="1" spans="1:109" s="6" customFormat="1" ht="15.75" thickBot="1">
      <c r="A1" s="29"/>
      <c r="B1" s="29"/>
      <c r="C1" s="30"/>
      <c r="D1" s="73" t="s">
        <v>58</v>
      </c>
      <c r="E1" s="74" t="s">
        <v>59</v>
      </c>
      <c r="F1" s="74" t="s">
        <v>60</v>
      </c>
      <c r="G1" s="74" t="s">
        <v>61</v>
      </c>
      <c r="H1" s="74" t="s">
        <v>62</v>
      </c>
      <c r="I1" s="74" t="s">
        <v>63</v>
      </c>
      <c r="J1" s="74" t="s">
        <v>64</v>
      </c>
      <c r="K1" s="74" t="s">
        <v>65</v>
      </c>
      <c r="L1" s="74" t="s">
        <v>66</v>
      </c>
      <c r="M1" s="74" t="s">
        <v>67</v>
      </c>
      <c r="N1" s="74" t="s">
        <v>68</v>
      </c>
      <c r="O1" s="74" t="s">
        <v>69</v>
      </c>
      <c r="P1" s="74" t="s">
        <v>70</v>
      </c>
      <c r="Q1" s="74" t="s">
        <v>71</v>
      </c>
      <c r="R1" s="74" t="s">
        <v>72</v>
      </c>
      <c r="S1" s="74" t="s">
        <v>73</v>
      </c>
      <c r="T1" s="74" t="s">
        <v>74</v>
      </c>
      <c r="U1" s="74" t="s">
        <v>75</v>
      </c>
      <c r="V1" s="74" t="s">
        <v>76</v>
      </c>
      <c r="W1" s="74" t="s">
        <v>77</v>
      </c>
      <c r="X1" s="74" t="s">
        <v>78</v>
      </c>
      <c r="Y1" s="74" t="s">
        <v>79</v>
      </c>
      <c r="Z1" s="74" t="s">
        <v>48</v>
      </c>
      <c r="AA1" s="74" t="s">
        <v>80</v>
      </c>
      <c r="AB1" s="74" t="s">
        <v>81</v>
      </c>
      <c r="AC1" s="74" t="s">
        <v>82</v>
      </c>
      <c r="AD1" s="74" t="s">
        <v>83</v>
      </c>
      <c r="AE1" s="74" t="s">
        <v>84</v>
      </c>
      <c r="AF1" s="74" t="s">
        <v>85</v>
      </c>
      <c r="AG1" s="74" t="s">
        <v>86</v>
      </c>
      <c r="AH1" s="74" t="s">
        <v>87</v>
      </c>
      <c r="AI1" s="74" t="s">
        <v>88</v>
      </c>
      <c r="AJ1" s="75" t="s">
        <v>89</v>
      </c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</row>
    <row r="2" spans="1:109" s="6" customFormat="1" ht="15.75" thickBot="1">
      <c r="A2" s="67" t="s">
        <v>32</v>
      </c>
      <c r="B2" s="68" t="s">
        <v>91</v>
      </c>
      <c r="C2" s="69" t="s">
        <v>92</v>
      </c>
      <c r="D2" s="26" t="s">
        <v>33</v>
      </c>
      <c r="E2" s="27" t="s">
        <v>33</v>
      </c>
      <c r="F2" s="27" t="s">
        <v>33</v>
      </c>
      <c r="G2" s="27" t="s">
        <v>33</v>
      </c>
      <c r="H2" s="27" t="s">
        <v>33</v>
      </c>
      <c r="I2" s="27" t="s">
        <v>33</v>
      </c>
      <c r="J2" s="27" t="s">
        <v>33</v>
      </c>
      <c r="K2" s="27" t="s">
        <v>34</v>
      </c>
      <c r="L2" s="27" t="s">
        <v>33</v>
      </c>
      <c r="M2" s="27" t="s">
        <v>33</v>
      </c>
      <c r="N2" s="27" t="s">
        <v>33</v>
      </c>
      <c r="O2" s="27" t="s">
        <v>33</v>
      </c>
      <c r="P2" s="27" t="s">
        <v>33</v>
      </c>
      <c r="Q2" s="27" t="s">
        <v>34</v>
      </c>
      <c r="R2" s="27" t="s">
        <v>34</v>
      </c>
      <c r="S2" s="27" t="s">
        <v>34</v>
      </c>
      <c r="T2" s="27" t="s">
        <v>33</v>
      </c>
      <c r="U2" s="27" t="s">
        <v>33</v>
      </c>
      <c r="V2" s="27" t="s">
        <v>34</v>
      </c>
      <c r="W2" s="27" t="s">
        <v>33</v>
      </c>
      <c r="X2" s="27" t="s">
        <v>33</v>
      </c>
      <c r="Y2" s="27" t="s">
        <v>33</v>
      </c>
      <c r="Z2" s="27" t="s">
        <v>34</v>
      </c>
      <c r="AA2" s="27" t="s">
        <v>33</v>
      </c>
      <c r="AB2" s="27" t="s">
        <v>33</v>
      </c>
      <c r="AC2" s="27" t="s">
        <v>33</v>
      </c>
      <c r="AD2" s="27" t="s">
        <v>33</v>
      </c>
      <c r="AE2" s="27" t="s">
        <v>33</v>
      </c>
      <c r="AF2" s="27" t="s">
        <v>33</v>
      </c>
      <c r="AG2" s="27" t="s">
        <v>33</v>
      </c>
      <c r="AH2" s="27" t="s">
        <v>33</v>
      </c>
      <c r="AI2" s="27" t="s">
        <v>33</v>
      </c>
      <c r="AJ2" s="28" t="s">
        <v>33</v>
      </c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</row>
    <row r="3" spans="1:109" s="6" customFormat="1">
      <c r="A3" s="9" t="s">
        <v>110</v>
      </c>
      <c r="B3" s="10">
        <v>40402</v>
      </c>
      <c r="C3" s="11" t="s">
        <v>35</v>
      </c>
      <c r="D3" s="46" t="s">
        <v>112</v>
      </c>
      <c r="E3" s="47">
        <v>3</v>
      </c>
      <c r="F3" s="47">
        <v>0.2</v>
      </c>
      <c r="G3" s="47">
        <v>16.3</v>
      </c>
      <c r="H3" s="47" t="s">
        <v>113</v>
      </c>
      <c r="I3" s="48" t="s">
        <v>114</v>
      </c>
      <c r="J3" s="48" t="s">
        <v>112</v>
      </c>
      <c r="K3" s="48">
        <v>127</v>
      </c>
      <c r="L3" s="48">
        <v>16.600000000000001</v>
      </c>
      <c r="M3" s="48">
        <v>50.8</v>
      </c>
      <c r="N3" s="48" t="s">
        <v>37</v>
      </c>
      <c r="O3" s="48">
        <v>5.6</v>
      </c>
      <c r="P3" s="48">
        <v>10</v>
      </c>
      <c r="Q3" s="48">
        <v>7.1</v>
      </c>
      <c r="R3" s="48">
        <v>5.8000000000000003E-2</v>
      </c>
      <c r="S3" s="48">
        <v>66.3</v>
      </c>
      <c r="T3" s="48">
        <v>2940</v>
      </c>
      <c r="U3" s="48">
        <v>0.5</v>
      </c>
      <c r="V3" s="49">
        <v>16.2</v>
      </c>
      <c r="W3" s="49">
        <v>131</v>
      </c>
      <c r="X3" s="49">
        <v>0.41</v>
      </c>
      <c r="Y3" s="49">
        <v>0.3</v>
      </c>
      <c r="Z3" s="49">
        <v>212</v>
      </c>
      <c r="AA3" s="49" t="s">
        <v>36</v>
      </c>
      <c r="AB3" s="49">
        <v>2880</v>
      </c>
      <c r="AC3" s="49" t="s">
        <v>114</v>
      </c>
      <c r="AD3" s="49">
        <v>570</v>
      </c>
      <c r="AE3" s="50" t="s">
        <v>115</v>
      </c>
      <c r="AF3" s="49">
        <v>0.45</v>
      </c>
      <c r="AG3" s="51">
        <v>1.1000000000000001</v>
      </c>
      <c r="AH3" s="52" t="s">
        <v>109</v>
      </c>
      <c r="AI3" s="52">
        <v>20600</v>
      </c>
      <c r="AJ3" s="86" t="s">
        <v>37</v>
      </c>
      <c r="AK3" s="7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</row>
    <row r="4" spans="1:109" s="6" customFormat="1">
      <c r="A4" s="12" t="s">
        <v>110</v>
      </c>
      <c r="B4" s="13">
        <v>40402</v>
      </c>
      <c r="C4" s="14" t="s">
        <v>111</v>
      </c>
      <c r="D4" s="53" t="s">
        <v>112</v>
      </c>
      <c r="E4" s="54">
        <v>3</v>
      </c>
      <c r="F4" s="54">
        <v>0.3</v>
      </c>
      <c r="G4" s="54">
        <v>16.2</v>
      </c>
      <c r="H4" s="54" t="s">
        <v>113</v>
      </c>
      <c r="I4" s="55" t="s">
        <v>114</v>
      </c>
      <c r="J4" s="55" t="s">
        <v>112</v>
      </c>
      <c r="K4" s="55">
        <v>129</v>
      </c>
      <c r="L4" s="55">
        <v>15.9</v>
      </c>
      <c r="M4" s="55">
        <v>50.5</v>
      </c>
      <c r="N4" s="55" t="s">
        <v>37</v>
      </c>
      <c r="O4" s="55">
        <v>5.5</v>
      </c>
      <c r="P4" s="55">
        <v>13</v>
      </c>
      <c r="Q4" s="55">
        <v>7.1</v>
      </c>
      <c r="R4" s="55">
        <v>5.8999999999999997E-2</v>
      </c>
      <c r="S4" s="55">
        <v>67.400000000000006</v>
      </c>
      <c r="T4" s="55">
        <v>2950</v>
      </c>
      <c r="U4" s="55">
        <v>0.5</v>
      </c>
      <c r="V4" s="56">
        <v>16.600000000000001</v>
      </c>
      <c r="W4" s="56">
        <v>129</v>
      </c>
      <c r="X4" s="56">
        <v>0.53</v>
      </c>
      <c r="Y4" s="56">
        <v>0.2</v>
      </c>
      <c r="Z4" s="56">
        <v>226</v>
      </c>
      <c r="AA4" s="56" t="s">
        <v>36</v>
      </c>
      <c r="AB4" s="56">
        <v>2750</v>
      </c>
      <c r="AC4" s="56" t="s">
        <v>114</v>
      </c>
      <c r="AD4" s="56">
        <v>557</v>
      </c>
      <c r="AE4" s="57" t="s">
        <v>115</v>
      </c>
      <c r="AF4" s="56">
        <v>0.47</v>
      </c>
      <c r="AG4" s="58">
        <v>1.1000000000000001</v>
      </c>
      <c r="AH4" s="59" t="s">
        <v>109</v>
      </c>
      <c r="AI4" s="59">
        <v>20700</v>
      </c>
      <c r="AJ4" s="87" t="s">
        <v>37</v>
      </c>
      <c r="AK4" s="7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</row>
    <row r="5" spans="1:109" s="18" customFormat="1">
      <c r="A5" s="97" t="s">
        <v>40</v>
      </c>
      <c r="B5" s="98"/>
      <c r="C5" s="99"/>
      <c r="D5" s="31" t="str">
        <f>IFERROR((((2*(ABS((D3-D4))))/(D4+D3))*100),Refs!$C$8)</f>
        <v>N/A</v>
      </c>
      <c r="E5" s="32">
        <f>IFERROR((((2*(ABS((E3-E4))))/(E4+E3))*100),Refs!$C$8)</f>
        <v>0</v>
      </c>
      <c r="F5" s="32">
        <f>IFERROR((((2*(ABS((F3-F4))))/(F4+F3))*100),Refs!$C$8)</f>
        <v>39.999999999999993</v>
      </c>
      <c r="G5" s="32">
        <f>IFERROR((((2*(ABS((G3-G4))))/(G4+G3))*100),Refs!$C$8)</f>
        <v>0.61538461538462419</v>
      </c>
      <c r="H5" s="32" t="str">
        <f>IFERROR((((2*(ABS((H3-H4))))/(H4+H3))*100),Refs!$C$8)</f>
        <v>N/A</v>
      </c>
      <c r="I5" s="32" t="str">
        <f>IFERROR((((2*(ABS((I3-I4))))/(I4+I3))*100),Refs!$C$8)</f>
        <v>N/A</v>
      </c>
      <c r="J5" s="32" t="str">
        <f>IFERROR((((2*(ABS((J3-J4))))/(J4+J3))*100),Refs!$C$8)</f>
        <v>N/A</v>
      </c>
      <c r="K5" s="32">
        <f>IFERROR((((2*(ABS((K3-K4))))/(K4+K3))*100),Refs!$C$8)</f>
        <v>1.5625</v>
      </c>
      <c r="L5" s="32">
        <f>IFERROR((((2*(ABS((L3-L4))))/(L4+L3))*100),Refs!$C$8)</f>
        <v>4.3076923076923146</v>
      </c>
      <c r="M5" s="32">
        <f>IFERROR((((2*(ABS((M3-M4))))/(M4+M3))*100),Refs!$C$8)</f>
        <v>0.59230009871667744</v>
      </c>
      <c r="N5" s="32" t="str">
        <f>IFERROR((((2*(ABS((N3-N4))))/(N4+N3))*100),Refs!$C$8)</f>
        <v>N/A</v>
      </c>
      <c r="O5" s="32">
        <f>IFERROR((((2*(ABS((O3-O4))))/(O4+O3))*100),Refs!$C$8)</f>
        <v>1.8018018018017956</v>
      </c>
      <c r="P5" s="32">
        <f>IFERROR((((2*(ABS((P3-P4))))/(P4+P3))*100),Refs!$C$8)</f>
        <v>26.086956521739129</v>
      </c>
      <c r="Q5" s="32">
        <f>IFERROR((((2*(ABS((Q3-Q4))))/(Q4+Q3))*100),Refs!$C$8)</f>
        <v>0</v>
      </c>
      <c r="R5" s="32">
        <f>IFERROR((((2*(ABS((R3-R4))))/(R4+R3))*100),Refs!$C$8)</f>
        <v>1.7094017094016991</v>
      </c>
      <c r="S5" s="32">
        <f>IFERROR((((2*(ABS((S3-S4))))/(S4+S3))*100),Refs!$C$8)</f>
        <v>1.6454749439042762</v>
      </c>
      <c r="T5" s="32">
        <f>IFERROR((((2*(ABS((T3-T4))))/(T4+T3))*100),Refs!$C$8)</f>
        <v>0.3395585738539898</v>
      </c>
      <c r="U5" s="32">
        <f>IFERROR((((2*(ABS((U3-U4))))/(U4+U3))*100),Refs!$C$8)</f>
        <v>0</v>
      </c>
      <c r="V5" s="32">
        <f>IFERROR((((2*(ABS((V3-V4))))/(V4+V3))*100),Refs!$C$8)</f>
        <v>2.4390243902439157</v>
      </c>
      <c r="W5" s="32">
        <f>IFERROR((((2*(ABS((W3-W4))))/(W4+W3))*100),Refs!$C$8)</f>
        <v>1.5384615384615385</v>
      </c>
      <c r="X5" s="32">
        <f>IFERROR((((2*(ABS((X3-X4))))/(X4+X3))*100),Refs!$C$8)</f>
        <v>25.531914893617035</v>
      </c>
      <c r="Y5" s="32">
        <f>IFERROR((((2*(ABS((Y3-Y4))))/(Y4+Y3))*100),Refs!$C$8)</f>
        <v>39.999999999999993</v>
      </c>
      <c r="Z5" s="32">
        <f>IFERROR((((2*(ABS((Z3-Z4))))/(Z4+Z3))*100),Refs!$C$8)</f>
        <v>6.3926940639269407</v>
      </c>
      <c r="AA5" s="32" t="str">
        <f>IFERROR((((2*(ABS((AA3-AA4))))/(AA4+AA3))*100),Refs!$C$8)</f>
        <v>N/A</v>
      </c>
      <c r="AB5" s="32">
        <f>IFERROR((((2*(ABS((AB3-AB4))))/(AB4+AB3))*100),Refs!$C$8)</f>
        <v>4.6181172291296626</v>
      </c>
      <c r="AC5" s="32" t="str">
        <f>IFERROR((((2*(ABS((AC3-AC4))))/(AC4+AC3))*100),Refs!$C$8)</f>
        <v>N/A</v>
      </c>
      <c r="AD5" s="32">
        <f>IFERROR((((2*(ABS((AD3-AD4))))/(AD4+AD3))*100),Refs!$C$8)</f>
        <v>2.3070097604259097</v>
      </c>
      <c r="AE5" s="32" t="str">
        <f>IFERROR((((2*(ABS((AE3-AE4))))/(AE4+AE3))*100),Refs!$C$8)</f>
        <v>N/A</v>
      </c>
      <c r="AF5" s="32">
        <f>IFERROR((((2*(ABS((AF3-AF4))))/(AF4+AF3))*100),Refs!$C$8)</f>
        <v>4.3478260869565144</v>
      </c>
      <c r="AG5" s="32">
        <f>IFERROR((((2*(ABS((AG3-AG4))))/(AG4+AG3))*100),Refs!$C$8)</f>
        <v>0</v>
      </c>
      <c r="AH5" s="32" t="str">
        <f>IFERROR((((2*(ABS((AH3-AH4))))/(AH4+AH3))*100),Refs!$C$8)</f>
        <v>N/A</v>
      </c>
      <c r="AI5" s="32">
        <f>IFERROR((((2*(ABS((AI3-AI4))))/(AI4+AI3))*100),Refs!$C$8)</f>
        <v>0.48426150121065376</v>
      </c>
      <c r="AJ5" s="81" t="str">
        <f>IFERROR((((2*(ABS((AJ3-AJ4))))/(AJ4+AJ3))*100),Refs!$C$8)</f>
        <v>N/A</v>
      </c>
      <c r="AK5" s="17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</row>
    <row r="6" spans="1:109" s="7" customFormat="1">
      <c r="A6" s="91" t="s">
        <v>95</v>
      </c>
      <c r="B6" s="92"/>
      <c r="C6" s="93"/>
      <c r="D6" s="33"/>
      <c r="E6" s="34"/>
      <c r="F6" s="34"/>
      <c r="G6" s="35"/>
      <c r="H6" s="35"/>
      <c r="I6" s="34"/>
      <c r="J6" s="35"/>
      <c r="K6" s="34"/>
      <c r="L6" s="35"/>
      <c r="M6" s="35"/>
      <c r="N6" s="35"/>
      <c r="O6" s="36"/>
      <c r="P6" s="34"/>
      <c r="Q6" s="35"/>
      <c r="R6" s="34"/>
      <c r="S6" s="35"/>
      <c r="T6" s="35"/>
      <c r="U6" s="34"/>
      <c r="V6" s="34"/>
      <c r="W6" s="34"/>
      <c r="X6" s="35"/>
      <c r="Y6" s="36"/>
      <c r="Z6" s="34"/>
      <c r="AA6" s="35"/>
      <c r="AB6" s="34"/>
      <c r="AC6" s="35"/>
      <c r="AD6" s="34"/>
      <c r="AE6" s="37"/>
      <c r="AF6" s="35"/>
      <c r="AG6" s="38"/>
      <c r="AH6" s="35"/>
      <c r="AI6" s="35"/>
      <c r="AJ6" s="88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</row>
    <row r="7" spans="1:109" s="7" customFormat="1">
      <c r="A7" s="91" t="s">
        <v>96</v>
      </c>
      <c r="B7" s="92"/>
      <c r="C7" s="93"/>
      <c r="D7" s="33"/>
      <c r="E7" s="35"/>
      <c r="F7" s="35"/>
      <c r="G7" s="35"/>
      <c r="H7" s="35"/>
      <c r="I7" s="35"/>
      <c r="J7" s="35"/>
      <c r="K7" s="35"/>
      <c r="L7" s="35"/>
      <c r="M7" s="35"/>
      <c r="N7" s="35"/>
      <c r="O7" s="39"/>
      <c r="P7" s="35"/>
      <c r="Q7" s="35"/>
      <c r="R7" s="35"/>
      <c r="S7" s="35"/>
      <c r="T7" s="35"/>
      <c r="U7" s="35"/>
      <c r="V7" s="35"/>
      <c r="W7" s="35"/>
      <c r="X7" s="35"/>
      <c r="Y7" s="39"/>
      <c r="Z7" s="35"/>
      <c r="AA7" s="35"/>
      <c r="AB7" s="35"/>
      <c r="AC7" s="35"/>
      <c r="AD7" s="35"/>
      <c r="AE7" s="37"/>
      <c r="AF7" s="35"/>
      <c r="AG7" s="38"/>
      <c r="AH7" s="35"/>
      <c r="AI7" s="35"/>
      <c r="AJ7" s="89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</row>
    <row r="8" spans="1:109" s="8" customFormat="1" ht="15.75" thickBot="1">
      <c r="A8" s="94" t="s">
        <v>97</v>
      </c>
      <c r="B8" s="95"/>
      <c r="C8" s="96"/>
      <c r="D8" s="40"/>
      <c r="E8" s="41"/>
      <c r="F8" s="41"/>
      <c r="G8" s="42"/>
      <c r="H8" s="42"/>
      <c r="I8" s="41"/>
      <c r="J8" s="42"/>
      <c r="K8" s="41"/>
      <c r="L8" s="42"/>
      <c r="M8" s="42"/>
      <c r="N8" s="42"/>
      <c r="O8" s="43"/>
      <c r="P8" s="41"/>
      <c r="Q8" s="42"/>
      <c r="R8" s="41"/>
      <c r="S8" s="42"/>
      <c r="T8" s="42"/>
      <c r="U8" s="41"/>
      <c r="V8" s="41"/>
      <c r="W8" s="41"/>
      <c r="X8" s="42"/>
      <c r="Y8" s="43"/>
      <c r="Z8" s="41"/>
      <c r="AA8" s="42"/>
      <c r="AB8" s="41"/>
      <c r="AC8" s="42"/>
      <c r="AD8" s="41"/>
      <c r="AE8" s="44"/>
      <c r="AF8" s="42"/>
      <c r="AG8" s="45"/>
      <c r="AH8" s="42"/>
      <c r="AI8" s="42"/>
      <c r="AJ8" s="90"/>
      <c r="AK8" s="7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</row>
    <row r="9" spans="1:109">
      <c r="D9" s="60"/>
      <c r="E9" s="6" t="s">
        <v>94</v>
      </c>
    </row>
    <row r="10" spans="1:109">
      <c r="D10" s="61"/>
      <c r="E10" s="6" t="s">
        <v>117</v>
      </c>
    </row>
  </sheetData>
  <sheetProtection formatCells="0" formatColumns="0" formatRows="0" insertColumns="0" insertRows="0" deleteColumns="0" deleteRows="0" sort="0" autoFilter="0"/>
  <mergeCells count="4">
    <mergeCell ref="A6:C6"/>
    <mergeCell ref="A7:C7"/>
    <mergeCell ref="A8:C8"/>
    <mergeCell ref="A5:C5"/>
  </mergeCells>
  <conditionalFormatting sqref="D5:AJ5">
    <cfRule type="expression" dxfId="3" priority="1">
      <formula>AND(IF(D5&gt;=100,TRUE),IF(D5="N/A",FALSE,TRUE))</formula>
    </cfRule>
    <cfRule type="expression" dxfId="2" priority="2">
      <formula>AND(IF(D5&gt;=50,TRUE),IF(D5="N/A",FALSE,TRUE))</formula>
    </cfRule>
  </conditionalFormatting>
  <dataValidations disablePrompts="1" count="1">
    <dataValidation type="list" allowBlank="1" showInputMessage="1" showErrorMessage="1" sqref="D7:AJ7">
      <formula1>#REF!</formula1>
    </dataValidation>
  </dataValidations>
  <pageMargins left="0.7" right="0.7" top="1.2272916666666667" bottom="0.75" header="0.3" footer="0.3"/>
  <pageSetup paperSize="17" scale="86" orientation="landscape" r:id="rId1"/>
  <headerFooter>
    <oddHeader>&amp;L&amp;G&amp;C&amp;"Arial,Regular"&amp;18Table C-68: Rose Creek Drainage Water Quality
2010 QA/QC Splits - Pit Lakes - Dissolved Metals&amp;R&amp;G</oddHeader>
    <oddFooter>&amp;L&amp;"Arial,Regular"&amp;8&amp;Z&amp;F\&amp;A&amp;R&amp;"Arial,Regular"&amp;10Pg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DE15"/>
  <sheetViews>
    <sheetView view="pageLayout" zoomScaleNormal="60" workbookViewId="0">
      <selection activeCell="B15" sqref="B15"/>
    </sheetView>
  </sheetViews>
  <sheetFormatPr defaultRowHeight="15"/>
  <cols>
    <col min="1" max="1" width="7.42578125" bestFit="1" customWidth="1"/>
    <col min="2" max="2" width="10.140625" bestFit="1" customWidth="1"/>
    <col min="3" max="3" width="13.140625" bestFit="1" customWidth="1"/>
    <col min="4" max="4" width="5.7109375" bestFit="1" customWidth="1"/>
    <col min="5" max="5" width="11" bestFit="1" customWidth="1"/>
    <col min="6" max="6" width="4.85546875" bestFit="1" customWidth="1"/>
    <col min="7" max="7" width="6.140625" bestFit="1" customWidth="1"/>
    <col min="8" max="8" width="5.5703125" bestFit="1" customWidth="1"/>
    <col min="9" max="10" width="5.7109375" bestFit="1" customWidth="1"/>
    <col min="11" max="11" width="6.5703125" bestFit="1" customWidth="1"/>
    <col min="12" max="12" width="5.5703125" bestFit="1" customWidth="1"/>
    <col min="13" max="13" width="8.5703125" bestFit="1" customWidth="1"/>
    <col min="14" max="14" width="4.85546875" bestFit="1" customWidth="1"/>
    <col min="15" max="15" width="5" bestFit="1" customWidth="1"/>
    <col min="16" max="16" width="6" bestFit="1" customWidth="1"/>
    <col min="17" max="19" width="5.5703125" bestFit="1" customWidth="1"/>
    <col min="20" max="20" width="7.5703125" bestFit="1" customWidth="1"/>
    <col min="21" max="21" width="4.85546875" bestFit="1" customWidth="1"/>
    <col min="22" max="22" width="5.5703125" bestFit="1" customWidth="1"/>
    <col min="23" max="23" width="6.5703125" bestFit="1" customWidth="1"/>
    <col min="24" max="24" width="4.85546875" bestFit="1" customWidth="1"/>
    <col min="25" max="25" width="6.5703125" bestFit="1" customWidth="1"/>
    <col min="26" max="27" width="4.85546875" bestFit="1" customWidth="1"/>
    <col min="28" max="28" width="7.5703125" bestFit="1" customWidth="1"/>
    <col min="29" max="29" width="5.7109375" bestFit="1" customWidth="1"/>
    <col min="30" max="30" width="6.5703125" bestFit="1" customWidth="1"/>
    <col min="31" max="31" width="4.85546875" style="4" bestFit="1" customWidth="1"/>
    <col min="32" max="32" width="4.85546875" bestFit="1" customWidth="1"/>
    <col min="33" max="33" width="5.5703125" bestFit="1" customWidth="1"/>
    <col min="34" max="34" width="4.85546875" bestFit="1" customWidth="1"/>
    <col min="35" max="35" width="8.5703125" bestFit="1" customWidth="1"/>
    <col min="36" max="36" width="4.85546875" bestFit="1" customWidth="1"/>
    <col min="38" max="109" width="9.140625" style="64"/>
  </cols>
  <sheetData>
    <row r="1" spans="1:109" s="6" customFormat="1" ht="15.75" thickBot="1">
      <c r="A1" s="29"/>
      <c r="B1" s="29"/>
      <c r="C1" s="30"/>
      <c r="D1" s="73" t="s">
        <v>0</v>
      </c>
      <c r="E1" s="74" t="s">
        <v>1</v>
      </c>
      <c r="F1" s="74" t="s">
        <v>2</v>
      </c>
      <c r="G1" s="74" t="s">
        <v>3</v>
      </c>
      <c r="H1" s="74" t="s">
        <v>4</v>
      </c>
      <c r="I1" s="74" t="s">
        <v>5</v>
      </c>
      <c r="J1" s="74" t="s">
        <v>6</v>
      </c>
      <c r="K1" s="74" t="s">
        <v>7</v>
      </c>
      <c r="L1" s="74" t="s">
        <v>8</v>
      </c>
      <c r="M1" s="74" t="s">
        <v>9</v>
      </c>
      <c r="N1" s="74" t="s">
        <v>10</v>
      </c>
      <c r="O1" s="74" t="s">
        <v>11</v>
      </c>
      <c r="P1" s="74" t="s">
        <v>12</v>
      </c>
      <c r="Q1" s="74" t="s">
        <v>13</v>
      </c>
      <c r="R1" s="74" t="s">
        <v>14</v>
      </c>
      <c r="S1" s="74" t="s">
        <v>15</v>
      </c>
      <c r="T1" s="74" t="s">
        <v>16</v>
      </c>
      <c r="U1" s="74" t="s">
        <v>17</v>
      </c>
      <c r="V1" s="74" t="s">
        <v>18</v>
      </c>
      <c r="W1" s="74" t="s">
        <v>19</v>
      </c>
      <c r="X1" s="74" t="s">
        <v>20</v>
      </c>
      <c r="Y1" s="74" t="s">
        <v>47</v>
      </c>
      <c r="Z1" s="74" t="s">
        <v>21</v>
      </c>
      <c r="AA1" s="74" t="s">
        <v>22</v>
      </c>
      <c r="AB1" s="74" t="s">
        <v>23</v>
      </c>
      <c r="AC1" s="74" t="s">
        <v>24</v>
      </c>
      <c r="AD1" s="74" t="s">
        <v>25</v>
      </c>
      <c r="AE1" s="74" t="s">
        <v>26</v>
      </c>
      <c r="AF1" s="74" t="s">
        <v>27</v>
      </c>
      <c r="AG1" s="74" t="s">
        <v>28</v>
      </c>
      <c r="AH1" s="74" t="s">
        <v>29</v>
      </c>
      <c r="AI1" s="74" t="s">
        <v>30</v>
      </c>
      <c r="AJ1" s="75" t="s">
        <v>31</v>
      </c>
      <c r="AK1" s="7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</row>
    <row r="2" spans="1:109" s="6" customFormat="1" ht="15.75" thickBot="1">
      <c r="A2" s="67" t="s">
        <v>32</v>
      </c>
      <c r="B2" s="68" t="s">
        <v>91</v>
      </c>
      <c r="C2" s="69" t="s">
        <v>92</v>
      </c>
      <c r="D2" s="26" t="s">
        <v>33</v>
      </c>
      <c r="E2" s="27" t="s">
        <v>33</v>
      </c>
      <c r="F2" s="27" t="s">
        <v>33</v>
      </c>
      <c r="G2" s="27" t="s">
        <v>33</v>
      </c>
      <c r="H2" s="27" t="s">
        <v>33</v>
      </c>
      <c r="I2" s="27" t="s">
        <v>33</v>
      </c>
      <c r="J2" s="27" t="s">
        <v>33</v>
      </c>
      <c r="K2" s="27" t="s">
        <v>34</v>
      </c>
      <c r="L2" s="27" t="s">
        <v>33</v>
      </c>
      <c r="M2" s="27" t="s">
        <v>102</v>
      </c>
      <c r="N2" s="27" t="s">
        <v>33</v>
      </c>
      <c r="O2" s="27" t="s">
        <v>33</v>
      </c>
      <c r="P2" s="27" t="s">
        <v>33</v>
      </c>
      <c r="Q2" s="27" t="s">
        <v>34</v>
      </c>
      <c r="R2" s="27" t="s">
        <v>34</v>
      </c>
      <c r="S2" s="27" t="s">
        <v>34</v>
      </c>
      <c r="T2" s="27" t="s">
        <v>33</v>
      </c>
      <c r="U2" s="27" t="s">
        <v>33</v>
      </c>
      <c r="V2" s="27" t="s">
        <v>34</v>
      </c>
      <c r="W2" s="27" t="s">
        <v>33</v>
      </c>
      <c r="X2" s="27" t="s">
        <v>33</v>
      </c>
      <c r="Y2" s="27" t="s">
        <v>34</v>
      </c>
      <c r="Z2" s="27" t="s">
        <v>33</v>
      </c>
      <c r="AA2" s="27" t="s">
        <v>33</v>
      </c>
      <c r="AB2" s="27" t="s">
        <v>33</v>
      </c>
      <c r="AC2" s="27" t="s">
        <v>33</v>
      </c>
      <c r="AD2" s="27" t="s">
        <v>33</v>
      </c>
      <c r="AE2" s="27" t="s">
        <v>33</v>
      </c>
      <c r="AF2" s="27" t="s">
        <v>33</v>
      </c>
      <c r="AG2" s="27" t="s">
        <v>33</v>
      </c>
      <c r="AH2" s="27" t="s">
        <v>33</v>
      </c>
      <c r="AI2" s="27" t="s">
        <v>33</v>
      </c>
      <c r="AJ2" s="28" t="s">
        <v>33</v>
      </c>
      <c r="AK2" s="7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</row>
    <row r="3" spans="1:109" s="6" customFormat="1">
      <c r="A3" s="9" t="s">
        <v>110</v>
      </c>
      <c r="B3" s="10">
        <v>40402</v>
      </c>
      <c r="C3" s="11" t="s">
        <v>35</v>
      </c>
      <c r="D3" s="46" t="s">
        <v>112</v>
      </c>
      <c r="E3" s="47">
        <v>10</v>
      </c>
      <c r="F3" s="47" t="s">
        <v>38</v>
      </c>
      <c r="G3" s="47" t="s">
        <v>113</v>
      </c>
      <c r="H3" s="47">
        <v>17.399999999999999</v>
      </c>
      <c r="I3" s="48" t="s">
        <v>114</v>
      </c>
      <c r="J3" s="48" t="s">
        <v>112</v>
      </c>
      <c r="K3" s="48">
        <v>148</v>
      </c>
      <c r="L3" s="48">
        <v>18.2</v>
      </c>
      <c r="M3" s="48">
        <v>53.1</v>
      </c>
      <c r="N3" s="48" t="s">
        <v>37</v>
      </c>
      <c r="O3" s="48">
        <v>7.4</v>
      </c>
      <c r="P3" s="48">
        <v>47</v>
      </c>
      <c r="Q3" s="48">
        <v>8.1999999999999993</v>
      </c>
      <c r="R3" s="48">
        <v>6.4000000000000001E-2</v>
      </c>
      <c r="S3" s="48">
        <v>79.099999999999994</v>
      </c>
      <c r="T3" s="48">
        <v>3150</v>
      </c>
      <c r="U3" s="48">
        <v>0.5</v>
      </c>
      <c r="V3" s="49">
        <v>19.100000000000001</v>
      </c>
      <c r="W3" s="49">
        <v>138</v>
      </c>
      <c r="X3" s="49">
        <v>0.85</v>
      </c>
      <c r="Y3" s="49">
        <v>260</v>
      </c>
      <c r="Z3" s="49">
        <v>0.2</v>
      </c>
      <c r="AA3" s="49" t="s">
        <v>36</v>
      </c>
      <c r="AB3" s="49">
        <v>4530</v>
      </c>
      <c r="AC3" s="49" t="s">
        <v>114</v>
      </c>
      <c r="AD3" s="49">
        <v>631</v>
      </c>
      <c r="AE3" s="50" t="s">
        <v>115</v>
      </c>
      <c r="AF3" s="49">
        <v>0.47</v>
      </c>
      <c r="AG3" s="51">
        <v>0.92</v>
      </c>
      <c r="AH3" s="52" t="s">
        <v>109</v>
      </c>
      <c r="AI3" s="52">
        <v>21900</v>
      </c>
      <c r="AJ3" s="86" t="s">
        <v>37</v>
      </c>
      <c r="AK3" s="7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</row>
    <row r="4" spans="1:109" s="6" customFormat="1">
      <c r="A4" s="12" t="s">
        <v>110</v>
      </c>
      <c r="B4" s="13">
        <v>40402</v>
      </c>
      <c r="C4" s="14" t="s">
        <v>111</v>
      </c>
      <c r="D4" s="53" t="s">
        <v>112</v>
      </c>
      <c r="E4" s="54">
        <v>8</v>
      </c>
      <c r="F4" s="54" t="s">
        <v>38</v>
      </c>
      <c r="G4" s="54" t="s">
        <v>113</v>
      </c>
      <c r="H4" s="54">
        <v>17.3</v>
      </c>
      <c r="I4" s="55">
        <v>0.06</v>
      </c>
      <c r="J4" s="55" t="s">
        <v>112</v>
      </c>
      <c r="K4" s="55">
        <v>148</v>
      </c>
      <c r="L4" s="55">
        <v>17.5</v>
      </c>
      <c r="M4" s="55">
        <v>52.6</v>
      </c>
      <c r="N4" s="55" t="s">
        <v>37</v>
      </c>
      <c r="O4" s="55">
        <v>7.3</v>
      </c>
      <c r="P4" s="55">
        <v>51</v>
      </c>
      <c r="Q4" s="55">
        <v>8.1</v>
      </c>
      <c r="R4" s="55">
        <v>6.3E-2</v>
      </c>
      <c r="S4" s="55">
        <v>77.7</v>
      </c>
      <c r="T4" s="55">
        <v>3050</v>
      </c>
      <c r="U4" s="55">
        <v>0.5</v>
      </c>
      <c r="V4" s="56">
        <v>18.7</v>
      </c>
      <c r="W4" s="56">
        <v>135</v>
      </c>
      <c r="X4" s="56">
        <v>0.8</v>
      </c>
      <c r="Y4" s="56">
        <v>252</v>
      </c>
      <c r="Z4" s="56">
        <v>0.2</v>
      </c>
      <c r="AA4" s="56" t="s">
        <v>36</v>
      </c>
      <c r="AB4" s="56">
        <v>4580</v>
      </c>
      <c r="AC4" s="56" t="s">
        <v>114</v>
      </c>
      <c r="AD4" s="56">
        <v>627</v>
      </c>
      <c r="AE4" s="57" t="s">
        <v>115</v>
      </c>
      <c r="AF4" s="56">
        <v>0.5</v>
      </c>
      <c r="AG4" s="58">
        <v>0.95</v>
      </c>
      <c r="AH4" s="59" t="s">
        <v>109</v>
      </c>
      <c r="AI4" s="59">
        <v>21700</v>
      </c>
      <c r="AJ4" s="87" t="s">
        <v>37</v>
      </c>
      <c r="AK4" s="7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</row>
    <row r="5" spans="1:109" s="18" customFormat="1">
      <c r="A5" s="97" t="s">
        <v>40</v>
      </c>
      <c r="B5" s="98"/>
      <c r="C5" s="99"/>
      <c r="D5" s="31" t="str">
        <f>IFERROR((((2*(ABS((D3-D4))))/(D4+D3))*100),Refs!$C$13)</f>
        <v>N/A</v>
      </c>
      <c r="E5" s="32">
        <f>IFERROR((((2*(ABS((E3-E4))))/(E4+E3))*100),Refs!$C$13)</f>
        <v>22.222222222222221</v>
      </c>
      <c r="F5" s="32" t="str">
        <f>IFERROR((((2*(ABS((F3-F4))))/(F4+F3))*100),Refs!$C$13)</f>
        <v>N/A</v>
      </c>
      <c r="G5" s="32" t="str">
        <f>IFERROR((((2*(ABS((G3-G4))))/(G4+G3))*100),Refs!$C$13)</f>
        <v>N/A</v>
      </c>
      <c r="H5" s="32">
        <f>IFERROR((((2*(ABS((H3-H4))))/(H4+H3))*100),Refs!$C$13)</f>
        <v>0.57636887608067933</v>
      </c>
      <c r="I5" s="32" t="str">
        <f>IFERROR((((2*(ABS((I3-I4))))/(I4+I3))*100),Refs!$C$13)</f>
        <v>N/A</v>
      </c>
      <c r="J5" s="32" t="str">
        <f>IFERROR((((2*(ABS((J3-J4))))/(J4+J3))*100),Refs!$C$13)</f>
        <v>N/A</v>
      </c>
      <c r="K5" s="32">
        <f>IFERROR((((2*(ABS((K3-K4))))/(K4+K3))*100),Refs!$C$13)</f>
        <v>0</v>
      </c>
      <c r="L5" s="32">
        <f>IFERROR((((2*(ABS((L3-L4))))/(L4+L3))*100),Refs!$C$13)</f>
        <v>3.9215686274509762</v>
      </c>
      <c r="M5" s="32">
        <f>IFERROR((((2*(ABS((M3-M4))))/(M4+M3))*100),Refs!$C$13)</f>
        <v>0.94607379375591294</v>
      </c>
      <c r="N5" s="32" t="str">
        <f>IFERROR((((2*(ABS((N3-N4))))/(N4+N3))*100),Refs!$C$13)</f>
        <v>N/A</v>
      </c>
      <c r="O5" s="32">
        <f>IFERROR((((2*(ABS((O3-O4))))/(O4+O3))*100),Refs!$C$13)</f>
        <v>1.3605442176870821</v>
      </c>
      <c r="P5" s="32">
        <f>IFERROR((((2*(ABS((P3-P4))))/(P4+P3))*100),Refs!$C$13)</f>
        <v>8.1632653061224492</v>
      </c>
      <c r="Q5" s="32">
        <f>IFERROR((((2*(ABS((Q3-Q4))))/(Q4+Q3))*100),Refs!$C$13)</f>
        <v>1.2269938650306706</v>
      </c>
      <c r="R5" s="32">
        <f>IFERROR((((2*(ABS((R3-R4))))/(R4+R3))*100),Refs!$C$13)</f>
        <v>1.5748031496063006</v>
      </c>
      <c r="S5" s="32">
        <f>IFERROR((((2*(ABS((S3-S4))))/(S4+S3))*100),Refs!$C$13)</f>
        <v>1.7857142857142749</v>
      </c>
      <c r="T5" s="32">
        <f>IFERROR((((2*(ABS((T3-T4))))/(T4+T3))*100),Refs!$C$13)</f>
        <v>3.225806451612903</v>
      </c>
      <c r="U5" s="32">
        <f>IFERROR((((2*(ABS((U3-U4))))/(U4+U3))*100),Refs!$C$13)</f>
        <v>0</v>
      </c>
      <c r="V5" s="32">
        <f>IFERROR((((2*(ABS((V3-V4))))/(V4+V3))*100),Refs!$C$13)</f>
        <v>2.1164021164021278</v>
      </c>
      <c r="W5" s="32">
        <f>IFERROR((((2*(ABS((W3-W4))))/(W4+W3))*100),Refs!$C$13)</f>
        <v>2.197802197802198</v>
      </c>
      <c r="X5" s="32">
        <f>IFERROR((((2*(ABS((X3-X4))))/(X4+X3))*100),Refs!$C$13)</f>
        <v>6.0606060606060534</v>
      </c>
      <c r="Y5" s="32">
        <f>IFERROR((((2*(ABS((Y3-Y4))))/(Y4+Y3))*100),Refs!$C$13)</f>
        <v>3.125</v>
      </c>
      <c r="Z5" s="32">
        <f>IFERROR((((2*(ABS((Z3-Z4))))/(Z4+Z3))*100),Refs!$C$13)</f>
        <v>0</v>
      </c>
      <c r="AA5" s="32" t="str">
        <f>IFERROR((((2*(ABS((AA3-AA4))))/(AA4+AA3))*100),Refs!$C$13)</f>
        <v>N/A</v>
      </c>
      <c r="AB5" s="32">
        <f>IFERROR((((2*(ABS((AB3-AB4))))/(AB4+AB3))*100),Refs!$C$13)</f>
        <v>1.0976948408342482</v>
      </c>
      <c r="AC5" s="32" t="str">
        <f>IFERROR((((2*(ABS((AC3-AC4))))/(AC4+AC3))*100),Refs!$C$13)</f>
        <v>N/A</v>
      </c>
      <c r="AD5" s="32">
        <f>IFERROR((((2*(ABS((AD3-AD4))))/(AD4+AD3))*100),Refs!$C$13)</f>
        <v>0.63593004769475359</v>
      </c>
      <c r="AE5" s="32" t="str">
        <f>IFERROR((((2*(ABS((AE3-AE4))))/(AE4+AE3))*100),Refs!$C$13)</f>
        <v>N/A</v>
      </c>
      <c r="AF5" s="32">
        <f>IFERROR((((2*(ABS((AF3-AF4))))/(AF4+AF3))*100),Refs!$C$13)</f>
        <v>6.1855670103092839</v>
      </c>
      <c r="AG5" s="32">
        <f>IFERROR((((2*(ABS((AG3-AG4))))/(AG4+AG3))*100),Refs!$C$13)</f>
        <v>3.2085561497326109</v>
      </c>
      <c r="AH5" s="32" t="str">
        <f>IFERROR((((2*(ABS((AH3-AH4))))/(AH4+AH3))*100),Refs!$C$13)</f>
        <v>N/A</v>
      </c>
      <c r="AI5" s="32">
        <f>IFERROR((((2*(ABS((AI3-AI4))))/(AI4+AI3))*100),Refs!$C$13)</f>
        <v>0.91743119266055051</v>
      </c>
      <c r="AJ5" s="81" t="str">
        <f>IFERROR((((2*(ABS((AJ3-AJ4))))/(AJ4+AJ3))*100),Refs!$C$13)</f>
        <v>N/A</v>
      </c>
      <c r="AK5" s="17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</row>
    <row r="6" spans="1:109" s="7" customFormat="1">
      <c r="A6" s="91" t="s">
        <v>95</v>
      </c>
      <c r="B6" s="92"/>
      <c r="C6" s="93"/>
      <c r="D6" s="33"/>
      <c r="E6" s="34"/>
      <c r="F6" s="34"/>
      <c r="G6" s="35"/>
      <c r="H6" s="35"/>
      <c r="I6" s="34"/>
      <c r="J6" s="35"/>
      <c r="K6" s="34"/>
      <c r="L6" s="35"/>
      <c r="M6" s="35"/>
      <c r="N6" s="35"/>
      <c r="O6" s="36"/>
      <c r="P6" s="34"/>
      <c r="Q6" s="35"/>
      <c r="R6" s="34"/>
      <c r="S6" s="35"/>
      <c r="T6" s="35"/>
      <c r="U6" s="34"/>
      <c r="V6" s="34"/>
      <c r="W6" s="34"/>
      <c r="X6" s="35"/>
      <c r="Y6" s="36"/>
      <c r="Z6" s="34"/>
      <c r="AA6" s="35"/>
      <c r="AB6" s="34"/>
      <c r="AC6" s="35"/>
      <c r="AD6" s="34"/>
      <c r="AE6" s="37"/>
      <c r="AF6" s="35"/>
      <c r="AG6" s="38"/>
      <c r="AH6" s="35"/>
      <c r="AI6" s="35"/>
      <c r="AJ6" s="88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</row>
    <row r="7" spans="1:109" s="7" customFormat="1">
      <c r="A7" s="91" t="s">
        <v>96</v>
      </c>
      <c r="B7" s="92"/>
      <c r="C7" s="93"/>
      <c r="D7" s="33"/>
      <c r="E7" s="35"/>
      <c r="F7" s="35"/>
      <c r="G7" s="35"/>
      <c r="H7" s="35"/>
      <c r="I7" s="35"/>
      <c r="J7" s="35"/>
      <c r="K7" s="35"/>
      <c r="L7" s="35"/>
      <c r="M7" s="35"/>
      <c r="N7" s="35"/>
      <c r="O7" s="39"/>
      <c r="P7" s="35"/>
      <c r="Q7" s="35"/>
      <c r="R7" s="35"/>
      <c r="S7" s="35"/>
      <c r="T7" s="35"/>
      <c r="U7" s="35"/>
      <c r="V7" s="35"/>
      <c r="W7" s="35"/>
      <c r="X7" s="35"/>
      <c r="Y7" s="39"/>
      <c r="Z7" s="35"/>
      <c r="AA7" s="35"/>
      <c r="AB7" s="35"/>
      <c r="AC7" s="35"/>
      <c r="AD7" s="35"/>
      <c r="AE7" s="37"/>
      <c r="AF7" s="35"/>
      <c r="AG7" s="38"/>
      <c r="AH7" s="35"/>
      <c r="AI7" s="35"/>
      <c r="AJ7" s="89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</row>
    <row r="8" spans="1:109" s="8" customFormat="1" ht="15.75" thickBot="1">
      <c r="A8" s="94" t="s">
        <v>97</v>
      </c>
      <c r="B8" s="95"/>
      <c r="C8" s="96"/>
      <c r="D8" s="40"/>
      <c r="E8" s="41"/>
      <c r="F8" s="41"/>
      <c r="G8" s="42"/>
      <c r="H8" s="42"/>
      <c r="I8" s="41"/>
      <c r="J8" s="42"/>
      <c r="K8" s="41"/>
      <c r="L8" s="42"/>
      <c r="M8" s="42"/>
      <c r="N8" s="42"/>
      <c r="O8" s="43"/>
      <c r="P8" s="41"/>
      <c r="Q8" s="42"/>
      <c r="R8" s="41"/>
      <c r="S8" s="42"/>
      <c r="T8" s="42"/>
      <c r="U8" s="41"/>
      <c r="V8" s="41"/>
      <c r="W8" s="41"/>
      <c r="X8" s="42"/>
      <c r="Y8" s="43"/>
      <c r="Z8" s="41"/>
      <c r="AA8" s="42"/>
      <c r="AB8" s="41"/>
      <c r="AC8" s="42"/>
      <c r="AD8" s="41"/>
      <c r="AE8" s="44"/>
      <c r="AF8" s="42"/>
      <c r="AG8" s="45"/>
      <c r="AH8" s="42"/>
      <c r="AI8" s="42"/>
      <c r="AJ8" s="90"/>
      <c r="AK8" s="7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</row>
    <row r="9" spans="1:109">
      <c r="D9" s="60"/>
      <c r="E9" s="6" t="s">
        <v>94</v>
      </c>
    </row>
    <row r="10" spans="1:109">
      <c r="D10" s="61"/>
      <c r="E10" s="6" t="s">
        <v>117</v>
      </c>
    </row>
    <row r="15" spans="1:109">
      <c r="AK15" s="5"/>
    </row>
  </sheetData>
  <sheetProtection formatCells="0" formatColumns="0" formatRows="0" insertColumns="0" insertRows="0" deleteColumns="0" deleteRows="0" sort="0" autoFilter="0"/>
  <mergeCells count="4">
    <mergeCell ref="A6:C6"/>
    <mergeCell ref="A7:C7"/>
    <mergeCell ref="A8:C8"/>
    <mergeCell ref="A5:C5"/>
  </mergeCells>
  <conditionalFormatting sqref="D5:AJ5">
    <cfRule type="expression" dxfId="5" priority="1">
      <formula>AND(IF(D5&gt;=100,TRUE),IF(D5="N/A",FALSE,TRUE))</formula>
    </cfRule>
    <cfRule type="expression" dxfId="4" priority="2">
      <formula>AND(IF(D5&gt;=50,TRUE),IF(D5="N/A",FALSE,TRUE))</formula>
    </cfRule>
  </conditionalFormatting>
  <dataValidations disablePrompts="1" count="1">
    <dataValidation type="list" allowBlank="1" showInputMessage="1" showErrorMessage="1" sqref="D7:AJ7">
      <formula1>#REF!</formula1>
    </dataValidation>
  </dataValidations>
  <pageMargins left="0.7" right="0.7" top="1.2272916666666667" bottom="0.75" header="0.3" footer="0.3"/>
  <pageSetup paperSize="17" scale="86" orientation="landscape" r:id="rId1"/>
  <headerFooter>
    <oddHeader>&amp;L&amp;G&amp;C&amp;"Arial,Regular"&amp;18Table C-69: Rose Creek Drainage Water Quality
2010 QA/QC Splits - Pit Lakes - Total Metals&amp;R&amp;G</oddHeader>
    <oddFooter>&amp;L&amp;"Arial,Regular"&amp;8&amp;Z&amp;F\&amp;A&amp;R&amp;"Arial,Regular"&amp;10Pg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A12" sqref="A12:C15"/>
    </sheetView>
  </sheetViews>
  <sheetFormatPr defaultRowHeight="15"/>
  <cols>
    <col min="2" max="2" width="12.28515625" customWidth="1"/>
    <col min="3" max="3" width="14.85546875" customWidth="1"/>
  </cols>
  <sheetData>
    <row r="1" spans="1:3">
      <c r="A1" s="6" t="s">
        <v>101</v>
      </c>
      <c r="B1" s="6"/>
    </row>
    <row r="2" spans="1:3">
      <c r="A2" s="15" t="s">
        <v>98</v>
      </c>
      <c r="B2" s="15" t="s">
        <v>90</v>
      </c>
    </row>
    <row r="3" spans="1:3">
      <c r="A3" s="15" t="s">
        <v>99</v>
      </c>
      <c r="B3" s="15"/>
    </row>
    <row r="4" spans="1:3" s="2" customFormat="1">
      <c r="A4" s="15" t="s">
        <v>100</v>
      </c>
      <c r="B4" s="15"/>
    </row>
    <row r="5" spans="1:3" s="2" customFormat="1" ht="12.75"/>
    <row r="6" spans="1:3" s="2" customFormat="1" ht="12.75"/>
    <row r="7" spans="1:3" s="2" customFormat="1">
      <c r="A7" s="6" t="s">
        <v>101</v>
      </c>
      <c r="B7" s="6"/>
      <c r="C7" s="7"/>
    </row>
    <row r="8" spans="1:3" s="2" customFormat="1">
      <c r="A8" s="15" t="s">
        <v>98</v>
      </c>
      <c r="B8" s="6"/>
      <c r="C8" s="16" t="s">
        <v>90</v>
      </c>
    </row>
    <row r="9" spans="1:3" s="2" customFormat="1">
      <c r="A9" s="15" t="s">
        <v>99</v>
      </c>
      <c r="B9" s="6"/>
      <c r="C9" s="7"/>
    </row>
    <row r="10" spans="1:3" s="2" customFormat="1">
      <c r="A10" s="15" t="s">
        <v>100</v>
      </c>
      <c r="B10" s="6"/>
      <c r="C10" s="7"/>
    </row>
    <row r="11" spans="1:3" s="2" customFormat="1" ht="12.75"/>
    <row r="12" spans="1:3" s="2" customFormat="1">
      <c r="A12" s="6" t="s">
        <v>101</v>
      </c>
      <c r="B12" s="6"/>
      <c r="C12" s="6"/>
    </row>
    <row r="13" spans="1:3" s="2" customFormat="1">
      <c r="A13" s="20" t="s">
        <v>98</v>
      </c>
      <c r="B13" s="6"/>
      <c r="C13" s="19" t="s">
        <v>90</v>
      </c>
    </row>
    <row r="14" spans="1:3" s="2" customFormat="1">
      <c r="A14" s="20" t="s">
        <v>99</v>
      </c>
      <c r="B14" s="6"/>
      <c r="C14" s="6"/>
    </row>
    <row r="15" spans="1:3" s="2" customFormat="1">
      <c r="A15" s="20" t="s">
        <v>100</v>
      </c>
      <c r="B15" s="6"/>
      <c r="C1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</vt:lpstr>
      <vt:lpstr>Diss. Metals</vt:lpstr>
      <vt:lpstr>Total Metals</vt:lpstr>
      <vt:lpstr>Refs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Karen Meawasige</cp:lastModifiedBy>
  <cp:lastPrinted>2011-02-18T21:44:07Z</cp:lastPrinted>
  <dcterms:created xsi:type="dcterms:W3CDTF">2010-01-27T15:58:34Z</dcterms:created>
  <dcterms:modified xsi:type="dcterms:W3CDTF">2011-02-18T21:46:23Z</dcterms:modified>
</cp:coreProperties>
</file>