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05" yWindow="15" windowWidth="14640" windowHeight="12255" activeTab="2"/>
  </bookViews>
  <sheets>
    <sheet name="General" sheetId="2" r:id="rId1"/>
    <sheet name="Diss. Metals" sheetId="3" r:id="rId2"/>
    <sheet name="Total Metals" sheetId="1" r:id="rId3"/>
    <sheet name="Refs" sheetId="4" r:id="rId4"/>
  </sheets>
  <calcPr calcId="125725"/>
</workbook>
</file>

<file path=xl/calcChain.xml><?xml version="1.0" encoding="utf-8"?>
<calcChain xmlns="http://schemas.openxmlformats.org/spreadsheetml/2006/main">
  <c r="R5" i="2"/>
  <c r="T5"/>
  <c r="U5"/>
  <c r="V5" l="1"/>
  <c r="W5"/>
  <c r="X5"/>
  <c r="S5"/>
  <c r="Q5"/>
  <c r="P5"/>
  <c r="O5"/>
  <c r="N5"/>
  <c r="M5"/>
  <c r="L5"/>
  <c r="K5"/>
  <c r="J5"/>
  <c r="I5"/>
  <c r="H5"/>
  <c r="G5"/>
  <c r="F5"/>
  <c r="E5"/>
  <c r="D5"/>
  <c r="AJ5" i="3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J5" i="1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<sst xmlns="http://schemas.openxmlformats.org/spreadsheetml/2006/main" count="398" uniqueCount="211">
  <si>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</si>
  <si>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</si>
  <si>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</si>
  <si>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</si>
  <si>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</si>
  <si>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</si>
  <si>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</si>
  <si>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</si>
  <si>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</si>
  <si>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</si>
  <si>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</si>
  <si>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</si>
  <si>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</si>
  <si>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</si>
  <si>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</si>
  <si>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</si>
  <si>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</si>
  <si>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</si>
  <si>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</si>
  <si>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</si>
  <si>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</si>
  <si>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</si>
  <si>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</si>
  <si>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</si>
  <si>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</si>
  <si>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</si>
  <si>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</si>
  <si>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</si>
  <si>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</si>
  <si>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</si>
  <si>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</si>
  <si>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</si>
  <si>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</si>
  <si>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</si>
  <si>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</si>
  <si>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</si>
  <si>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</si>
  <si>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</si>
  <si>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</si>
  <si>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</si>
  <si>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</si>
  <si>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</si>
  <si>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</si>
  <si>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</si>
  <si>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</si>
  <si>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</si>
  <si>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NH3</t>
  </si>
  <si>
    <t>S</t>
  </si>
  <si>
    <t>S-d</t>
  </si>
  <si>
    <t>TDS</t>
  </si>
  <si>
    <t>TSS</t>
  </si>
  <si>
    <t>OH</t>
  </si>
  <si>
    <t>ALK</t>
  </si>
  <si>
    <t>COND</t>
  </si>
  <si>
    <t>HCO3</t>
  </si>
  <si>
    <t>pH</t>
  </si>
  <si>
    <t>SO4-d</t>
  </si>
  <si>
    <t>µmho/cm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</si>
  <si>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</si>
  <si>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</si>
  <si>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</si>
  <si>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</si>
  <si>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</si>
  <si>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</si>
  <si>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</si>
  <si>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</si>
  <si>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</si>
  <si>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</si>
  <si>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</si>
  <si>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</si>
  <si>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</si>
  <si>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</si>
  <si>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</si>
  <si>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</si>
  <si>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</si>
  <si>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</si>
  <si>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</si>
  <si>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</si>
  <si>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</si>
  <si>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</si>
  <si>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</si>
  <si>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</si>
  <si>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</si>
  <si>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</si>
  <si>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</si>
  <si>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</si>
  <si>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</si>
  <si>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</si>
  <si>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</si>
  <si>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</si>
  <si>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</si>
  <si>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</si>
  <si>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</si>
  <si>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</si>
  <si>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Comments</t>
  </si>
  <si>
    <t>Action</t>
  </si>
  <si>
    <t>Result</t>
  </si>
  <si>
    <t>Change Value</t>
  </si>
  <si>
    <t>Let Value Stand</t>
  </si>
  <si>
    <t>Remove Value</t>
  </si>
  <si>
    <t>Request Retest</t>
  </si>
  <si>
    <t>0.2</t>
  </si>
  <si>
    <t>3.19</t>
  </si>
  <si>
    <t>185</t>
  </si>
  <si>
    <t>ug/L</t>
  </si>
  <si>
    <t>Cl-d</t>
  </si>
  <si>
    <t>NO2</t>
  </si>
  <si>
    <t>NO2/3</t>
  </si>
  <si>
    <t>NO3</t>
  </si>
  <si>
    <t>oPO4</t>
  </si>
  <si>
    <t>P</t>
  </si>
  <si>
    <t>DUP</t>
  </si>
  <si>
    <t>69.4</t>
  </si>
  <si>
    <t>423</t>
  </si>
  <si>
    <t>931</t>
  </si>
  <si>
    <t>899</t>
  </si>
  <si>
    <t>2210</t>
  </si>
  <si>
    <t>0.66</t>
  </si>
  <si>
    <t>0.006</t>
  </si>
  <si>
    <t>0.04</t>
  </si>
  <si>
    <t>3.18</t>
  </si>
  <si>
    <t>1300</t>
  </si>
  <si>
    <t>960</t>
  </si>
  <si>
    <t>11</t>
  </si>
  <si>
    <t>74.7</t>
  </si>
  <si>
    <t>420</t>
  </si>
  <si>
    <t>927</t>
  </si>
  <si>
    <t>938</t>
  </si>
  <si>
    <t>2190</t>
  </si>
  <si>
    <t>0.69</t>
  </si>
  <si>
    <t>1000</t>
  </si>
  <si>
    <t>VL-1</t>
  </si>
  <si>
    <t>3170</t>
  </si>
  <si>
    <t>1.7</t>
  </si>
  <si>
    <t>23.9</t>
  </si>
  <si>
    <t>&lt;1000</t>
  </si>
  <si>
    <t>0.5</t>
  </si>
  <si>
    <t>173</t>
  </si>
  <si>
    <t>142</t>
  </si>
  <si>
    <t>656</t>
  </si>
  <si>
    <t>&lt;2</t>
  </si>
  <si>
    <t>1170</t>
  </si>
  <si>
    <t>46300</t>
  </si>
  <si>
    <t>2</t>
  </si>
  <si>
    <t>114</t>
  </si>
  <si>
    <t>47200</t>
  </si>
  <si>
    <t>&lt;1</t>
  </si>
  <si>
    <t>4</t>
  </si>
  <si>
    <t>522</t>
  </si>
  <si>
    <t>307</t>
  </si>
  <si>
    <t>&lt;0.4</t>
  </si>
  <si>
    <t>411</t>
  </si>
  <si>
    <t>&lt;0.8</t>
  </si>
  <si>
    <t>4390</t>
  </si>
  <si>
    <t>875</t>
  </si>
  <si>
    <t>&lt;10</t>
  </si>
  <si>
    <t>1.56</t>
  </si>
  <si>
    <t>7.46</t>
  </si>
  <si>
    <t>&lt;4</t>
  </si>
  <si>
    <t>177000</t>
  </si>
  <si>
    <t>3250</t>
  </si>
  <si>
    <t>24.1</t>
  </si>
  <si>
    <t>0.7</t>
  </si>
  <si>
    <t>143</t>
  </si>
  <si>
    <t>658</t>
  </si>
  <si>
    <t>1190</t>
  </si>
  <si>
    <t>49600</t>
  </si>
  <si>
    <t>0.041</t>
  </si>
  <si>
    <t>115</t>
  </si>
  <si>
    <t>48200</t>
  </si>
  <si>
    <t>515</t>
  </si>
  <si>
    <t>319</t>
  </si>
  <si>
    <t>415</t>
  </si>
  <si>
    <t>4680</t>
  </si>
  <si>
    <t>895</t>
  </si>
  <si>
    <t>1.46</t>
  </si>
  <si>
    <t>7.41</t>
  </si>
  <si>
    <t>178000</t>
  </si>
  <si>
    <t>3100</t>
  </si>
  <si>
    <t>2.4</t>
  </si>
  <si>
    <t>24.3</t>
  </si>
  <si>
    <t>188</t>
  </si>
  <si>
    <t>145</t>
  </si>
  <si>
    <t>1150</t>
  </si>
  <si>
    <t>51800</t>
  </si>
  <si>
    <t>112</t>
  </si>
  <si>
    <t>46100</t>
  </si>
  <si>
    <t>501</t>
  </si>
  <si>
    <t>308</t>
  </si>
  <si>
    <t>429</t>
  </si>
  <si>
    <t>4770</t>
  </si>
  <si>
    <t>884</t>
  </si>
  <si>
    <t>1.64</t>
  </si>
  <si>
    <t>6.98</t>
  </si>
  <si>
    <t>172000</t>
  </si>
  <si>
    <t>3160</t>
  </si>
  <si>
    <t>2.2</t>
  </si>
  <si>
    <t>24</t>
  </si>
  <si>
    <t>181</t>
  </si>
  <si>
    <t>146</t>
  </si>
  <si>
    <t>0.042</t>
  </si>
  <si>
    <t>48800</t>
  </si>
  <si>
    <t>510</t>
  </si>
  <si>
    <t>314</t>
  </si>
  <si>
    <t>441</t>
  </si>
  <si>
    <t>4480</t>
  </si>
  <si>
    <t>890</t>
  </si>
  <si>
    <t>1.54</t>
  </si>
  <si>
    <t>179000</t>
  </si>
  <si>
    <t>RPD &gt; 50%</t>
  </si>
  <si>
    <t>RPD &gt; 100%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</si>
</sst>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3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2" borderId="0" xfId="0" applyFill="1" applyProtection="1"/>
    <xf numFmtId="2" fontId="0" fillId="0" borderId="0" xfId="0" applyNumberFormat="1" applyProtection="1"/>
    <xf numFmtId="0" fontId="0" fillId="0" borderId="0" xfId="0" applyFont="1" applyProtection="1"/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3" xfId="0" applyNumberFormat="1" applyFont="1" applyBorder="1" applyAlignment="1" applyProtection="1">
      <alignment horizontal="right" vertical="center"/>
      <protection locked="0"/>
    </xf>
    <xf numFmtId="2" fontId="1" fillId="0" borderId="6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6" xfId="0" applyNumberFormat="1" applyFont="1" applyBorder="1" applyAlignment="1" applyProtection="1">
      <alignment horizontal="right" vertical="center"/>
      <protection locked="0"/>
    </xf>
    <xf numFmtId="1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9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6" fontId="1" fillId="0" borderId="1" xfId="0" applyNumberFormat="1" applyFont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5" xfId="2" applyFont="1" applyBorder="1" applyAlignment="1" applyProtection="1">
      <alignment horizontal="center"/>
      <protection locked="0"/>
    </xf>
    <xf numFmtId="0" fontId="2" fillId="0" borderId="15" xfId="10" applyFont="1" applyBorder="1" applyAlignment="1" applyProtection="1">
      <alignment horizontal="center"/>
      <protection locked="0"/>
    </xf>
    <xf numFmtId="0" fontId="2" fillId="0" borderId="16" xfId="1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right" vertic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2" fillId="0" borderId="5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18" xfId="1" applyFont="1" applyFill="1" applyBorder="1" applyAlignment="1" applyProtection="1">
      <alignment vertical="center"/>
      <protection locked="0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6" xfId="2" applyFont="1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2" fillId="0" borderId="10" xfId="1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Q9"/>
  <sheetViews>
    <sheetView view="pageLayout" zoomScaleNormal="100" workbookViewId="0">
      <selection activeCell="C12" sqref="C12"/>
    </sheetView>
  </sheetViews>
  <sheetFormatPr defaultRowHeight="15"/>
  <cols>
    <col min="1" max="1" width="10.42578125" customWidth="1"/>
    <col min="2" max="2" width="12.85546875" customWidth="1"/>
    <col min="3" max="3" width="14" customWidth="1"/>
    <col min="4" max="5" width="11.140625" bestFit="1" customWidth="1"/>
    <col min="6" max="6" width="5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1" width="5.5703125" bestFit="1" customWidth="1"/>
    <col min="12" max="12" width="9.28515625" bestFit="1" customWidth="1"/>
    <col min="13" max="13" width="6" bestFit="1" customWidth="1"/>
    <col min="14" max="14" width="5.5703125" bestFit="1" customWidth="1"/>
    <col min="15" max="15" width="6.7109375" bestFit="1" customWidth="1"/>
    <col min="16" max="16" width="6.28515625" bestFit="1" customWidth="1"/>
    <col min="17" max="18" width="5.5703125" bestFit="1" customWidth="1"/>
    <col min="19" max="20" width="6.7109375" bestFit="1" customWidth="1"/>
    <col min="21" max="21" width="4.5703125" bestFit="1" customWidth="1"/>
    <col min="22" max="22" width="6.5703125" bestFit="1" customWidth="1"/>
    <col min="23" max="23" width="7.5703125" bestFit="1" customWidth="1"/>
    <col min="24" max="24" width="5.5703125" bestFit="1" customWidth="1"/>
    <col min="25" max="95" width="9.140625" style="77"/>
  </cols>
  <sheetData>
    <row r="1" spans="1:95" s="4" customFormat="1" ht="15.75" thickBot="1">
      <c r="A1" s="59"/>
      <c r="B1" s="59"/>
      <c r="C1" s="60"/>
      <c r="D1" s="70" t="s">
        <v>41</v>
      </c>
      <c r="E1" s="71" t="s">
        <v>42</v>
      </c>
      <c r="F1" s="71" t="s">
        <v>52</v>
      </c>
      <c r="G1" s="71" t="s">
        <v>93</v>
      </c>
      <c r="H1" s="71" t="s">
        <v>43</v>
      </c>
      <c r="I1" s="71" t="s">
        <v>44</v>
      </c>
      <c r="J1" s="71" t="s">
        <v>105</v>
      </c>
      <c r="K1" s="71" t="s">
        <v>45</v>
      </c>
      <c r="L1" s="71" t="s">
        <v>53</v>
      </c>
      <c r="M1" s="71" t="s">
        <v>54</v>
      </c>
      <c r="N1" s="71" t="s">
        <v>46</v>
      </c>
      <c r="O1" s="71" t="s">
        <v>106</v>
      </c>
      <c r="P1" s="72" t="s">
        <v>107</v>
      </c>
      <c r="Q1" s="72" t="s">
        <v>108</v>
      </c>
      <c r="R1" s="72" t="s">
        <v>51</v>
      </c>
      <c r="S1" s="72" t="s">
        <v>109</v>
      </c>
      <c r="T1" s="72" t="s">
        <v>110</v>
      </c>
      <c r="U1" s="72" t="s">
        <v>55</v>
      </c>
      <c r="V1" s="72" t="s">
        <v>56</v>
      </c>
      <c r="W1" s="73" t="s">
        <v>49</v>
      </c>
      <c r="X1" s="74" t="s">
        <v>50</v>
      </c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</row>
    <row r="2" spans="1:95" s="4" customFormat="1" ht="15.75" thickBot="1">
      <c r="A2" s="64" t="s">
        <v>32</v>
      </c>
      <c r="B2" s="65" t="s">
        <v>91</v>
      </c>
      <c r="C2" s="66" t="s">
        <v>92</v>
      </c>
      <c r="D2" s="47" t="s">
        <v>34</v>
      </c>
      <c r="E2" s="48" t="s">
        <v>34</v>
      </c>
      <c r="F2" s="48" t="s">
        <v>34</v>
      </c>
      <c r="G2" s="48" t="s">
        <v>34</v>
      </c>
      <c r="H2" s="48" t="s">
        <v>34</v>
      </c>
      <c r="I2" s="48" t="s">
        <v>34</v>
      </c>
      <c r="J2" s="48" t="s">
        <v>34</v>
      </c>
      <c r="K2" s="48" t="s">
        <v>34</v>
      </c>
      <c r="L2" s="48" t="s">
        <v>57</v>
      </c>
      <c r="M2" s="48" t="s">
        <v>34</v>
      </c>
      <c r="N2" s="48" t="s">
        <v>34</v>
      </c>
      <c r="O2" s="48" t="s">
        <v>34</v>
      </c>
      <c r="P2" s="49" t="s">
        <v>34</v>
      </c>
      <c r="Q2" s="49" t="s">
        <v>34</v>
      </c>
      <c r="R2" s="49" t="s">
        <v>34</v>
      </c>
      <c r="S2" s="49" t="s">
        <v>34</v>
      </c>
      <c r="T2" s="49" t="s">
        <v>34</v>
      </c>
      <c r="U2" s="49"/>
      <c r="V2" s="49" t="s">
        <v>34</v>
      </c>
      <c r="W2" s="50" t="s">
        <v>34</v>
      </c>
      <c r="X2" s="51" t="s">
        <v>34</v>
      </c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</row>
    <row r="3" spans="1:95" s="4" customFormat="1">
      <c r="A3" s="7" t="s">
        <v>131</v>
      </c>
      <c r="B3" s="8">
        <v>40345</v>
      </c>
      <c r="C3" s="9" t="s">
        <v>35</v>
      </c>
      <c r="D3" s="21" t="s">
        <v>112</v>
      </c>
      <c r="E3" s="22" t="s">
        <v>113</v>
      </c>
      <c r="F3" s="22" t="s">
        <v>37</v>
      </c>
      <c r="G3" s="23" t="s">
        <v>37</v>
      </c>
      <c r="H3" s="22" t="s">
        <v>114</v>
      </c>
      <c r="I3" s="22" t="s">
        <v>115</v>
      </c>
      <c r="J3" s="22" t="s">
        <v>37</v>
      </c>
      <c r="K3" s="22" t="s">
        <v>37</v>
      </c>
      <c r="L3" s="22" t="s">
        <v>116</v>
      </c>
      <c r="M3" s="24" t="s">
        <v>37</v>
      </c>
      <c r="N3" s="22" t="s">
        <v>117</v>
      </c>
      <c r="O3" s="24" t="s">
        <v>118</v>
      </c>
      <c r="P3" s="22" t="s">
        <v>119</v>
      </c>
      <c r="Q3" s="22" t="s">
        <v>119</v>
      </c>
      <c r="R3" s="22" t="s">
        <v>37</v>
      </c>
      <c r="S3" s="23" t="s">
        <v>39</v>
      </c>
      <c r="T3" s="22" t="s">
        <v>39</v>
      </c>
      <c r="U3" s="23" t="s">
        <v>120</v>
      </c>
      <c r="V3" s="22" t="s">
        <v>121</v>
      </c>
      <c r="W3" s="22" t="s">
        <v>122</v>
      </c>
      <c r="X3" s="52" t="s">
        <v>123</v>
      </c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</row>
    <row r="4" spans="1:95" s="4" customFormat="1">
      <c r="A4" s="10" t="s">
        <v>131</v>
      </c>
      <c r="B4" s="11">
        <v>40345</v>
      </c>
      <c r="C4" s="12" t="s">
        <v>111</v>
      </c>
      <c r="D4" s="26" t="s">
        <v>124</v>
      </c>
      <c r="E4" s="27" t="s">
        <v>125</v>
      </c>
      <c r="F4" s="27" t="s">
        <v>37</v>
      </c>
      <c r="G4" s="28" t="s">
        <v>37</v>
      </c>
      <c r="H4" s="27" t="s">
        <v>126</v>
      </c>
      <c r="I4" s="27" t="s">
        <v>127</v>
      </c>
      <c r="J4" s="27" t="s">
        <v>37</v>
      </c>
      <c r="K4" s="27" t="s">
        <v>37</v>
      </c>
      <c r="L4" s="27" t="s">
        <v>128</v>
      </c>
      <c r="M4" s="29" t="s">
        <v>37</v>
      </c>
      <c r="N4" s="27" t="s">
        <v>129</v>
      </c>
      <c r="O4" s="29" t="s">
        <v>39</v>
      </c>
      <c r="P4" s="27" t="s">
        <v>119</v>
      </c>
      <c r="Q4" s="27" t="s">
        <v>119</v>
      </c>
      <c r="R4" s="27" t="s">
        <v>37</v>
      </c>
      <c r="S4" s="28" t="s">
        <v>39</v>
      </c>
      <c r="T4" s="27" t="s">
        <v>39</v>
      </c>
      <c r="U4" s="28" t="s">
        <v>102</v>
      </c>
      <c r="V4" s="27" t="s">
        <v>121</v>
      </c>
      <c r="W4" s="27" t="s">
        <v>130</v>
      </c>
      <c r="X4" s="53" t="s">
        <v>123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</row>
    <row r="5" spans="1:95" s="15" customFormat="1">
      <c r="A5" s="79" t="s">
        <v>40</v>
      </c>
      <c r="B5" s="80"/>
      <c r="C5" s="81"/>
      <c r="D5" s="31">
        <f>IFERROR((((2*(ABS((D3-D4))))/(D4+D3))*100),Refs!$B$3)</f>
        <v>7.3560027758500981</v>
      </c>
      <c r="E5" s="32">
        <f>IFERROR((((2*(ABS((E3-E4))))/(E4+E3))*100),Refs!$B$3)</f>
        <v>0.71174377224199281</v>
      </c>
      <c r="F5" s="32" t="str">
        <f>IFERROR((((2*(ABS((F3-F4))))/(F4+F3))*100),Refs!$B$3)</f>
        <v>N/A</v>
      </c>
      <c r="G5" s="32" t="str">
        <f>IFERROR((((2*(ABS((G3-G4))))/(G4+G3))*100),Refs!$B$3)</f>
        <v>N/A</v>
      </c>
      <c r="H5" s="32">
        <f>IFERROR((((2*(ABS((H3-H4))))/(H4+H3))*100),Refs!$B$3)</f>
        <v>0.4305705059203444</v>
      </c>
      <c r="I5" s="32">
        <f>IFERROR((((2*(ABS((I3-I4))))/(I4+I3))*100),Refs!$B$3)</f>
        <v>4.2460533478497551</v>
      </c>
      <c r="J5" s="32" t="str">
        <f>IFERROR((((2*(ABS((J3-J4))))/(J4+J3))*100),Refs!$B$3)</f>
        <v>N/A</v>
      </c>
      <c r="K5" s="32" t="str">
        <f>IFERROR((((2*(ABS((K3-K4))))/(K4+K3))*100),Refs!$B$3)</f>
        <v>N/A</v>
      </c>
      <c r="L5" s="32">
        <f>IFERROR((((2*(ABS((L3-L4))))/(L4+L3))*100),Refs!$B$3)</f>
        <v>0.90909090909090906</v>
      </c>
      <c r="M5" s="32" t="str">
        <f>IFERROR((((2*(ABS((M3-M4))))/(M4+M3))*100),Refs!$B$3)</f>
        <v>N/A</v>
      </c>
      <c r="N5" s="32">
        <f>IFERROR((((2*(ABS((N3-N4))))/(N4+N3))*100),Refs!$B$3)</f>
        <v>4.4444444444444313</v>
      </c>
      <c r="O5" s="32" t="str">
        <f>IFERROR((((2*(ABS((O3-O4))))/(O4+O3))*100),Refs!$B$3)</f>
        <v>N/A</v>
      </c>
      <c r="P5" s="32">
        <f>IFERROR((((2*(ABS((P3-P4))))/(P4+P3))*100),Refs!$B$3)</f>
        <v>0</v>
      </c>
      <c r="Q5" s="32">
        <f>IFERROR((((2*(ABS((Q3-Q4))))/(Q4+Q3))*100),Refs!$B$3)</f>
        <v>0</v>
      </c>
      <c r="R5" s="32" t="str">
        <f>IFERROR((((2*(ABS((R3-R4))))/(R4+R3))*100),Refs!$B$3)</f>
        <v>N/A</v>
      </c>
      <c r="S5" s="32" t="str">
        <f>IFERROR((((2*(ABS((S3-S4))))/(S4+S3))*100),Refs!$B$3)</f>
        <v>N/A</v>
      </c>
      <c r="T5" s="32" t="str">
        <f>IFERROR((((2*(ABS((T3-T4))))/(T4+T3))*100),Refs!$B$3)</f>
        <v>N/A</v>
      </c>
      <c r="U5" s="32">
        <f>IFERROR((ABS(U4-U3)),Refs!$B$3)</f>
        <v>9.9999999999997868E-3</v>
      </c>
      <c r="V5" s="32">
        <f>IFERROR((((2*(ABS((V3-V4))))/(V4+V3))*100),Refs!$B$3)</f>
        <v>0</v>
      </c>
      <c r="W5" s="32">
        <f>IFERROR((((2*(ABS((W3-W4))))/(W4+W3))*100),Refs!$B$3)</f>
        <v>4.0816326530612246</v>
      </c>
      <c r="X5" s="54">
        <f>IFERROR((((2*(ABS((X3-X4))))/(X4+X3))*100),Refs!$B$3)</f>
        <v>0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</row>
    <row r="6" spans="1:95" s="5" customFormat="1">
      <c r="A6" s="82" t="s">
        <v>94</v>
      </c>
      <c r="B6" s="83"/>
      <c r="C6" s="84"/>
      <c r="D6" s="33"/>
      <c r="E6" s="34"/>
      <c r="F6" s="34"/>
      <c r="G6" s="20"/>
      <c r="H6" s="20"/>
      <c r="I6" s="34"/>
      <c r="J6" s="20"/>
      <c r="K6" s="34"/>
      <c r="L6" s="20"/>
      <c r="M6" s="20"/>
      <c r="N6" s="20"/>
      <c r="O6" s="34"/>
      <c r="P6" s="34"/>
      <c r="Q6" s="20"/>
      <c r="R6" s="34"/>
      <c r="S6" s="20"/>
      <c r="T6" s="20"/>
      <c r="U6" s="34"/>
      <c r="V6" s="34"/>
      <c r="W6" s="34"/>
      <c r="X6" s="5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</row>
    <row r="7" spans="1:95" s="5" customFormat="1">
      <c r="A7" s="82" t="s">
        <v>95</v>
      </c>
      <c r="B7" s="83"/>
      <c r="C7" s="84"/>
      <c r="D7" s="33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</row>
    <row r="8" spans="1:95" s="6" customFormat="1" ht="15.75" thickBot="1">
      <c r="A8" s="85" t="s">
        <v>96</v>
      </c>
      <c r="B8" s="86"/>
      <c r="C8" s="87"/>
      <c r="D8" s="37"/>
      <c r="E8" s="38"/>
      <c r="F8" s="38"/>
      <c r="G8" s="39"/>
      <c r="H8" s="39"/>
      <c r="I8" s="38"/>
      <c r="J8" s="39"/>
      <c r="K8" s="38"/>
      <c r="L8" s="39"/>
      <c r="M8" s="39"/>
      <c r="N8" s="39"/>
      <c r="O8" s="38"/>
      <c r="P8" s="38"/>
      <c r="Q8" s="39"/>
      <c r="R8" s="38"/>
      <c r="S8" s="39"/>
      <c r="T8" s="39"/>
      <c r="U8" s="38"/>
      <c r="V8" s="38"/>
      <c r="W8" s="38"/>
      <c r="X8" s="56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</row>
    <row r="9" spans="1:95">
      <c r="D9" s="58"/>
      <c r="E9" s="4" t="s">
        <v>209</v>
      </c>
    </row>
  </sheetData>
  <sheetProtection formatCells="0" formatColumns="0" formatRows="0" insertColumns="0" insertRows="0" deleteColumns="0" deleteRows="0" sort="0" autoFilter="0"/>
  <mergeCells count="4">
    <mergeCell ref="A5:C5"/>
    <mergeCell ref="A6:C6"/>
    <mergeCell ref="A7:C7"/>
    <mergeCell ref="A8:C8"/>
  </mergeCells>
  <conditionalFormatting sqref="D5:X5">
    <cfRule type="expression" dxfId="5" priority="1">
      <formula>AND(IF(D5&gt;=50,TRUE),IF(D5="N/A",FALSE,TRUE))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7:X7">
      <formula1>#REF!</formula1>
    </dataValidation>
  </dataValidations>
  <pageMargins left="0.7" right="0.7" top="1.4270833333333333" bottom="0.75" header="0.3" footer="0.3"/>
  <pageSetup paperSize="17" orientation="landscape" r:id="rId1"/>
  <headerFooter>
    <oddHeader>&amp;L&amp;G&amp;C&amp;"Arial,Regular"&amp;18Table D-31: Vangorda Creek Drainage Water Quality
2010 QA/QC Duplicates - Pit Lakes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E10"/>
  <sheetViews>
    <sheetView view="pageLayout" zoomScaleNormal="80" workbookViewId="0">
      <selection activeCell="C11" sqref="C11"/>
    </sheetView>
  </sheetViews>
  <sheetFormatPr defaultRowHeight="15"/>
  <cols>
    <col min="1" max="1" width="11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8.5703125" customWidth="1"/>
    <col min="6" max="7" width="5.5703125" bestFit="1" customWidth="1"/>
    <col min="8" max="8" width="6.1406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3" width="5.5703125" bestFit="1" customWidth="1"/>
    <col min="14" max="14" width="4.85546875" bestFit="1" customWidth="1"/>
    <col min="15" max="15" width="5.5703125" bestFit="1" customWidth="1"/>
    <col min="16" max="16" width="9.5703125" customWidth="1"/>
    <col min="17" max="19" width="5.5703125" bestFit="1" customWidth="1"/>
    <col min="20" max="20" width="7.5703125" bestFit="1" customWidth="1"/>
    <col min="21" max="22" width="5.5703125" bestFit="1" customWidth="1"/>
    <col min="23" max="23" width="6.5703125" bestFit="1" customWidth="1"/>
    <col min="24" max="24" width="8.7109375" customWidth="1"/>
    <col min="25" max="25" width="5.5703125" bestFit="1" customWidth="1"/>
    <col min="26" max="26" width="6.5703125" bestFit="1" customWidth="1"/>
    <col min="27" max="27" width="5.14062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2" width="4.85546875" bestFit="1" customWidth="1"/>
    <col min="33" max="33" width="5.5703125" bestFit="1" customWidth="1"/>
    <col min="34" max="34" width="4.85546875" bestFit="1" customWidth="1"/>
    <col min="35" max="35" width="8.5703125" style="2" bestFit="1" customWidth="1"/>
    <col min="36" max="36" width="4.85546875" bestFit="1" customWidth="1"/>
    <col min="37" max="37" width="10.7109375" style="77" customWidth="1"/>
    <col min="38" max="38" width="25.7109375" style="77" customWidth="1"/>
    <col min="39" max="39" width="10.7109375" style="77" customWidth="1"/>
    <col min="40" max="109" width="9.140625" style="77"/>
  </cols>
  <sheetData>
    <row r="1" spans="1:109" s="4" customFormat="1" ht="15.75" thickBot="1">
      <c r="A1" s="42"/>
      <c r="B1" s="42"/>
      <c r="C1" s="43"/>
      <c r="D1" s="67" t="s">
        <v>58</v>
      </c>
      <c r="E1" s="68" t="s">
        <v>59</v>
      </c>
      <c r="F1" s="68" t="s">
        <v>60</v>
      </c>
      <c r="G1" s="68" t="s">
        <v>61</v>
      </c>
      <c r="H1" s="68" t="s">
        <v>62</v>
      </c>
      <c r="I1" s="68" t="s">
        <v>63</v>
      </c>
      <c r="J1" s="68" t="s">
        <v>64</v>
      </c>
      <c r="K1" s="68" t="s">
        <v>65</v>
      </c>
      <c r="L1" s="68" t="s">
        <v>66</v>
      </c>
      <c r="M1" s="68" t="s">
        <v>67</v>
      </c>
      <c r="N1" s="68" t="s">
        <v>68</v>
      </c>
      <c r="O1" s="68" t="s">
        <v>69</v>
      </c>
      <c r="P1" s="68" t="s">
        <v>70</v>
      </c>
      <c r="Q1" s="68" t="s">
        <v>71</v>
      </c>
      <c r="R1" s="68" t="s">
        <v>72</v>
      </c>
      <c r="S1" s="68" t="s">
        <v>73</v>
      </c>
      <c r="T1" s="68" t="s">
        <v>74</v>
      </c>
      <c r="U1" s="68" t="s">
        <v>75</v>
      </c>
      <c r="V1" s="68" t="s">
        <v>76</v>
      </c>
      <c r="W1" s="68" t="s">
        <v>77</v>
      </c>
      <c r="X1" s="68" t="s">
        <v>78</v>
      </c>
      <c r="Y1" s="68" t="s">
        <v>79</v>
      </c>
      <c r="Z1" s="68" t="s">
        <v>48</v>
      </c>
      <c r="AA1" s="68" t="s">
        <v>80</v>
      </c>
      <c r="AB1" s="68" t="s">
        <v>81</v>
      </c>
      <c r="AC1" s="68" t="s">
        <v>82</v>
      </c>
      <c r="AD1" s="68" t="s">
        <v>83</v>
      </c>
      <c r="AE1" s="68" t="s">
        <v>84</v>
      </c>
      <c r="AF1" s="68" t="s">
        <v>85</v>
      </c>
      <c r="AG1" s="68" t="s">
        <v>86</v>
      </c>
      <c r="AH1" s="68" t="s">
        <v>87</v>
      </c>
      <c r="AI1" s="68" t="s">
        <v>88</v>
      </c>
      <c r="AJ1" s="69" t="s">
        <v>89</v>
      </c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</row>
    <row r="2" spans="1:109" s="4" customFormat="1" ht="15.75" thickBot="1">
      <c r="A2" s="61" t="s">
        <v>32</v>
      </c>
      <c r="B2" s="62" t="s">
        <v>91</v>
      </c>
      <c r="C2" s="63" t="s">
        <v>92</v>
      </c>
      <c r="D2" s="44" t="s">
        <v>33</v>
      </c>
      <c r="E2" s="45" t="s">
        <v>33</v>
      </c>
      <c r="F2" s="45" t="s">
        <v>33</v>
      </c>
      <c r="G2" s="45" t="s">
        <v>33</v>
      </c>
      <c r="H2" s="45" t="s">
        <v>33</v>
      </c>
      <c r="I2" s="45" t="s">
        <v>33</v>
      </c>
      <c r="J2" s="45" t="s">
        <v>33</v>
      </c>
      <c r="K2" s="45" t="s">
        <v>34</v>
      </c>
      <c r="L2" s="45" t="s">
        <v>33</v>
      </c>
      <c r="M2" s="45" t="s">
        <v>33</v>
      </c>
      <c r="N2" s="45" t="s">
        <v>33</v>
      </c>
      <c r="O2" s="45" t="s">
        <v>33</v>
      </c>
      <c r="P2" s="45" t="s">
        <v>33</v>
      </c>
      <c r="Q2" s="45" t="s">
        <v>34</v>
      </c>
      <c r="R2" s="45" t="s">
        <v>34</v>
      </c>
      <c r="S2" s="45" t="s">
        <v>34</v>
      </c>
      <c r="T2" s="45" t="s">
        <v>33</v>
      </c>
      <c r="U2" s="45" t="s">
        <v>33</v>
      </c>
      <c r="V2" s="45" t="s">
        <v>34</v>
      </c>
      <c r="W2" s="45" t="s">
        <v>33</v>
      </c>
      <c r="X2" s="45" t="s">
        <v>33</v>
      </c>
      <c r="Y2" s="45" t="s">
        <v>33</v>
      </c>
      <c r="Z2" s="45" t="s">
        <v>34</v>
      </c>
      <c r="AA2" s="45" t="s">
        <v>33</v>
      </c>
      <c r="AB2" s="45" t="s">
        <v>33</v>
      </c>
      <c r="AC2" s="45" t="s">
        <v>33</v>
      </c>
      <c r="AD2" s="45" t="s">
        <v>33</v>
      </c>
      <c r="AE2" s="45" t="s">
        <v>33</v>
      </c>
      <c r="AF2" s="45" t="s">
        <v>33</v>
      </c>
      <c r="AG2" s="45" t="s">
        <v>33</v>
      </c>
      <c r="AH2" s="45" t="s">
        <v>33</v>
      </c>
      <c r="AI2" s="45" t="s">
        <v>33</v>
      </c>
      <c r="AJ2" s="46" t="s">
        <v>33</v>
      </c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</row>
    <row r="3" spans="1:109" s="4" customFormat="1">
      <c r="A3" s="7" t="s">
        <v>131</v>
      </c>
      <c r="B3" s="8">
        <v>40345</v>
      </c>
      <c r="C3" s="9" t="s">
        <v>35</v>
      </c>
      <c r="D3" s="21" t="s">
        <v>38</v>
      </c>
      <c r="E3" s="22" t="s">
        <v>132</v>
      </c>
      <c r="F3" s="22" t="s">
        <v>133</v>
      </c>
      <c r="G3" s="23" t="s">
        <v>134</v>
      </c>
      <c r="H3" s="22" t="s">
        <v>135</v>
      </c>
      <c r="I3" s="22" t="s">
        <v>136</v>
      </c>
      <c r="J3" s="22" t="s">
        <v>38</v>
      </c>
      <c r="K3" s="22" t="s">
        <v>137</v>
      </c>
      <c r="L3" s="22" t="s">
        <v>138</v>
      </c>
      <c r="M3" s="24" t="s">
        <v>139</v>
      </c>
      <c r="N3" s="22" t="s">
        <v>140</v>
      </c>
      <c r="O3" s="24" t="s">
        <v>141</v>
      </c>
      <c r="P3" s="22" t="s">
        <v>142</v>
      </c>
      <c r="Q3" s="22" t="s">
        <v>143</v>
      </c>
      <c r="R3" s="22" t="s">
        <v>119</v>
      </c>
      <c r="S3" s="23" t="s">
        <v>144</v>
      </c>
      <c r="T3" s="22" t="s">
        <v>145</v>
      </c>
      <c r="U3" s="23" t="s">
        <v>146</v>
      </c>
      <c r="V3" s="22" t="s">
        <v>147</v>
      </c>
      <c r="W3" s="22" t="s">
        <v>148</v>
      </c>
      <c r="X3" s="23" t="s">
        <v>149</v>
      </c>
      <c r="Y3" s="24" t="s">
        <v>150</v>
      </c>
      <c r="Z3" s="22" t="s">
        <v>151</v>
      </c>
      <c r="AA3" s="25" t="s">
        <v>152</v>
      </c>
      <c r="AB3" s="24" t="s">
        <v>153</v>
      </c>
      <c r="AC3" s="22" t="s">
        <v>36</v>
      </c>
      <c r="AD3" s="22" t="s">
        <v>154</v>
      </c>
      <c r="AE3" s="22" t="s">
        <v>155</v>
      </c>
      <c r="AF3" s="22" t="s">
        <v>156</v>
      </c>
      <c r="AG3" s="22" t="s">
        <v>157</v>
      </c>
      <c r="AH3" s="24" t="s">
        <v>158</v>
      </c>
      <c r="AI3" s="22" t="s">
        <v>159</v>
      </c>
      <c r="AJ3" s="52" t="s">
        <v>140</v>
      </c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</row>
    <row r="4" spans="1:109" s="4" customFormat="1">
      <c r="A4" s="10" t="s">
        <v>131</v>
      </c>
      <c r="B4" s="11">
        <v>40345</v>
      </c>
      <c r="C4" s="12" t="s">
        <v>111</v>
      </c>
      <c r="D4" s="26" t="s">
        <v>38</v>
      </c>
      <c r="E4" s="27" t="s">
        <v>160</v>
      </c>
      <c r="F4" s="27" t="s">
        <v>143</v>
      </c>
      <c r="G4" s="28" t="s">
        <v>161</v>
      </c>
      <c r="H4" s="27" t="s">
        <v>135</v>
      </c>
      <c r="I4" s="27" t="s">
        <v>162</v>
      </c>
      <c r="J4" s="27" t="s">
        <v>38</v>
      </c>
      <c r="K4" s="27" t="s">
        <v>103</v>
      </c>
      <c r="L4" s="27" t="s">
        <v>163</v>
      </c>
      <c r="M4" s="29" t="s">
        <v>164</v>
      </c>
      <c r="N4" s="27" t="s">
        <v>140</v>
      </c>
      <c r="O4" s="29" t="s">
        <v>165</v>
      </c>
      <c r="P4" s="27" t="s">
        <v>166</v>
      </c>
      <c r="Q4" s="27" t="s">
        <v>143</v>
      </c>
      <c r="R4" s="27" t="s">
        <v>167</v>
      </c>
      <c r="S4" s="28" t="s">
        <v>168</v>
      </c>
      <c r="T4" s="27" t="s">
        <v>169</v>
      </c>
      <c r="U4" s="28" t="s">
        <v>146</v>
      </c>
      <c r="V4" s="27" t="s">
        <v>147</v>
      </c>
      <c r="W4" s="27" t="s">
        <v>170</v>
      </c>
      <c r="X4" s="28" t="s">
        <v>171</v>
      </c>
      <c r="Y4" s="29" t="s">
        <v>150</v>
      </c>
      <c r="Z4" s="27" t="s">
        <v>172</v>
      </c>
      <c r="AA4" s="30" t="s">
        <v>152</v>
      </c>
      <c r="AB4" s="29" t="s">
        <v>173</v>
      </c>
      <c r="AC4" s="27" t="s">
        <v>36</v>
      </c>
      <c r="AD4" s="27" t="s">
        <v>174</v>
      </c>
      <c r="AE4" s="27" t="s">
        <v>155</v>
      </c>
      <c r="AF4" s="27" t="s">
        <v>175</v>
      </c>
      <c r="AG4" s="27" t="s">
        <v>176</v>
      </c>
      <c r="AH4" s="29" t="s">
        <v>158</v>
      </c>
      <c r="AI4" s="27" t="s">
        <v>177</v>
      </c>
      <c r="AJ4" s="53" t="s">
        <v>140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</row>
    <row r="5" spans="1:109" s="15" customFormat="1">
      <c r="A5" s="79" t="s">
        <v>40</v>
      </c>
      <c r="B5" s="80"/>
      <c r="C5" s="81"/>
      <c r="D5" s="31" t="str">
        <f>IFERROR((((2*(ABS((D3-D4))))/(D4+D3))*100),Refs!$C$9)</f>
        <v>N/A</v>
      </c>
      <c r="E5" s="32">
        <f>IFERROR((((2*(ABS((E3-E4))))/(E4+E3))*100),Refs!$C$9)</f>
        <v>2.4922118380062304</v>
      </c>
      <c r="F5" s="32">
        <f>IFERROR((((2*(ABS((F3-F4))))/(F4+F3))*100),Refs!$C$9)</f>
        <v>16.216216216216218</v>
      </c>
      <c r="G5" s="32">
        <f>IFERROR((((2*(ABS((G3-G4))))/(G4+G3))*100),Refs!$C$9)</f>
        <v>0.83333333333334514</v>
      </c>
      <c r="H5" s="32" t="str">
        <f>IFERROR((((2*(ABS((H3-H4))))/(H4+H3))*100),Refs!$C$9)</f>
        <v>N/A</v>
      </c>
      <c r="I5" s="32">
        <f>IFERROR((((2*(ABS((I3-I4))))/(I4+I3))*100),Refs!$C$9)</f>
        <v>33.333333333333329</v>
      </c>
      <c r="J5" s="32" t="str">
        <f>IFERROR((((2*(ABS((J3-J4))))/(J4+J3))*100),Refs!$C$9)</f>
        <v>N/A</v>
      </c>
      <c r="K5" s="32">
        <f>IFERROR((((2*(ABS((K3-K4))))/(K4+K3))*100),Refs!$C$9)</f>
        <v>6.7039106145251397</v>
      </c>
      <c r="L5" s="32">
        <f>IFERROR((((2*(ABS((L3-L4))))/(L4+L3))*100),Refs!$C$9)</f>
        <v>0.70175438596491224</v>
      </c>
      <c r="M5" s="32">
        <f>IFERROR((((2*(ABS((M3-M4))))/(M4+M3))*100),Refs!$C$9)</f>
        <v>0.30441400304414001</v>
      </c>
      <c r="N5" s="32" t="str">
        <f>IFERROR((((2*(ABS((N3-N4))))/(N4+N3))*100),Refs!$C$9)</f>
        <v>N/A</v>
      </c>
      <c r="O5" s="32">
        <f>IFERROR((((2*(ABS((O3-O4))))/(O4+O3))*100),Refs!$C$9)</f>
        <v>1.6949152542372881</v>
      </c>
      <c r="P5" s="32">
        <f>IFERROR((((2*(ABS((P3-P4))))/(P4+P3))*100),Refs!$C$9)</f>
        <v>6.882168925964546</v>
      </c>
      <c r="Q5" s="32">
        <f>IFERROR((((2*(ABS((Q3-Q4))))/(Q4+Q3))*100),Refs!$C$9)</f>
        <v>0</v>
      </c>
      <c r="R5" s="32">
        <f>IFERROR((((2*(ABS((R3-R4))))/(R4+R3))*100),Refs!$C$9)</f>
        <v>2.4691358024691379</v>
      </c>
      <c r="S5" s="32">
        <f>IFERROR((((2*(ABS((S3-S4))))/(S4+S3))*100),Refs!$C$9)</f>
        <v>0.87336244541484709</v>
      </c>
      <c r="T5" s="32">
        <f>IFERROR((((2*(ABS((T3-T4))))/(T4+T3))*100),Refs!$C$9)</f>
        <v>2.0964360587002098</v>
      </c>
      <c r="U5" s="32" t="str">
        <f>IFERROR((((2*(ABS((U3-U4))))/(U4+U3))*100),Refs!$C$9)</f>
        <v>N/A</v>
      </c>
      <c r="V5" s="32">
        <f>IFERROR((((2*(ABS((V3-V4))))/(V4+V3))*100),Refs!$C$9)</f>
        <v>0</v>
      </c>
      <c r="W5" s="32">
        <f>IFERROR((((2*(ABS((W3-W4))))/(W4+W3))*100),Refs!$C$9)</f>
        <v>1.3500482160077145</v>
      </c>
      <c r="X5" s="32">
        <f>IFERROR((((2*(ABS((X3-X4))))/(X4+X3))*100),Refs!$C$9)</f>
        <v>3.8338658146964857</v>
      </c>
      <c r="Y5" s="32" t="str">
        <f>IFERROR((((2*(ABS((Y3-Y4))))/(Y4+Y3))*100),Refs!$C$9)</f>
        <v>N/A</v>
      </c>
      <c r="Z5" s="32">
        <f>IFERROR((((2*(ABS((Z3-Z4))))/(Z4+Z3))*100),Refs!$C$9)</f>
        <v>0.96852300242130751</v>
      </c>
      <c r="AA5" s="32" t="str">
        <f>IFERROR((((2*(ABS((AA3-AA4))))/(AA4+AA3))*100),Refs!$C$9)</f>
        <v>N/A</v>
      </c>
      <c r="AB5" s="32">
        <f>IFERROR((((2*(ABS((AB3-AB4))))/(AB4+AB3))*100),Refs!$C$9)</f>
        <v>6.3947078280044103</v>
      </c>
      <c r="AC5" s="32" t="str">
        <f>IFERROR((((2*(ABS((AC3-AC4))))/(AC4+AC3))*100),Refs!$C$9)</f>
        <v>N/A</v>
      </c>
      <c r="AD5" s="32">
        <f>IFERROR((((2*(ABS((AD3-AD4))))/(AD4+AD3))*100),Refs!$C$9)</f>
        <v>2.2598870056497176</v>
      </c>
      <c r="AE5" s="32" t="str">
        <f>IFERROR((((2*(ABS((AE3-AE4))))/(AE4+AE3))*100),Refs!$C$9)</f>
        <v>N/A</v>
      </c>
      <c r="AF5" s="32">
        <f>IFERROR((((2*(ABS((AF3-AF4))))/(AF4+AF3))*100),Refs!$C$9)</f>
        <v>6.622516556291397</v>
      </c>
      <c r="AG5" s="32">
        <f>IFERROR((((2*(ABS((AG3-AG4))))/(AG4+AG3))*100),Refs!$C$9)</f>
        <v>0.67249495628782541</v>
      </c>
      <c r="AH5" s="32" t="str">
        <f>IFERROR((((2*(ABS((AH3-AH4))))/(AH4+AH3))*100),Refs!$C$9)</f>
        <v>N/A</v>
      </c>
      <c r="AI5" s="32">
        <f>IFERROR((((2*(ABS((AI3-AI4))))/(AI4+AI3))*100),Refs!$C$9)</f>
        <v>0.56338028169014087</v>
      </c>
      <c r="AJ5" s="54" t="str">
        <f>IFERROR((((2*(ABS((AJ3-AJ4))))/(AJ4+AJ3))*100),Refs!$C$9)</f>
        <v>N/A</v>
      </c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</row>
    <row r="6" spans="1:109" s="5" customFormat="1">
      <c r="A6" s="82" t="s">
        <v>94</v>
      </c>
      <c r="B6" s="83"/>
      <c r="C6" s="84"/>
      <c r="D6" s="33"/>
      <c r="E6" s="34"/>
      <c r="F6" s="34"/>
      <c r="G6" s="20"/>
      <c r="H6" s="20"/>
      <c r="I6" s="34"/>
      <c r="J6" s="20"/>
      <c r="K6" s="34"/>
      <c r="L6" s="20"/>
      <c r="M6" s="20"/>
      <c r="N6" s="20"/>
      <c r="O6" s="34"/>
      <c r="P6" s="34"/>
      <c r="Q6" s="20"/>
      <c r="R6" s="34"/>
      <c r="S6" s="20"/>
      <c r="T6" s="20"/>
      <c r="U6" s="34"/>
      <c r="V6" s="34"/>
      <c r="W6" s="34"/>
      <c r="X6" s="20"/>
      <c r="Y6" s="18"/>
      <c r="Z6" s="34"/>
      <c r="AA6" s="20"/>
      <c r="AB6" s="34"/>
      <c r="AC6" s="20"/>
      <c r="AD6" s="34"/>
      <c r="AE6" s="35"/>
      <c r="AF6" s="20"/>
      <c r="AG6" s="36"/>
      <c r="AH6" s="20"/>
      <c r="AI6" s="20"/>
      <c r="AJ6" s="5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</row>
    <row r="7" spans="1:109" s="5" customFormat="1">
      <c r="A7" s="82" t="s">
        <v>95</v>
      </c>
      <c r="B7" s="83"/>
      <c r="C7" s="84"/>
      <c r="D7" s="33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35"/>
      <c r="AF7" s="20"/>
      <c r="AG7" s="36"/>
      <c r="AH7" s="20"/>
      <c r="AI7" s="20"/>
      <c r="AJ7" s="5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</row>
    <row r="8" spans="1:109" s="6" customFormat="1" ht="15.75" thickBot="1">
      <c r="A8" s="85" t="s">
        <v>96</v>
      </c>
      <c r="B8" s="86"/>
      <c r="C8" s="87"/>
      <c r="D8" s="37"/>
      <c r="E8" s="38"/>
      <c r="F8" s="38"/>
      <c r="G8" s="39"/>
      <c r="H8" s="39"/>
      <c r="I8" s="38"/>
      <c r="J8" s="39"/>
      <c r="K8" s="38"/>
      <c r="L8" s="39"/>
      <c r="M8" s="39"/>
      <c r="N8" s="39"/>
      <c r="O8" s="38"/>
      <c r="P8" s="38"/>
      <c r="Q8" s="39"/>
      <c r="R8" s="38"/>
      <c r="S8" s="39"/>
      <c r="T8" s="39"/>
      <c r="U8" s="38"/>
      <c r="V8" s="38"/>
      <c r="W8" s="38"/>
      <c r="X8" s="39"/>
      <c r="Y8" s="19"/>
      <c r="Z8" s="38"/>
      <c r="AA8" s="39"/>
      <c r="AB8" s="38"/>
      <c r="AC8" s="39"/>
      <c r="AD8" s="38"/>
      <c r="AE8" s="40"/>
      <c r="AF8" s="39"/>
      <c r="AG8" s="41"/>
      <c r="AH8" s="39"/>
      <c r="AI8" s="39"/>
      <c r="AJ8" s="56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</row>
    <row r="9" spans="1:109">
      <c r="D9" s="57"/>
      <c r="E9" s="4" t="s">
        <v>209</v>
      </c>
    </row>
    <row r="10" spans="1:109">
      <c r="D10" s="58"/>
      <c r="E10" s="4" t="s">
        <v>210</v>
      </c>
    </row>
  </sheetData>
  <sheetProtection formatCells="0" formatColumns="0" formatRows="0" insertColumns="0" insertRows="0" deleteColumns="0" deleteRows="0" sort="0" autoFilter="0"/>
  <mergeCells count="4">
    <mergeCell ref="A5:C5"/>
    <mergeCell ref="A6:C6"/>
    <mergeCell ref="A7:C7"/>
    <mergeCell ref="A8:C8"/>
  </mergeCells>
  <conditionalFormatting sqref="D5:AJ5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7:AJ7">
      <formula1>#REF!</formula1>
    </dataValidation>
  </dataValidations>
  <pageMargins left="0.70866141732283472" right="0.70866141732283472" top="1.4173228346456694" bottom="0.74803149606299213" header="0.31496062992125984" footer="0.31496062992125984"/>
  <pageSetup paperSize="17" scale="83" orientation="landscape" r:id="rId1"/>
  <headerFooter>
    <oddHeader>&amp;L&amp;G&amp;C&amp;"Arial,Regular"&amp;18Table D-32: Vangorda Creek Drainage Water Quality
2010 QA/QC Duplicates - Pit Lakes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D13"/>
  <sheetViews>
    <sheetView tabSelected="1" view="pageLayout" zoomScaleNormal="60" workbookViewId="0">
      <selection activeCell="B15" sqref="B15"/>
    </sheetView>
  </sheetViews>
  <sheetFormatPr defaultRowHeight="15"/>
  <cols>
    <col min="1" max="1" width="7.42578125" bestFit="1" customWidth="1"/>
    <col min="2" max="2" width="10.140625" bestFit="1" customWidth="1"/>
    <col min="3" max="3" width="13.140625" bestFit="1" customWidth="1"/>
    <col min="4" max="4" width="5.7109375" bestFit="1" customWidth="1"/>
    <col min="5" max="5" width="7.28515625" customWidth="1"/>
    <col min="6" max="6" width="4.85546875" bestFit="1" customWidth="1"/>
    <col min="7" max="7" width="6.140625" bestFit="1" customWidth="1"/>
    <col min="8" max="8" width="5.57031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2" width="5.5703125" bestFit="1" customWidth="1"/>
    <col min="13" max="13" width="8.5703125" bestFit="1" customWidth="1"/>
    <col min="14" max="14" width="4.85546875" bestFit="1" customWidth="1"/>
    <col min="15" max="15" width="5.5703125" bestFit="1" customWidth="1"/>
    <col min="16" max="16" width="6.5703125" bestFit="1" customWidth="1"/>
    <col min="17" max="19" width="5.5703125" bestFit="1" customWidth="1"/>
    <col min="20" max="20" width="7.5703125" bestFit="1" customWidth="1"/>
    <col min="21" max="21" width="4.85546875" bestFit="1" customWidth="1"/>
    <col min="22" max="22" width="5.5703125" bestFit="1" customWidth="1"/>
    <col min="23" max="23" width="6.5703125" bestFit="1" customWidth="1"/>
    <col min="24" max="24" width="4.85546875" bestFit="1" customWidth="1"/>
    <col min="25" max="25" width="6.5703125" bestFit="1" customWidth="1"/>
    <col min="26" max="26" width="8.28515625" customWidth="1"/>
    <col min="27" max="27" width="5.5703125" bestFit="1" customWidth="1"/>
    <col min="28" max="28" width="7.5703125" bestFit="1" customWidth="1"/>
    <col min="29" max="29" width="5.7109375" bestFit="1" customWidth="1"/>
    <col min="30" max="30" width="6.5703125" bestFit="1" customWidth="1"/>
    <col min="31" max="31" width="5.5703125" style="3" bestFit="1" customWidth="1"/>
    <col min="32" max="32" width="4.85546875" bestFit="1" customWidth="1"/>
    <col min="33" max="33" width="5.5703125" bestFit="1" customWidth="1"/>
    <col min="34" max="34" width="4.85546875" bestFit="1" customWidth="1"/>
    <col min="35" max="35" width="8.5703125" bestFit="1" customWidth="1"/>
    <col min="36" max="36" width="4.85546875" bestFit="1" customWidth="1"/>
    <col min="37" max="108" width="9.140625" style="77"/>
  </cols>
  <sheetData>
    <row r="1" spans="1:108" s="4" customFormat="1" ht="15.75" thickBot="1">
      <c r="A1" s="42"/>
      <c r="B1" s="42"/>
      <c r="C1" s="43"/>
      <c r="D1" s="67" t="s">
        <v>0</v>
      </c>
      <c r="E1" s="68" t="s">
        <v>1</v>
      </c>
      <c r="F1" s="68" t="s">
        <v>2</v>
      </c>
      <c r="G1" s="68" t="s">
        <v>3</v>
      </c>
      <c r="H1" s="68" t="s">
        <v>4</v>
      </c>
      <c r="I1" s="68" t="s">
        <v>5</v>
      </c>
      <c r="J1" s="68" t="s">
        <v>6</v>
      </c>
      <c r="K1" s="68" t="s">
        <v>7</v>
      </c>
      <c r="L1" s="68" t="s">
        <v>8</v>
      </c>
      <c r="M1" s="68" t="s">
        <v>9</v>
      </c>
      <c r="N1" s="68" t="s">
        <v>10</v>
      </c>
      <c r="O1" s="68" t="s">
        <v>11</v>
      </c>
      <c r="P1" s="68" t="s">
        <v>12</v>
      </c>
      <c r="Q1" s="68" t="s">
        <v>13</v>
      </c>
      <c r="R1" s="68" t="s">
        <v>14</v>
      </c>
      <c r="S1" s="68" t="s">
        <v>15</v>
      </c>
      <c r="T1" s="68" t="s">
        <v>16</v>
      </c>
      <c r="U1" s="68" t="s">
        <v>17</v>
      </c>
      <c r="V1" s="68" t="s">
        <v>18</v>
      </c>
      <c r="W1" s="68" t="s">
        <v>19</v>
      </c>
      <c r="X1" s="68" t="s">
        <v>20</v>
      </c>
      <c r="Y1" s="68" t="s">
        <v>47</v>
      </c>
      <c r="Z1" s="68" t="s">
        <v>21</v>
      </c>
      <c r="AA1" s="68" t="s">
        <v>22</v>
      </c>
      <c r="AB1" s="68" t="s">
        <v>23</v>
      </c>
      <c r="AC1" s="68" t="s">
        <v>24</v>
      </c>
      <c r="AD1" s="68" t="s">
        <v>25</v>
      </c>
      <c r="AE1" s="68" t="s">
        <v>26</v>
      </c>
      <c r="AF1" s="68" t="s">
        <v>27</v>
      </c>
      <c r="AG1" s="68" t="s">
        <v>28</v>
      </c>
      <c r="AH1" s="68" t="s">
        <v>29</v>
      </c>
      <c r="AI1" s="68" t="s">
        <v>30</v>
      </c>
      <c r="AJ1" s="69" t="s">
        <v>31</v>
      </c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</row>
    <row r="2" spans="1:108" s="4" customFormat="1" ht="15.75" thickBot="1">
      <c r="A2" s="61" t="s">
        <v>32</v>
      </c>
      <c r="B2" s="62" t="s">
        <v>91</v>
      </c>
      <c r="C2" s="63" t="s">
        <v>92</v>
      </c>
      <c r="D2" s="44" t="s">
        <v>33</v>
      </c>
      <c r="E2" s="45" t="s">
        <v>33</v>
      </c>
      <c r="F2" s="45" t="s">
        <v>33</v>
      </c>
      <c r="G2" s="45" t="s">
        <v>33</v>
      </c>
      <c r="H2" s="45" t="s">
        <v>33</v>
      </c>
      <c r="I2" s="45" t="s">
        <v>33</v>
      </c>
      <c r="J2" s="45" t="s">
        <v>33</v>
      </c>
      <c r="K2" s="45" t="s">
        <v>34</v>
      </c>
      <c r="L2" s="45" t="s">
        <v>33</v>
      </c>
      <c r="M2" s="45" t="s">
        <v>104</v>
      </c>
      <c r="N2" s="45" t="s">
        <v>33</v>
      </c>
      <c r="O2" s="45" t="s">
        <v>33</v>
      </c>
      <c r="P2" s="45" t="s">
        <v>33</v>
      </c>
      <c r="Q2" s="45" t="s">
        <v>34</v>
      </c>
      <c r="R2" s="45" t="s">
        <v>34</v>
      </c>
      <c r="S2" s="45" t="s">
        <v>34</v>
      </c>
      <c r="T2" s="45" t="s">
        <v>33</v>
      </c>
      <c r="U2" s="45" t="s">
        <v>33</v>
      </c>
      <c r="V2" s="45" t="s">
        <v>34</v>
      </c>
      <c r="W2" s="45" t="s">
        <v>33</v>
      </c>
      <c r="X2" s="45" t="s">
        <v>33</v>
      </c>
      <c r="Y2" s="45" t="s">
        <v>34</v>
      </c>
      <c r="Z2" s="45" t="s">
        <v>33</v>
      </c>
      <c r="AA2" s="45" t="s">
        <v>33</v>
      </c>
      <c r="AB2" s="45" t="s">
        <v>33</v>
      </c>
      <c r="AC2" s="45" t="s">
        <v>33</v>
      </c>
      <c r="AD2" s="45" t="s">
        <v>33</v>
      </c>
      <c r="AE2" s="45" t="s">
        <v>33</v>
      </c>
      <c r="AF2" s="45" t="s">
        <v>33</v>
      </c>
      <c r="AG2" s="45" t="s">
        <v>33</v>
      </c>
      <c r="AH2" s="45" t="s">
        <v>33</v>
      </c>
      <c r="AI2" s="45" t="s">
        <v>33</v>
      </c>
      <c r="AJ2" s="46" t="s">
        <v>33</v>
      </c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</row>
    <row r="3" spans="1:108" s="4" customFormat="1">
      <c r="A3" s="7" t="s">
        <v>131</v>
      </c>
      <c r="B3" s="8">
        <v>40345</v>
      </c>
      <c r="C3" s="9" t="s">
        <v>35</v>
      </c>
      <c r="D3" s="21" t="s">
        <v>101</v>
      </c>
      <c r="E3" s="22" t="s">
        <v>178</v>
      </c>
      <c r="F3" s="22" t="s">
        <v>179</v>
      </c>
      <c r="G3" s="23" t="s">
        <v>135</v>
      </c>
      <c r="H3" s="22" t="s">
        <v>180</v>
      </c>
      <c r="I3" s="22" t="s">
        <v>136</v>
      </c>
      <c r="J3" s="22" t="s">
        <v>38</v>
      </c>
      <c r="K3" s="22" t="s">
        <v>181</v>
      </c>
      <c r="L3" s="22" t="s">
        <v>182</v>
      </c>
      <c r="M3" s="24">
        <v>638</v>
      </c>
      <c r="N3" s="22" t="s">
        <v>140</v>
      </c>
      <c r="O3" s="24" t="s">
        <v>183</v>
      </c>
      <c r="P3" s="22" t="s">
        <v>184</v>
      </c>
      <c r="Q3" s="22" t="s">
        <v>143</v>
      </c>
      <c r="R3" s="22" t="s">
        <v>119</v>
      </c>
      <c r="S3" s="23" t="s">
        <v>185</v>
      </c>
      <c r="T3" s="22" t="s">
        <v>186</v>
      </c>
      <c r="U3" s="23" t="s">
        <v>146</v>
      </c>
      <c r="V3" s="22" t="s">
        <v>147</v>
      </c>
      <c r="W3" s="22" t="s">
        <v>187</v>
      </c>
      <c r="X3" s="23" t="s">
        <v>188</v>
      </c>
      <c r="Y3" s="24" t="s">
        <v>189</v>
      </c>
      <c r="Z3" s="22" t="s">
        <v>150</v>
      </c>
      <c r="AA3" s="25" t="s">
        <v>152</v>
      </c>
      <c r="AB3" s="24" t="s">
        <v>190</v>
      </c>
      <c r="AC3" s="22" t="s">
        <v>36</v>
      </c>
      <c r="AD3" s="22" t="s">
        <v>191</v>
      </c>
      <c r="AE3" s="22" t="s">
        <v>155</v>
      </c>
      <c r="AF3" s="22" t="s">
        <v>192</v>
      </c>
      <c r="AG3" s="22" t="s">
        <v>193</v>
      </c>
      <c r="AH3" s="24" t="s">
        <v>158</v>
      </c>
      <c r="AI3" s="22" t="s">
        <v>194</v>
      </c>
      <c r="AJ3" s="52" t="s">
        <v>140</v>
      </c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</row>
    <row r="4" spans="1:108" s="4" customFormat="1">
      <c r="A4" s="10" t="s">
        <v>131</v>
      </c>
      <c r="B4" s="11">
        <v>40345</v>
      </c>
      <c r="C4" s="12" t="s">
        <v>111</v>
      </c>
      <c r="D4" s="26" t="s">
        <v>38</v>
      </c>
      <c r="E4" s="27" t="s">
        <v>195</v>
      </c>
      <c r="F4" s="27" t="s">
        <v>196</v>
      </c>
      <c r="G4" s="28" t="s">
        <v>135</v>
      </c>
      <c r="H4" s="27" t="s">
        <v>197</v>
      </c>
      <c r="I4" s="27" t="s">
        <v>136</v>
      </c>
      <c r="J4" s="27" t="s">
        <v>38</v>
      </c>
      <c r="K4" s="27" t="s">
        <v>198</v>
      </c>
      <c r="L4" s="27" t="s">
        <v>199</v>
      </c>
      <c r="M4" s="29">
        <v>659</v>
      </c>
      <c r="N4" s="27" t="s">
        <v>140</v>
      </c>
      <c r="O4" s="29" t="s">
        <v>141</v>
      </c>
      <c r="P4" s="27" t="s">
        <v>166</v>
      </c>
      <c r="Q4" s="27" t="s">
        <v>143</v>
      </c>
      <c r="R4" s="27" t="s">
        <v>200</v>
      </c>
      <c r="S4" s="28" t="s">
        <v>168</v>
      </c>
      <c r="T4" s="27" t="s">
        <v>201</v>
      </c>
      <c r="U4" s="28" t="s">
        <v>146</v>
      </c>
      <c r="V4" s="27" t="s">
        <v>147</v>
      </c>
      <c r="W4" s="27" t="s">
        <v>202</v>
      </c>
      <c r="X4" s="28" t="s">
        <v>203</v>
      </c>
      <c r="Y4" s="29" t="s">
        <v>204</v>
      </c>
      <c r="Z4" s="27" t="s">
        <v>150</v>
      </c>
      <c r="AA4" s="30" t="s">
        <v>152</v>
      </c>
      <c r="AB4" s="29" t="s">
        <v>205</v>
      </c>
      <c r="AC4" s="27" t="s">
        <v>36</v>
      </c>
      <c r="AD4" s="27" t="s">
        <v>206</v>
      </c>
      <c r="AE4" s="27" t="s">
        <v>155</v>
      </c>
      <c r="AF4" s="27" t="s">
        <v>207</v>
      </c>
      <c r="AG4" s="27" t="s">
        <v>193</v>
      </c>
      <c r="AH4" s="29" t="s">
        <v>158</v>
      </c>
      <c r="AI4" s="27" t="s">
        <v>208</v>
      </c>
      <c r="AJ4" s="53" t="s">
        <v>140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</row>
    <row r="5" spans="1:108" s="15" customFormat="1">
      <c r="A5" s="79" t="s">
        <v>40</v>
      </c>
      <c r="B5" s="80"/>
      <c r="C5" s="81"/>
      <c r="D5" s="31" t="str">
        <f>IFERROR((((2*(ABS((D3-D4))))/(D4+D3))*100),Refs!$C$16)</f>
        <v>N/A</v>
      </c>
      <c r="E5" s="32">
        <f>IFERROR((((2*(ABS((E3-E4))))/(E4+E3))*100),Refs!$C$16)</f>
        <v>1.9169329073482428</v>
      </c>
      <c r="F5" s="32">
        <f>IFERROR((((2*(ABS((F3-F4))))/(F4+F3))*100),Refs!$C$16)</f>
        <v>8.6956521739130324</v>
      </c>
      <c r="G5" s="32" t="str">
        <f>IFERROR((((2*(ABS((G3-G4))))/(G4+G3))*100),Refs!$C$16)</f>
        <v>N/A</v>
      </c>
      <c r="H5" s="32">
        <f>IFERROR((((2*(ABS((H3-H4))))/(H4+H3))*100),Refs!$C$16)</f>
        <v>1.2422360248447235</v>
      </c>
      <c r="I5" s="32">
        <f>IFERROR((((2*(ABS((I3-I4))))/(I4+I3))*100),Refs!$C$16)</f>
        <v>0</v>
      </c>
      <c r="J5" s="32" t="str">
        <f>IFERROR((((2*(ABS((J3-J4))))/(J4+J3))*100),Refs!$C$16)</f>
        <v>N/A</v>
      </c>
      <c r="K5" s="32">
        <f>IFERROR((((2*(ABS((K3-K4))))/(K4+K3))*100),Refs!$C$16)</f>
        <v>3.7940379403794036</v>
      </c>
      <c r="L5" s="32">
        <f>IFERROR((((2*(ABS((L3-L4))))/(L4+L3))*100),Refs!$C$16)</f>
        <v>0.6872852233676976</v>
      </c>
      <c r="M5" s="32">
        <f>IFERROR((((2*(ABS((M3-M4))))/(M4+M3))*100),Refs!$C$16)</f>
        <v>3.2382420971472627</v>
      </c>
      <c r="N5" s="32" t="str">
        <f>IFERROR((((2*(ABS((N3-N4))))/(N4+N3))*100),Refs!$C$16)</f>
        <v>N/A</v>
      </c>
      <c r="O5" s="32">
        <f>IFERROR((((2*(ABS((O3-O4))))/(O4+O3))*100),Refs!$C$16)</f>
        <v>1.7241379310344827</v>
      </c>
      <c r="P5" s="32">
        <f>IFERROR((((2*(ABS((P3-P4))))/(P4+P3))*100),Refs!$C$16)</f>
        <v>4.3392504930966469</v>
      </c>
      <c r="Q5" s="32">
        <f>IFERROR((((2*(ABS((Q3-Q4))))/(Q4+Q3))*100),Refs!$C$16)</f>
        <v>0</v>
      </c>
      <c r="R5" s="32">
        <f>IFERROR((((2*(ABS((R3-R4))))/(R4+R3))*100),Refs!$C$16)</f>
        <v>4.8780487804878092</v>
      </c>
      <c r="S5" s="32">
        <f>IFERROR((((2*(ABS((S3-S4))))/(S4+S3))*100),Refs!$C$16)</f>
        <v>2.643171806167401</v>
      </c>
      <c r="T5" s="32">
        <f>IFERROR((((2*(ABS((T3-T4))))/(T4+T3))*100),Refs!$C$16)</f>
        <v>5.6902002107481557</v>
      </c>
      <c r="U5" s="32" t="str">
        <f>IFERROR((((2*(ABS((U3-U4))))/(U4+U3))*100),Refs!$C$16)</f>
        <v>N/A</v>
      </c>
      <c r="V5" s="32">
        <f>IFERROR((((2*(ABS((V3-V4))))/(V4+V3))*100),Refs!$C$16)</f>
        <v>0</v>
      </c>
      <c r="W5" s="32">
        <f>IFERROR((((2*(ABS((W3-W4))))/(W4+W3))*100),Refs!$C$16)</f>
        <v>1.7804154302670623</v>
      </c>
      <c r="X5" s="32">
        <f>IFERROR((((2*(ABS((X3-X4))))/(X4+X3))*100),Refs!$C$16)</f>
        <v>1.929260450160772</v>
      </c>
      <c r="Y5" s="32">
        <f>IFERROR((((2*(ABS((Y3-Y4))))/(Y4+Y3))*100),Refs!$C$16)</f>
        <v>2.7586206896551726</v>
      </c>
      <c r="Z5" s="32" t="str">
        <f>IFERROR((((2*(ABS((Z3-Z4))))/(Z4+Z3))*100),Refs!$C$16)</f>
        <v>N/A</v>
      </c>
      <c r="AA5" s="32" t="str">
        <f>IFERROR((((2*(ABS((AA3-AA4))))/(AA4+AA3))*100),Refs!$C$16)</f>
        <v>N/A</v>
      </c>
      <c r="AB5" s="32">
        <f>IFERROR((((2*(ABS((AB3-AB4))))/(AB4+AB3))*100),Refs!$C$16)</f>
        <v>6.2702702702702702</v>
      </c>
      <c r="AC5" s="32" t="str">
        <f>IFERROR((((2*(ABS((AC3-AC4))))/(AC4+AC3))*100),Refs!$C$16)</f>
        <v>N/A</v>
      </c>
      <c r="AD5" s="32">
        <f>IFERROR((((2*(ABS((AD3-AD4))))/(AD4+AD3))*100),Refs!$C$16)</f>
        <v>0.67643742953776775</v>
      </c>
      <c r="AE5" s="32" t="str">
        <f>IFERROR((((2*(ABS((AE3-AE4))))/(AE4+AE3))*100),Refs!$C$16)</f>
        <v>N/A</v>
      </c>
      <c r="AF5" s="32">
        <f>IFERROR((((2*(ABS((AF3-AF4))))/(AF4+AF3))*100),Refs!$C$16)</f>
        <v>6.2893081761006204</v>
      </c>
      <c r="AG5" s="32">
        <f>IFERROR((((2*(ABS((AG3-AG4))))/(AG4+AG3))*100),Refs!$C$16)</f>
        <v>0</v>
      </c>
      <c r="AH5" s="32" t="str">
        <f>IFERROR((((2*(ABS((AH3-AH4))))/(AH4+AH3))*100),Refs!$C$16)</f>
        <v>N/A</v>
      </c>
      <c r="AI5" s="32">
        <f>IFERROR((((2*(ABS((AI3-AI4))))/(AI4+AI3))*100),Refs!$C$16)</f>
        <v>3.9886039886039883</v>
      </c>
      <c r="AJ5" s="54" t="str">
        <f>IFERROR((((2*(ABS((AJ3-AJ4))))/(AJ4+AJ3))*100),Refs!$C$16)</f>
        <v>N/A</v>
      </c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</row>
    <row r="6" spans="1:108" s="5" customFormat="1">
      <c r="A6" s="82" t="s">
        <v>94</v>
      </c>
      <c r="B6" s="83"/>
      <c r="C6" s="84"/>
      <c r="D6" s="33"/>
      <c r="E6" s="34"/>
      <c r="F6" s="34"/>
      <c r="G6" s="20"/>
      <c r="H6" s="20"/>
      <c r="I6" s="34"/>
      <c r="J6" s="20"/>
      <c r="K6" s="34"/>
      <c r="L6" s="20"/>
      <c r="M6" s="20"/>
      <c r="N6" s="20"/>
      <c r="O6" s="34"/>
      <c r="P6" s="34"/>
      <c r="Q6" s="20"/>
      <c r="R6" s="34"/>
      <c r="S6" s="20"/>
      <c r="T6" s="20"/>
      <c r="U6" s="34"/>
      <c r="V6" s="34"/>
      <c r="W6" s="34"/>
      <c r="X6" s="20"/>
      <c r="Y6" s="18"/>
      <c r="Z6" s="34"/>
      <c r="AA6" s="20"/>
      <c r="AB6" s="34"/>
      <c r="AC6" s="20"/>
      <c r="AD6" s="34"/>
      <c r="AE6" s="35"/>
      <c r="AF6" s="20"/>
      <c r="AG6" s="36"/>
      <c r="AH6" s="20"/>
      <c r="AI6" s="20"/>
      <c r="AJ6" s="5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</row>
    <row r="7" spans="1:108" s="5" customFormat="1">
      <c r="A7" s="82" t="s">
        <v>95</v>
      </c>
      <c r="B7" s="83"/>
      <c r="C7" s="84"/>
      <c r="D7" s="33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35"/>
      <c r="AF7" s="20"/>
      <c r="AG7" s="36"/>
      <c r="AH7" s="20"/>
      <c r="AI7" s="20"/>
      <c r="AJ7" s="5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</row>
    <row r="8" spans="1:108" s="6" customFormat="1" ht="15.75" thickBot="1">
      <c r="A8" s="85" t="s">
        <v>96</v>
      </c>
      <c r="B8" s="86"/>
      <c r="C8" s="87"/>
      <c r="D8" s="37"/>
      <c r="E8" s="38"/>
      <c r="F8" s="38"/>
      <c r="G8" s="39"/>
      <c r="H8" s="39"/>
      <c r="I8" s="38"/>
      <c r="J8" s="39"/>
      <c r="K8" s="38"/>
      <c r="L8" s="39"/>
      <c r="M8" s="39"/>
      <c r="N8" s="39"/>
      <c r="O8" s="38"/>
      <c r="P8" s="38"/>
      <c r="Q8" s="39"/>
      <c r="R8" s="38"/>
      <c r="S8" s="39"/>
      <c r="T8" s="39"/>
      <c r="U8" s="38"/>
      <c r="V8" s="38"/>
      <c r="W8" s="38"/>
      <c r="X8" s="39"/>
      <c r="Y8" s="19"/>
      <c r="Z8" s="38"/>
      <c r="AA8" s="39"/>
      <c r="AB8" s="38"/>
      <c r="AC8" s="39"/>
      <c r="AD8" s="38"/>
      <c r="AE8" s="40"/>
      <c r="AF8" s="39"/>
      <c r="AG8" s="41"/>
      <c r="AH8" s="39"/>
      <c r="AI8" s="39"/>
      <c r="AJ8" s="56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</row>
    <row r="9" spans="1:108">
      <c r="D9" s="57"/>
      <c r="E9" s="4" t="s">
        <v>209</v>
      </c>
    </row>
    <row r="10" spans="1:108">
      <c r="D10" s="58"/>
      <c r="E10" s="4" t="s">
        <v>210</v>
      </c>
    </row>
    <row r="13" spans="1:108">
      <c r="AK13" s="78"/>
    </row>
  </sheetData>
  <sheetProtection formatCells="0" formatColumns="0" formatRows="0" insertColumns="0" insertRows="0" deleteColumns="0" deleteRows="0" sort="0" autoFilter="0"/>
  <mergeCells count="4">
    <mergeCell ref="A5:C5"/>
    <mergeCell ref="A6:C6"/>
    <mergeCell ref="A7:C7"/>
    <mergeCell ref="A8:C8"/>
  </mergeCells>
  <conditionalFormatting sqref="D5:AJ5">
    <cfRule type="expression" dxfId="1" priority="1">
      <formula>AND(IF(D5&gt;=100,TRUE),IF(D5="N/A",FALSE,TRUE))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D7:AJ7">
      <formula1>#REF!</formula1>
    </dataValidation>
  </dataValidations>
  <pageMargins left="0.70866141732283472" right="0.70866141732283472" top="1.4173228346456694" bottom="0.74803149606299213" header="0.31496062992125984" footer="0.31496062992125984"/>
  <pageSetup paperSize="17" scale="85" orientation="landscape" r:id="rId1"/>
  <headerFooter>
    <oddHeader>&amp;L&amp;G&amp;C&amp;"Arial,Regular"&amp;18Table D-33: Vangorda Creek Drainage Water Quality
2010 QA/QC Duplicates - Pit Lakes - Total Metals&amp;R&amp;G</oddHeader>
    <oddFooter>&amp;L&amp;"Arial,Regular"&amp;8&amp;Z&amp;F\&amp;A&amp;R&amp;"Arial,Regular"&amp;10Pg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8"/>
  <sheetViews>
    <sheetView workbookViewId="0">
      <selection activeCell="C43" sqref="C43"/>
    </sheetView>
  </sheetViews>
  <sheetFormatPr defaultRowHeight="15"/>
  <cols>
    <col min="2" max="2" width="12.28515625" customWidth="1"/>
    <col min="3" max="3" width="14.85546875" customWidth="1"/>
  </cols>
  <sheetData>
    <row r="2" spans="1:3">
      <c r="A2" s="4" t="s">
        <v>100</v>
      </c>
      <c r="B2" s="4"/>
    </row>
    <row r="3" spans="1:3">
      <c r="A3" s="13" t="s">
        <v>97</v>
      </c>
      <c r="B3" s="13" t="s">
        <v>90</v>
      </c>
    </row>
    <row r="4" spans="1:3" s="1" customFormat="1">
      <c r="A4" s="13" t="s">
        <v>98</v>
      </c>
      <c r="B4" s="13"/>
    </row>
    <row r="5" spans="1:3" s="1" customFormat="1">
      <c r="A5" s="13" t="s">
        <v>99</v>
      </c>
      <c r="B5" s="13"/>
    </row>
    <row r="6" spans="1:3" s="1" customFormat="1" ht="12.75"/>
    <row r="7" spans="1:3" s="1" customFormat="1" ht="12.75"/>
    <row r="8" spans="1:3" s="1" customFormat="1">
      <c r="A8" s="4" t="s">
        <v>100</v>
      </c>
      <c r="B8" s="4"/>
      <c r="C8" s="5"/>
    </row>
    <row r="9" spans="1:3" s="1" customFormat="1">
      <c r="A9" s="13" t="s">
        <v>97</v>
      </c>
      <c r="B9" s="4"/>
      <c r="C9" s="14" t="s">
        <v>90</v>
      </c>
    </row>
    <row r="10" spans="1:3" s="1" customFormat="1">
      <c r="A10" s="13" t="s">
        <v>98</v>
      </c>
      <c r="B10" s="4"/>
      <c r="C10" s="5"/>
    </row>
    <row r="11" spans="1:3" s="1" customFormat="1">
      <c r="A11" s="13" t="s">
        <v>99</v>
      </c>
      <c r="B11" s="4"/>
      <c r="C11" s="5"/>
    </row>
    <row r="12" spans="1:3" s="1" customFormat="1">
      <c r="A12" s="13"/>
      <c r="B12" s="4"/>
      <c r="C12" s="5"/>
    </row>
    <row r="13" spans="1:3" s="1" customFormat="1" ht="12.75"/>
    <row r="14" spans="1:3" s="1" customFormat="1" ht="12.75"/>
    <row r="15" spans="1:3" s="1" customFormat="1">
      <c r="A15" s="4" t="s">
        <v>100</v>
      </c>
      <c r="B15" s="4"/>
      <c r="C15" s="4"/>
    </row>
    <row r="16" spans="1:3">
      <c r="A16" s="17" t="s">
        <v>97</v>
      </c>
      <c r="B16" s="4"/>
      <c r="C16" s="16" t="s">
        <v>90</v>
      </c>
    </row>
    <row r="17" spans="1:3">
      <c r="A17" s="17" t="s">
        <v>98</v>
      </c>
      <c r="B17" s="4"/>
      <c r="C17" s="4"/>
    </row>
    <row r="18" spans="1:3">
      <c r="A18" s="17" t="s">
        <v>99</v>
      </c>
      <c r="B18" s="4"/>
      <c r="C18" s="5"/>
    </row>
  </sheetData>
  <pageMargins left="0.7" right="0.7" top="1.4270833333333333" bottom="0.75" header="0.3" footer="0.3"/>
  <pageSetup orientation="portrait" verticalDpi="0" r:id="rId1"/>
  <headerFooter>
    <oddHeader>&amp;L&amp;G&amp;C&amp;"Arial,Regular"&amp;18Table C-67: Pit Lakes Water Quality
2010 QA/QC Duplicates - Vangorda Creek Drainage - Total Metals&amp;R&amp;G</oddHeader>
    <oddFooter>&amp;L&amp;"Arial,Regular"&amp;8&amp;Z&amp;F\&amp;A&amp;R&amp;"Arial,Regular"&amp;10Pg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Diss. Metals</vt:lpstr>
      <vt:lpstr>Total Metals</vt:lpstr>
      <vt:lpstr>Refs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2011-02-21T21:21:57Z</cp:lastPrinted>
  <dcterms:created xsi:type="dcterms:W3CDTF">2010-01-27T15:58:34Z</dcterms:created>
  <dcterms:modified xsi:type="dcterms:W3CDTF">2011-02-21T21:22:06Z</dcterms:modified>
</cp:coreProperties>
</file>