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970" yWindow="195" windowWidth="13275" windowHeight="8085"/>
  </bookViews>
  <sheets>
    <sheet name="Final" sheetId="4" r:id="rId1"/>
    <sheet name="Refs" sheetId="2" r:id="rId2"/>
  </sheets>
  <definedNames>
    <definedName name="_xlnm._FilterDatabase" localSheetId="0" hidden="1">Final!$P$1:$P$72</definedName>
    <definedName name="_xlnm.Print_Titles" localSheetId="0">Final!$1:$2</definedName>
  </definedNames>
  <calcPr calcId="125725"/>
</workbook>
</file>

<file path=xl/calcChain.xml><?xml version="1.0" encoding="utf-8"?>
<calcChain xmlns="http://schemas.openxmlformats.org/spreadsheetml/2006/main">
  <c r="E9" i="4"/>
  <c r="K9"/>
  <c r="K63" l="1"/>
  <c r="E63"/>
  <c r="K62"/>
  <c r="E62"/>
  <c r="K61"/>
  <c r="E61"/>
  <c r="E59"/>
  <c r="E60"/>
  <c r="E3" l="1"/>
  <c r="E7"/>
  <c r="E10"/>
  <c r="E12"/>
  <c r="E15"/>
  <c r="E17"/>
  <c r="E19"/>
  <c r="E21"/>
  <c r="E24"/>
  <c r="E41"/>
  <c r="E42"/>
  <c r="E43"/>
  <c r="E44"/>
  <c r="E45"/>
  <c r="E46"/>
  <c r="E47"/>
  <c r="E48"/>
  <c r="E49"/>
  <c r="E50"/>
  <c r="E51"/>
  <c r="E52"/>
  <c r="E53"/>
  <c r="E54"/>
  <c r="E55"/>
  <c r="E56"/>
  <c r="E65"/>
  <c r="E67"/>
  <c r="E69"/>
  <c r="E71"/>
  <c r="E4"/>
  <c r="E5"/>
  <c r="E6"/>
  <c r="E8"/>
  <c r="E11"/>
  <c r="E13"/>
  <c r="E14"/>
  <c r="E16"/>
  <c r="E18"/>
  <c r="E20"/>
  <c r="E22"/>
  <c r="E23"/>
  <c r="E25"/>
  <c r="E57"/>
  <c r="E58"/>
  <c r="E66"/>
  <c r="K3"/>
  <c r="K7"/>
  <c r="K10"/>
  <c r="K12"/>
  <c r="K15"/>
  <c r="K17"/>
  <c r="K19"/>
  <c r="K21"/>
  <c r="K24"/>
  <c r="K41"/>
  <c r="K42"/>
  <c r="K43"/>
  <c r="K44"/>
  <c r="K45"/>
  <c r="K46"/>
  <c r="K47"/>
  <c r="K48"/>
  <c r="K49"/>
  <c r="K50"/>
  <c r="K51"/>
  <c r="K52"/>
  <c r="K53"/>
  <c r="K54"/>
  <c r="K55"/>
  <c r="K56"/>
  <c r="K65"/>
  <c r="K67"/>
  <c r="K69"/>
  <c r="K71"/>
  <c r="K4"/>
  <c r="K5"/>
  <c r="K6"/>
  <c r="K8"/>
  <c r="K11"/>
  <c r="K13"/>
  <c r="K14"/>
  <c r="K16"/>
  <c r="K18"/>
  <c r="K20"/>
  <c r="K22"/>
  <c r="K23"/>
  <c r="K25"/>
  <c r="K57"/>
  <c r="K58"/>
  <c r="K66"/>
  <c r="E68"/>
  <c r="K68"/>
  <c r="E70"/>
  <c r="K70"/>
  <c r="E72"/>
  <c r="K72"/>
  <c r="K59"/>
  <c r="K60"/>
  <c r="E64"/>
  <c r="K64"/>
</calcChain>
</file>

<file path=xl/sharedStrings.xml><?xml version="1.0" encoding="utf-8"?>
<sst xmlns="http://schemas.openxmlformats.org/spreadsheetml/2006/main" count="96" uniqueCount="42">
  <si>
    <t>RPD &gt; 20% or pH difference &gt; 1 pH unit</t>
  </si>
  <si>
    <t>COND</t>
  </si>
  <si>
    <t>CONDF</t>
  </si>
  <si>
    <t>RPD</t>
  </si>
  <si>
    <t>Comments</t>
  </si>
  <si>
    <t>Action</t>
  </si>
  <si>
    <t>Result</t>
  </si>
  <si>
    <t>pH</t>
  </si>
  <si>
    <t>pHF</t>
  </si>
  <si>
    <t>Difference</t>
  </si>
  <si>
    <t>Station</t>
  </si>
  <si>
    <t>Date</t>
  </si>
  <si>
    <t>µmho/cm</t>
  </si>
  <si>
    <t>%</t>
  </si>
  <si>
    <t>Change Value</t>
  </si>
  <si>
    <t>Let Value Stand</t>
  </si>
  <si>
    <t>Remove Value</t>
  </si>
  <si>
    <t>Field and lab values correctly entered into emLine.</t>
  </si>
  <si>
    <t>Discrepancy between lab and field values remains.</t>
  </si>
  <si>
    <t>Request Retest</t>
  </si>
  <si>
    <t>RPD &gt; 50% or pH difference &gt; 1.5 pH unit</t>
  </si>
  <si>
    <t>BH05-9B-R</t>
  </si>
  <si>
    <t>P09-LCD1</t>
  </si>
  <si>
    <t>P09-LCD6</t>
  </si>
  <si>
    <t>P09-VC1</t>
  </si>
  <si>
    <t>P2001-2A</t>
  </si>
  <si>
    <t>P2001-2B</t>
  </si>
  <si>
    <t>P2001-3</t>
  </si>
  <si>
    <t>SRK05-5C</t>
  </si>
  <si>
    <t>SRK05-8</t>
  </si>
  <si>
    <t>SRK05-9</t>
  </si>
  <si>
    <t>V34</t>
  </si>
  <si>
    <t>V35</t>
  </si>
  <si>
    <t>V36</t>
  </si>
  <si>
    <t>V37</t>
  </si>
  <si>
    <t>P09-GS1A</t>
  </si>
  <si>
    <t>P09-GS1B</t>
  </si>
  <si>
    <t>P09-LCD4</t>
  </si>
  <si>
    <t>P09-VC2</t>
  </si>
  <si>
    <t>SRK05-7</t>
  </si>
  <si>
    <t>Sample not collected. Samplers noted "Insufficient water to sample."</t>
  </si>
  <si>
    <t>Sample not collected. Samplers noted "Insufficient amount to sample."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</si>
</sst>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22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22" fontId="1" fillId="0" borderId="0" xfId="0" applyNumberFormat="1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2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22" fontId="3" fillId="0" borderId="14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14" fontId="2" fillId="0" borderId="6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2" fontId="2" fillId="2" borderId="5" xfId="0" applyNumberFormat="1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1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2" fontId="2" fillId="2" borderId="8" xfId="0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164" fontId="1" fillId="0" borderId="8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164" fontId="1" fillId="0" borderId="9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 applyProtection="1">
      <alignment vertical="center"/>
      <protection locked="0"/>
    </xf>
    <xf numFmtId="14" fontId="2" fillId="0" borderId="16" xfId="0" applyNumberFormat="1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2" fontId="2" fillId="2" borderId="18" xfId="0" applyNumberFormat="1" applyFont="1" applyFill="1" applyBorder="1" applyAlignment="1" applyProtection="1">
      <alignment vertical="center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2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22" fontId="2" fillId="0" borderId="0" xfId="0" applyNumberFormat="1" applyFont="1" applyAlignment="1" applyProtection="1">
      <alignment vertical="center"/>
      <protection locked="0"/>
    </xf>
  </cellXfs>
  <cellStyles count="37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" xfId="35"/>
    <cellStyle name="Normal 2 2" xfId="36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4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  <colors>
    <mruColors>
      <color rgb="FFF6F250"/>
      <color rgb="FFE00A4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N84"/>
  <sheetViews>
    <sheetView tabSelected="1" view="pageLayout" zoomScaleNormal="70" workbookViewId="0">
      <selection activeCell="B80" sqref="B80"/>
    </sheetView>
  </sheetViews>
  <sheetFormatPr defaultRowHeight="15"/>
  <cols>
    <col min="1" max="1" width="10.140625" style="4" bestFit="1" customWidth="1"/>
    <col min="2" max="2" width="11.5703125" style="3" customWidth="1"/>
    <col min="3" max="4" width="9.5703125" style="4" bestFit="1" customWidth="1"/>
    <col min="5" max="5" width="7.7109375" style="6" bestFit="1" customWidth="1"/>
    <col min="6" max="6" width="29.28515625" style="5" customWidth="1"/>
    <col min="7" max="7" width="14.85546875" style="5" bestFit="1" customWidth="1"/>
    <col min="8" max="8" width="23.7109375" style="5" bestFit="1" customWidth="1"/>
    <col min="9" max="10" width="5" style="4" bestFit="1" customWidth="1"/>
    <col min="11" max="11" width="10.42578125" style="4" bestFit="1" customWidth="1"/>
    <col min="12" max="12" width="29.42578125" style="5" bestFit="1" customWidth="1"/>
    <col min="13" max="13" width="14.85546875" style="5" bestFit="1" customWidth="1"/>
    <col min="14" max="14" width="32" style="5" customWidth="1"/>
    <col min="15" max="16384" width="9.140625" style="1"/>
  </cols>
  <sheetData>
    <row r="1" spans="1:14" ht="15.75" thickBot="1">
      <c r="A1" s="8"/>
      <c r="B1" s="9"/>
      <c r="C1" s="10" t="s">
        <v>1</v>
      </c>
      <c r="D1" s="11" t="s">
        <v>2</v>
      </c>
      <c r="E1" s="12" t="s">
        <v>3</v>
      </c>
      <c r="F1" s="13" t="s">
        <v>4</v>
      </c>
      <c r="G1" s="13" t="s">
        <v>5</v>
      </c>
      <c r="H1" s="14" t="s">
        <v>6</v>
      </c>
      <c r="I1" s="15" t="s">
        <v>7</v>
      </c>
      <c r="J1" s="11" t="s">
        <v>8</v>
      </c>
      <c r="K1" s="16" t="s">
        <v>9</v>
      </c>
      <c r="L1" s="13" t="s">
        <v>4</v>
      </c>
      <c r="M1" s="13" t="s">
        <v>5</v>
      </c>
      <c r="N1" s="14" t="s">
        <v>6</v>
      </c>
    </row>
    <row r="2" spans="1:14" ht="15.75" thickBot="1">
      <c r="A2" s="17" t="s">
        <v>10</v>
      </c>
      <c r="B2" s="18" t="s">
        <v>11</v>
      </c>
      <c r="C2" s="19" t="s">
        <v>12</v>
      </c>
      <c r="D2" s="20" t="s">
        <v>12</v>
      </c>
      <c r="E2" s="21" t="s">
        <v>13</v>
      </c>
      <c r="F2" s="22"/>
      <c r="G2" s="23"/>
      <c r="H2" s="24"/>
      <c r="I2" s="25"/>
      <c r="J2" s="20"/>
      <c r="K2" s="26"/>
      <c r="L2" s="22"/>
      <c r="M2" s="23"/>
      <c r="N2" s="24"/>
    </row>
    <row r="3" spans="1:14">
      <c r="A3" s="27" t="s">
        <v>21</v>
      </c>
      <c r="B3" s="28">
        <v>40341.724305555559</v>
      </c>
      <c r="C3" s="29">
        <v>628</v>
      </c>
      <c r="D3" s="30">
        <v>562</v>
      </c>
      <c r="E3" s="31">
        <f t="shared" ref="E3:E4" si="0">((2*ABS(D3-C3))/(D3+C3))*100</f>
        <v>11.092436974789916</v>
      </c>
      <c r="F3" s="32"/>
      <c r="G3" s="32"/>
      <c r="H3" s="33"/>
      <c r="I3" s="29">
        <v>8.1999999999999993</v>
      </c>
      <c r="J3" s="30">
        <v>7.92</v>
      </c>
      <c r="K3" s="34">
        <f t="shared" ref="K3:K4" si="1">ABS(I3-J3)</f>
        <v>0.27999999999999936</v>
      </c>
      <c r="L3" s="35"/>
      <c r="M3" s="35"/>
      <c r="N3" s="36"/>
    </row>
    <row r="4" spans="1:14">
      <c r="A4" s="37" t="s">
        <v>21</v>
      </c>
      <c r="B4" s="38">
        <v>40441.5625</v>
      </c>
      <c r="C4" s="39">
        <v>624</v>
      </c>
      <c r="D4" s="40">
        <v>625</v>
      </c>
      <c r="E4" s="41">
        <f t="shared" si="0"/>
        <v>0.16012810248198558</v>
      </c>
      <c r="F4" s="42"/>
      <c r="G4" s="43"/>
      <c r="H4" s="44"/>
      <c r="I4" s="39">
        <v>8.07</v>
      </c>
      <c r="J4" s="40">
        <v>7.68</v>
      </c>
      <c r="K4" s="45">
        <f t="shared" si="1"/>
        <v>0.39000000000000057</v>
      </c>
      <c r="L4" s="46"/>
      <c r="M4" s="46"/>
      <c r="N4" s="47"/>
    </row>
    <row r="5" spans="1:14" ht="25.5">
      <c r="A5" s="37" t="s">
        <v>35</v>
      </c>
      <c r="B5" s="38">
        <v>40438.474305555559</v>
      </c>
      <c r="C5" s="39">
        <v>1450</v>
      </c>
      <c r="D5" s="40">
        <v>1430</v>
      </c>
      <c r="E5" s="41">
        <f t="shared" ref="E5:E20" si="2">((2*ABS(D5-C5))/(D5+C5))*100</f>
        <v>1.3888888888888888</v>
      </c>
      <c r="F5" s="46"/>
      <c r="G5" s="46"/>
      <c r="H5" s="44"/>
      <c r="I5" s="39">
        <v>7.92</v>
      </c>
      <c r="J5" s="40">
        <v>6.82</v>
      </c>
      <c r="K5" s="45">
        <f t="shared" ref="K5:K20" si="3">ABS(I5-J5)</f>
        <v>1.0999999999999996</v>
      </c>
      <c r="L5" s="48" t="s">
        <v>17</v>
      </c>
      <c r="M5" s="49" t="s">
        <v>15</v>
      </c>
      <c r="N5" s="50" t="s">
        <v>18</v>
      </c>
    </row>
    <row r="6" spans="1:14">
      <c r="A6" s="37" t="s">
        <v>36</v>
      </c>
      <c r="B6" s="38">
        <v>40437.503472222219</v>
      </c>
      <c r="C6" s="39">
        <v>1260</v>
      </c>
      <c r="D6" s="40">
        <v>1300</v>
      </c>
      <c r="E6" s="41">
        <f t="shared" si="2"/>
        <v>3.125</v>
      </c>
      <c r="F6" s="46"/>
      <c r="G6" s="46"/>
      <c r="H6" s="44"/>
      <c r="I6" s="39">
        <v>7.74</v>
      </c>
      <c r="J6" s="40">
        <v>7.14</v>
      </c>
      <c r="K6" s="45">
        <f t="shared" si="3"/>
        <v>0.60000000000000053</v>
      </c>
      <c r="L6" s="46"/>
      <c r="M6" s="46"/>
      <c r="N6" s="47"/>
    </row>
    <row r="7" spans="1:14">
      <c r="A7" s="51" t="s">
        <v>22</v>
      </c>
      <c r="B7" s="38">
        <v>40341.515972222223</v>
      </c>
      <c r="C7" s="39">
        <v>823</v>
      </c>
      <c r="D7" s="40">
        <v>776</v>
      </c>
      <c r="E7" s="41">
        <f t="shared" si="2"/>
        <v>5.8786741713570985</v>
      </c>
      <c r="F7" s="46"/>
      <c r="G7" s="46"/>
      <c r="H7" s="44"/>
      <c r="I7" s="39">
        <v>8</v>
      </c>
      <c r="J7" s="40">
        <v>7.34</v>
      </c>
      <c r="K7" s="45">
        <f t="shared" si="3"/>
        <v>0.66000000000000014</v>
      </c>
      <c r="L7" s="46"/>
      <c r="M7" s="46"/>
      <c r="N7" s="47"/>
    </row>
    <row r="8" spans="1:14">
      <c r="A8" s="37" t="s">
        <v>22</v>
      </c>
      <c r="B8" s="38">
        <v>40441.442361111112</v>
      </c>
      <c r="C8" s="39">
        <v>843</v>
      </c>
      <c r="D8" s="40">
        <v>910</v>
      </c>
      <c r="E8" s="41">
        <f t="shared" si="2"/>
        <v>7.6440387906446094</v>
      </c>
      <c r="F8" s="46"/>
      <c r="G8" s="46"/>
      <c r="H8" s="44"/>
      <c r="I8" s="39">
        <v>7.9</v>
      </c>
      <c r="J8" s="40">
        <v>7.23</v>
      </c>
      <c r="K8" s="45">
        <f t="shared" si="3"/>
        <v>0.66999999999999993</v>
      </c>
      <c r="L8" s="46"/>
      <c r="M8" s="46"/>
      <c r="N8" s="47"/>
    </row>
    <row r="9" spans="1:14" ht="38.25">
      <c r="A9" s="37" t="s">
        <v>37</v>
      </c>
      <c r="B9" s="38">
        <v>40442</v>
      </c>
      <c r="C9" s="39"/>
      <c r="D9" s="40"/>
      <c r="E9" s="41" t="e">
        <f t="shared" si="2"/>
        <v>#DIV/0!</v>
      </c>
      <c r="F9" s="46" t="s">
        <v>40</v>
      </c>
      <c r="G9" s="46"/>
      <c r="H9" s="44"/>
      <c r="I9" s="39"/>
      <c r="J9" s="40"/>
      <c r="K9" s="45">
        <f t="shared" si="3"/>
        <v>0</v>
      </c>
      <c r="L9" s="46" t="s">
        <v>40</v>
      </c>
      <c r="M9" s="46"/>
      <c r="N9" s="47"/>
    </row>
    <row r="10" spans="1:14">
      <c r="A10" s="51" t="s">
        <v>23</v>
      </c>
      <c r="B10" s="38">
        <v>40341.503472222219</v>
      </c>
      <c r="C10" s="39">
        <v>878</v>
      </c>
      <c r="D10" s="40">
        <v>832</v>
      </c>
      <c r="E10" s="41">
        <f t="shared" si="2"/>
        <v>5.3801169590643276</v>
      </c>
      <c r="F10" s="48"/>
      <c r="G10" s="52"/>
      <c r="H10" s="50"/>
      <c r="I10" s="39">
        <v>8</v>
      </c>
      <c r="J10" s="40">
        <v>7.44</v>
      </c>
      <c r="K10" s="45">
        <f t="shared" si="3"/>
        <v>0.55999999999999961</v>
      </c>
      <c r="L10" s="46"/>
      <c r="M10" s="46"/>
      <c r="N10" s="47"/>
    </row>
    <row r="11" spans="1:14">
      <c r="A11" s="37" t="s">
        <v>23</v>
      </c>
      <c r="B11" s="38">
        <v>40441.415972222225</v>
      </c>
      <c r="C11" s="39">
        <v>876</v>
      </c>
      <c r="D11" s="40">
        <v>920</v>
      </c>
      <c r="E11" s="41">
        <f t="shared" si="2"/>
        <v>4.8997772828507795</v>
      </c>
      <c r="F11" s="46"/>
      <c r="G11" s="46"/>
      <c r="H11" s="44"/>
      <c r="I11" s="39">
        <v>7.84</v>
      </c>
      <c r="J11" s="40">
        <v>7.33</v>
      </c>
      <c r="K11" s="45">
        <f t="shared" si="3"/>
        <v>0.50999999999999979</v>
      </c>
      <c r="L11" s="46"/>
      <c r="M11" s="46"/>
      <c r="N11" s="47"/>
    </row>
    <row r="12" spans="1:14">
      <c r="A12" s="51" t="s">
        <v>24</v>
      </c>
      <c r="B12" s="38">
        <v>40341.654166666667</v>
      </c>
      <c r="C12" s="39">
        <v>369</v>
      </c>
      <c r="D12" s="40">
        <v>360</v>
      </c>
      <c r="E12" s="41">
        <f t="shared" si="2"/>
        <v>2.4691358024691357</v>
      </c>
      <c r="F12" s="46"/>
      <c r="G12" s="46"/>
      <c r="H12" s="44"/>
      <c r="I12" s="39">
        <v>8.1</v>
      </c>
      <c r="J12" s="40">
        <v>7.81</v>
      </c>
      <c r="K12" s="45">
        <f t="shared" si="3"/>
        <v>0.29000000000000004</v>
      </c>
      <c r="L12" s="46"/>
      <c r="M12" s="46"/>
      <c r="N12" s="47"/>
    </row>
    <row r="13" spans="1:14">
      <c r="A13" s="37" t="s">
        <v>24</v>
      </c>
      <c r="B13" s="38">
        <v>40441.515972222223</v>
      </c>
      <c r="C13" s="39">
        <v>390</v>
      </c>
      <c r="D13" s="40">
        <v>390</v>
      </c>
      <c r="E13" s="41">
        <f t="shared" si="2"/>
        <v>0</v>
      </c>
      <c r="F13" s="46"/>
      <c r="G13" s="46"/>
      <c r="H13" s="44"/>
      <c r="I13" s="39">
        <v>8.02</v>
      </c>
      <c r="J13" s="40">
        <v>8.08</v>
      </c>
      <c r="K13" s="45">
        <f t="shared" si="3"/>
        <v>6.0000000000000497E-2</v>
      </c>
      <c r="L13" s="46"/>
      <c r="M13" s="46"/>
      <c r="N13" s="47"/>
    </row>
    <row r="14" spans="1:14">
      <c r="A14" s="37" t="s">
        <v>38</v>
      </c>
      <c r="B14" s="38">
        <v>40441.48333333333</v>
      </c>
      <c r="C14" s="39">
        <v>404</v>
      </c>
      <c r="D14" s="40">
        <v>420</v>
      </c>
      <c r="E14" s="41">
        <f t="shared" si="2"/>
        <v>3.8834951456310676</v>
      </c>
      <c r="F14" s="46"/>
      <c r="G14" s="46"/>
      <c r="H14" s="44"/>
      <c r="I14" s="39">
        <v>7.84</v>
      </c>
      <c r="J14" s="40">
        <v>7.68</v>
      </c>
      <c r="K14" s="45">
        <f t="shared" si="3"/>
        <v>0.16000000000000014</v>
      </c>
      <c r="L14" s="46"/>
      <c r="M14" s="46"/>
      <c r="N14" s="47"/>
    </row>
    <row r="15" spans="1:14">
      <c r="A15" s="51" t="s">
        <v>25</v>
      </c>
      <c r="B15" s="38">
        <v>40342.462500000001</v>
      </c>
      <c r="C15" s="39">
        <v>1630</v>
      </c>
      <c r="D15" s="40">
        <v>1638</v>
      </c>
      <c r="E15" s="41">
        <f t="shared" si="2"/>
        <v>0.48959608323133408</v>
      </c>
      <c r="F15" s="42"/>
      <c r="G15" s="43"/>
      <c r="H15" s="44"/>
      <c r="I15" s="39">
        <v>7.5</v>
      </c>
      <c r="J15" s="40">
        <v>8.4700000000000006</v>
      </c>
      <c r="K15" s="45">
        <f t="shared" si="3"/>
        <v>0.97000000000000064</v>
      </c>
      <c r="L15" s="46"/>
      <c r="M15" s="46"/>
      <c r="N15" s="47"/>
    </row>
    <row r="16" spans="1:14" ht="25.5">
      <c r="A16" s="37" t="s">
        <v>25</v>
      </c>
      <c r="B16" s="38">
        <v>40439.666666666664</v>
      </c>
      <c r="C16" s="39">
        <v>1750</v>
      </c>
      <c r="D16" s="40">
        <v>1684</v>
      </c>
      <c r="E16" s="41">
        <f t="shared" si="2"/>
        <v>3.84391380314502</v>
      </c>
      <c r="F16" s="46"/>
      <c r="G16" s="46"/>
      <c r="H16" s="44"/>
      <c r="I16" s="39">
        <v>7.73</v>
      </c>
      <c r="J16" s="40">
        <v>6.65</v>
      </c>
      <c r="K16" s="45">
        <f t="shared" si="3"/>
        <v>1.08</v>
      </c>
      <c r="L16" s="48" t="s">
        <v>17</v>
      </c>
      <c r="M16" s="49" t="s">
        <v>15</v>
      </c>
      <c r="N16" s="50" t="s">
        <v>18</v>
      </c>
    </row>
    <row r="17" spans="1:14">
      <c r="A17" s="51" t="s">
        <v>26</v>
      </c>
      <c r="B17" s="38">
        <v>40342.477083333331</v>
      </c>
      <c r="C17" s="39">
        <v>1430</v>
      </c>
      <c r="D17" s="40">
        <v>1264</v>
      </c>
      <c r="E17" s="41">
        <f t="shared" si="2"/>
        <v>12.323682256867112</v>
      </c>
      <c r="F17" s="46"/>
      <c r="G17" s="46"/>
      <c r="H17" s="44"/>
      <c r="I17" s="39">
        <v>7.8</v>
      </c>
      <c r="J17" s="40">
        <v>7.43</v>
      </c>
      <c r="K17" s="45">
        <f t="shared" si="3"/>
        <v>0.37000000000000011</v>
      </c>
      <c r="L17" s="46"/>
      <c r="M17" s="46"/>
      <c r="N17" s="47"/>
    </row>
    <row r="18" spans="1:14" ht="25.5">
      <c r="A18" s="37" t="s">
        <v>26</v>
      </c>
      <c r="B18" s="38">
        <v>40439.467361111114</v>
      </c>
      <c r="C18" s="39">
        <v>1660</v>
      </c>
      <c r="D18" s="40">
        <v>1741</v>
      </c>
      <c r="E18" s="41">
        <f t="shared" si="2"/>
        <v>4.7633049103204943</v>
      </c>
      <c r="F18" s="46"/>
      <c r="G18" s="46"/>
      <c r="H18" s="44"/>
      <c r="I18" s="39">
        <v>7.81</v>
      </c>
      <c r="J18" s="40">
        <v>6.72</v>
      </c>
      <c r="K18" s="45">
        <f t="shared" si="3"/>
        <v>1.0899999999999999</v>
      </c>
      <c r="L18" s="48" t="s">
        <v>17</v>
      </c>
      <c r="M18" s="49" t="s">
        <v>15</v>
      </c>
      <c r="N18" s="50" t="s">
        <v>18</v>
      </c>
    </row>
    <row r="19" spans="1:14">
      <c r="A19" s="51" t="s">
        <v>27</v>
      </c>
      <c r="B19" s="38">
        <v>40348.495138888888</v>
      </c>
      <c r="C19" s="39">
        <v>917</v>
      </c>
      <c r="D19" s="40">
        <v>989</v>
      </c>
      <c r="E19" s="41">
        <f t="shared" si="2"/>
        <v>7.5550891920251839</v>
      </c>
      <c r="F19" s="46"/>
      <c r="G19" s="46"/>
      <c r="H19" s="44"/>
      <c r="I19" s="39">
        <v>8.1999999999999993</v>
      </c>
      <c r="J19" s="40">
        <v>7.34</v>
      </c>
      <c r="K19" s="45">
        <f t="shared" si="3"/>
        <v>0.85999999999999943</v>
      </c>
      <c r="L19" s="46"/>
      <c r="M19" s="46"/>
      <c r="N19" s="47"/>
    </row>
    <row r="20" spans="1:14">
      <c r="A20" s="37" t="s">
        <v>27</v>
      </c>
      <c r="B20" s="38">
        <v>40436.54583333333</v>
      </c>
      <c r="C20" s="39">
        <v>976</v>
      </c>
      <c r="D20" s="40">
        <v>885</v>
      </c>
      <c r="E20" s="41">
        <f t="shared" si="2"/>
        <v>9.7796883396023642</v>
      </c>
      <c r="F20" s="46"/>
      <c r="G20" s="46"/>
      <c r="H20" s="44"/>
      <c r="I20" s="39">
        <v>8.09</v>
      </c>
      <c r="J20" s="40">
        <v>7.23</v>
      </c>
      <c r="K20" s="45">
        <f t="shared" si="3"/>
        <v>0.85999999999999943</v>
      </c>
      <c r="L20" s="46"/>
      <c r="M20" s="46"/>
      <c r="N20" s="47"/>
    </row>
    <row r="21" spans="1:14">
      <c r="A21" s="51" t="s">
        <v>28</v>
      </c>
      <c r="B21" s="38">
        <v>40341.640277777777</v>
      </c>
      <c r="C21" s="39">
        <v>790</v>
      </c>
      <c r="D21" s="40">
        <v>734</v>
      </c>
      <c r="E21" s="41">
        <f t="shared" ref="E21:E64" si="4">((2*ABS(D21-C21))/(D21+C21))*100</f>
        <v>7.349081364829396</v>
      </c>
      <c r="F21" s="46"/>
      <c r="G21" s="46"/>
      <c r="H21" s="44"/>
      <c r="I21" s="39">
        <v>8.1999999999999993</v>
      </c>
      <c r="J21" s="40">
        <v>7.64</v>
      </c>
      <c r="K21" s="45">
        <f t="shared" ref="K21:K64" si="5">ABS(I21-J21)</f>
        <v>0.55999999999999961</v>
      </c>
      <c r="L21" s="46"/>
      <c r="M21" s="46"/>
      <c r="N21" s="47"/>
    </row>
    <row r="22" spans="1:14" ht="25.5">
      <c r="A22" s="37" t="s">
        <v>28</v>
      </c>
      <c r="B22" s="38">
        <v>40441.499305555553</v>
      </c>
      <c r="C22" s="39">
        <v>787</v>
      </c>
      <c r="D22" s="40">
        <v>610</v>
      </c>
      <c r="E22" s="41">
        <f t="shared" si="4"/>
        <v>25.340014316392267</v>
      </c>
      <c r="F22" s="48" t="s">
        <v>17</v>
      </c>
      <c r="G22" s="49" t="s">
        <v>15</v>
      </c>
      <c r="H22" s="50" t="s">
        <v>18</v>
      </c>
      <c r="I22" s="39">
        <v>7.82</v>
      </c>
      <c r="J22" s="40">
        <v>7.85</v>
      </c>
      <c r="K22" s="45">
        <f t="shared" si="5"/>
        <v>2.9999999999999361E-2</v>
      </c>
      <c r="L22" s="46"/>
      <c r="M22" s="46"/>
      <c r="N22" s="47"/>
    </row>
    <row r="23" spans="1:14" ht="38.25">
      <c r="A23" s="37" t="s">
        <v>39</v>
      </c>
      <c r="B23" s="38">
        <v>40442</v>
      </c>
      <c r="C23" s="39"/>
      <c r="D23" s="40"/>
      <c r="E23" s="41" t="e">
        <f t="shared" si="4"/>
        <v>#DIV/0!</v>
      </c>
      <c r="F23" s="46" t="s">
        <v>41</v>
      </c>
      <c r="G23" s="46"/>
      <c r="H23" s="44"/>
      <c r="I23" s="39"/>
      <c r="J23" s="40"/>
      <c r="K23" s="45">
        <f t="shared" si="5"/>
        <v>0</v>
      </c>
      <c r="L23" s="46" t="s">
        <v>41</v>
      </c>
      <c r="M23" s="46"/>
      <c r="N23" s="47"/>
    </row>
    <row r="24" spans="1:14">
      <c r="A24" s="51" t="s">
        <v>29</v>
      </c>
      <c r="B24" s="38">
        <v>40341.706250000003</v>
      </c>
      <c r="C24" s="39">
        <v>2130</v>
      </c>
      <c r="D24" s="40">
        <v>1918</v>
      </c>
      <c r="E24" s="41">
        <f t="shared" si="4"/>
        <v>10.474308300395258</v>
      </c>
      <c r="F24" s="46"/>
      <c r="G24" s="46"/>
      <c r="H24" s="44"/>
      <c r="I24" s="39">
        <v>7.4</v>
      </c>
      <c r="J24" s="40">
        <v>6.97</v>
      </c>
      <c r="K24" s="45">
        <f t="shared" si="5"/>
        <v>0.4300000000000006</v>
      </c>
      <c r="L24" s="46"/>
      <c r="M24" s="46"/>
      <c r="N24" s="47"/>
    </row>
    <row r="25" spans="1:14" ht="15.75" thickBot="1">
      <c r="A25" s="53" t="s">
        <v>29</v>
      </c>
      <c r="B25" s="54">
        <v>40441.635416666664</v>
      </c>
      <c r="C25" s="55">
        <v>2290</v>
      </c>
      <c r="D25" s="56">
        <v>2399</v>
      </c>
      <c r="E25" s="57">
        <f t="shared" si="4"/>
        <v>4.6491789294092554</v>
      </c>
      <c r="F25" s="58"/>
      <c r="G25" s="58"/>
      <c r="H25" s="59"/>
      <c r="I25" s="55">
        <v>7.69</v>
      </c>
      <c r="J25" s="56">
        <v>7.23</v>
      </c>
      <c r="K25" s="60">
        <f t="shared" si="5"/>
        <v>0.45999999999999996</v>
      </c>
      <c r="L25" s="61"/>
      <c r="M25" s="61"/>
      <c r="N25" s="62"/>
    </row>
    <row r="26" spans="1:14">
      <c r="A26" s="63"/>
      <c r="B26" s="64" t="s">
        <v>20</v>
      </c>
      <c r="C26" s="65"/>
      <c r="D26" s="65"/>
      <c r="E26" s="66"/>
      <c r="F26" s="67"/>
      <c r="G26" s="67"/>
      <c r="H26" s="67"/>
      <c r="I26" s="65"/>
      <c r="J26" s="65"/>
      <c r="K26" s="65"/>
      <c r="L26" s="67"/>
      <c r="M26" s="67"/>
      <c r="N26" s="67"/>
    </row>
    <row r="27" spans="1:14">
      <c r="A27" s="68"/>
      <c r="B27" s="69" t="s">
        <v>0</v>
      </c>
      <c r="C27" s="65"/>
      <c r="D27" s="65"/>
      <c r="E27" s="66"/>
      <c r="F27" s="67"/>
      <c r="G27" s="67"/>
      <c r="H27" s="67"/>
      <c r="I27" s="65"/>
      <c r="J27" s="65"/>
      <c r="K27" s="65"/>
      <c r="L27" s="67"/>
      <c r="M27" s="67"/>
      <c r="N27" s="67"/>
    </row>
    <row r="28" spans="1:14" s="7" customFormat="1">
      <c r="A28" s="70"/>
      <c r="B28" s="69"/>
      <c r="C28" s="71"/>
      <c r="D28" s="71"/>
      <c r="E28" s="72"/>
      <c r="F28" s="73"/>
      <c r="G28" s="73"/>
      <c r="H28" s="73"/>
      <c r="I28" s="71"/>
      <c r="J28" s="71"/>
      <c r="K28" s="71"/>
      <c r="L28" s="73"/>
      <c r="M28" s="73"/>
      <c r="N28" s="73"/>
    </row>
    <row r="29" spans="1:14" s="7" customFormat="1">
      <c r="A29" s="70"/>
      <c r="B29" s="69"/>
      <c r="C29" s="71"/>
      <c r="D29" s="71"/>
      <c r="E29" s="72"/>
      <c r="F29" s="73"/>
      <c r="G29" s="73"/>
      <c r="H29" s="73"/>
      <c r="I29" s="71"/>
      <c r="J29" s="71"/>
      <c r="K29" s="71"/>
      <c r="L29" s="73"/>
      <c r="M29" s="73"/>
      <c r="N29" s="73"/>
    </row>
    <row r="30" spans="1:14" s="7" customFormat="1">
      <c r="A30" s="70"/>
      <c r="B30" s="69"/>
      <c r="C30" s="71"/>
      <c r="D30" s="71"/>
      <c r="E30" s="72"/>
      <c r="F30" s="73"/>
      <c r="G30" s="73"/>
      <c r="H30" s="73"/>
      <c r="I30" s="71"/>
      <c r="J30" s="71"/>
      <c r="K30" s="71"/>
      <c r="L30" s="73"/>
      <c r="M30" s="73"/>
      <c r="N30" s="73"/>
    </row>
    <row r="31" spans="1:14" s="7" customFormat="1">
      <c r="A31" s="70"/>
      <c r="B31" s="69"/>
      <c r="C31" s="71"/>
      <c r="D31" s="71"/>
      <c r="E31" s="72"/>
      <c r="F31" s="73"/>
      <c r="G31" s="73"/>
      <c r="H31" s="73"/>
      <c r="I31" s="71"/>
      <c r="J31" s="71"/>
      <c r="K31" s="71"/>
      <c r="L31" s="73"/>
      <c r="M31" s="73"/>
      <c r="N31" s="73"/>
    </row>
    <row r="32" spans="1:14" s="7" customFormat="1">
      <c r="A32" s="70"/>
      <c r="B32" s="69"/>
      <c r="C32" s="71"/>
      <c r="D32" s="71"/>
      <c r="E32" s="72"/>
      <c r="F32" s="73"/>
      <c r="G32" s="73"/>
      <c r="H32" s="73"/>
      <c r="I32" s="71"/>
      <c r="J32" s="71"/>
      <c r="K32" s="71"/>
      <c r="L32" s="73"/>
      <c r="M32" s="73"/>
      <c r="N32" s="73"/>
    </row>
    <row r="33" spans="1:14" s="7" customFormat="1">
      <c r="A33" s="70"/>
      <c r="B33" s="69"/>
      <c r="C33" s="71"/>
      <c r="D33" s="71"/>
      <c r="E33" s="72"/>
      <c r="F33" s="73"/>
      <c r="G33" s="73"/>
      <c r="H33" s="73"/>
      <c r="I33" s="71"/>
      <c r="J33" s="71"/>
      <c r="K33" s="71"/>
      <c r="L33" s="73"/>
      <c r="M33" s="73"/>
      <c r="N33" s="73"/>
    </row>
    <row r="34" spans="1:14" s="7" customFormat="1">
      <c r="A34" s="70"/>
      <c r="B34" s="69"/>
      <c r="C34" s="71"/>
      <c r="D34" s="71"/>
      <c r="E34" s="72"/>
      <c r="F34" s="73"/>
      <c r="G34" s="73"/>
      <c r="H34" s="73"/>
      <c r="I34" s="71"/>
      <c r="J34" s="71"/>
      <c r="K34" s="71"/>
      <c r="L34" s="73"/>
      <c r="M34" s="73"/>
      <c r="N34" s="73"/>
    </row>
    <row r="35" spans="1:14" s="7" customFormat="1">
      <c r="A35" s="70"/>
      <c r="B35" s="69"/>
      <c r="C35" s="71"/>
      <c r="D35" s="71"/>
      <c r="E35" s="72"/>
      <c r="F35" s="73"/>
      <c r="G35" s="73"/>
      <c r="H35" s="73"/>
      <c r="I35" s="71"/>
      <c r="J35" s="71"/>
      <c r="K35" s="71"/>
      <c r="L35" s="73"/>
      <c r="M35" s="73"/>
      <c r="N35" s="73"/>
    </row>
    <row r="36" spans="1:14" s="7" customFormat="1">
      <c r="A36" s="70"/>
      <c r="B36" s="69"/>
      <c r="C36" s="71"/>
      <c r="D36" s="71"/>
      <c r="E36" s="72"/>
      <c r="F36" s="73"/>
      <c r="G36" s="73"/>
      <c r="H36" s="73"/>
      <c r="I36" s="71"/>
      <c r="J36" s="71"/>
      <c r="K36" s="71"/>
      <c r="L36" s="73"/>
      <c r="M36" s="73"/>
      <c r="N36" s="73"/>
    </row>
    <row r="37" spans="1:14" s="7" customFormat="1">
      <c r="A37" s="70"/>
      <c r="B37" s="69"/>
      <c r="C37" s="71"/>
      <c r="D37" s="71"/>
      <c r="E37" s="72"/>
      <c r="F37" s="73"/>
      <c r="G37" s="73"/>
      <c r="H37" s="73"/>
      <c r="I37" s="71"/>
      <c r="J37" s="71"/>
      <c r="K37" s="71"/>
      <c r="L37" s="73"/>
      <c r="M37" s="73"/>
      <c r="N37" s="73"/>
    </row>
    <row r="38" spans="1:14" s="7" customFormat="1">
      <c r="A38" s="70"/>
      <c r="B38" s="69"/>
      <c r="C38" s="71"/>
      <c r="D38" s="71"/>
      <c r="E38" s="72"/>
      <c r="F38" s="73"/>
      <c r="G38" s="73"/>
      <c r="H38" s="73"/>
      <c r="I38" s="71"/>
      <c r="J38" s="71"/>
      <c r="K38" s="71"/>
      <c r="L38" s="73"/>
      <c r="M38" s="73"/>
      <c r="N38" s="73"/>
    </row>
    <row r="39" spans="1:14" s="7" customFormat="1">
      <c r="A39" s="70"/>
      <c r="B39" s="69"/>
      <c r="C39" s="71"/>
      <c r="D39" s="71"/>
      <c r="E39" s="72"/>
      <c r="F39" s="73"/>
      <c r="G39" s="73"/>
      <c r="H39" s="73"/>
      <c r="I39" s="71"/>
      <c r="J39" s="71"/>
      <c r="K39" s="71"/>
      <c r="L39" s="73"/>
      <c r="M39" s="73"/>
      <c r="N39" s="73"/>
    </row>
    <row r="40" spans="1:14" s="7" customFormat="1">
      <c r="A40" s="70"/>
      <c r="B40" s="69"/>
      <c r="C40" s="71"/>
      <c r="D40" s="71"/>
      <c r="E40" s="72"/>
      <c r="F40" s="73"/>
      <c r="G40" s="73"/>
      <c r="H40" s="73"/>
      <c r="I40" s="71"/>
      <c r="J40" s="71"/>
      <c r="K40" s="71"/>
      <c r="L40" s="73"/>
      <c r="M40" s="73"/>
      <c r="N40" s="73"/>
    </row>
    <row r="41" spans="1:14">
      <c r="A41" s="51" t="s">
        <v>30</v>
      </c>
      <c r="B41" s="38">
        <v>40185.555555555555</v>
      </c>
      <c r="C41" s="39">
        <v>2350</v>
      </c>
      <c r="D41" s="40">
        <v>2210</v>
      </c>
      <c r="E41" s="41">
        <f t="shared" si="4"/>
        <v>6.140350877192982</v>
      </c>
      <c r="F41" s="46"/>
      <c r="G41" s="46"/>
      <c r="H41" s="44"/>
      <c r="I41" s="39">
        <v>7.7</v>
      </c>
      <c r="J41" s="40">
        <v>6.96</v>
      </c>
      <c r="K41" s="45">
        <f t="shared" si="5"/>
        <v>0.74000000000000021</v>
      </c>
      <c r="L41" s="46"/>
      <c r="M41" s="46"/>
      <c r="N41" s="47"/>
    </row>
    <row r="42" spans="1:14">
      <c r="A42" s="51" t="s">
        <v>30</v>
      </c>
      <c r="B42" s="38">
        <v>40199.481249999997</v>
      </c>
      <c r="C42" s="39">
        <v>2280</v>
      </c>
      <c r="D42" s="40">
        <v>2180</v>
      </c>
      <c r="E42" s="41">
        <f t="shared" si="4"/>
        <v>4.4843049327354256</v>
      </c>
      <c r="F42" s="46"/>
      <c r="G42" s="46"/>
      <c r="H42" s="44"/>
      <c r="I42" s="39">
        <v>7.8</v>
      </c>
      <c r="J42" s="40">
        <v>7.25</v>
      </c>
      <c r="K42" s="45">
        <f t="shared" si="5"/>
        <v>0.54999999999999982</v>
      </c>
      <c r="L42" s="46"/>
      <c r="M42" s="46"/>
      <c r="N42" s="47"/>
    </row>
    <row r="43" spans="1:14">
      <c r="A43" s="51" t="s">
        <v>30</v>
      </c>
      <c r="B43" s="38">
        <v>40213.5</v>
      </c>
      <c r="C43" s="39">
        <v>2290</v>
      </c>
      <c r="D43" s="40">
        <v>2110</v>
      </c>
      <c r="E43" s="41">
        <f t="shared" si="4"/>
        <v>8.1818181818181817</v>
      </c>
      <c r="F43" s="46"/>
      <c r="G43" s="46"/>
      <c r="H43" s="44"/>
      <c r="I43" s="39">
        <v>7.9</v>
      </c>
      <c r="J43" s="40">
        <v>7.25</v>
      </c>
      <c r="K43" s="45">
        <f t="shared" si="5"/>
        <v>0.65000000000000036</v>
      </c>
      <c r="L43" s="46"/>
      <c r="M43" s="46"/>
      <c r="N43" s="47"/>
    </row>
    <row r="44" spans="1:14">
      <c r="A44" s="51" t="s">
        <v>30</v>
      </c>
      <c r="B44" s="38">
        <v>40227.501388888886</v>
      </c>
      <c r="C44" s="39">
        <v>2210</v>
      </c>
      <c r="D44" s="40">
        <v>2020</v>
      </c>
      <c r="E44" s="41">
        <f t="shared" si="4"/>
        <v>8.9834515366430256</v>
      </c>
      <c r="F44" s="46"/>
      <c r="G44" s="46"/>
      <c r="H44" s="44"/>
      <c r="I44" s="39">
        <v>8</v>
      </c>
      <c r="J44" s="40">
        <v>7.54</v>
      </c>
      <c r="K44" s="45">
        <f t="shared" si="5"/>
        <v>0.45999999999999996</v>
      </c>
      <c r="L44" s="46"/>
      <c r="M44" s="46"/>
      <c r="N44" s="47"/>
    </row>
    <row r="45" spans="1:14">
      <c r="A45" s="51" t="s">
        <v>30</v>
      </c>
      <c r="B45" s="38">
        <v>40239.426388888889</v>
      </c>
      <c r="C45" s="39">
        <v>2100</v>
      </c>
      <c r="D45" s="40">
        <v>2020</v>
      </c>
      <c r="E45" s="41">
        <f t="shared" si="4"/>
        <v>3.8834951456310676</v>
      </c>
      <c r="F45" s="42"/>
      <c r="G45" s="74"/>
      <c r="H45" s="75"/>
      <c r="I45" s="39">
        <v>7.9</v>
      </c>
      <c r="J45" s="40">
        <v>7.47</v>
      </c>
      <c r="K45" s="45">
        <f t="shared" si="5"/>
        <v>0.4300000000000006</v>
      </c>
      <c r="L45" s="46"/>
      <c r="M45" s="46"/>
      <c r="N45" s="47"/>
    </row>
    <row r="46" spans="1:14">
      <c r="A46" s="51" t="s">
        <v>30</v>
      </c>
      <c r="B46" s="38">
        <v>40260.469444444447</v>
      </c>
      <c r="C46" s="39">
        <v>2080</v>
      </c>
      <c r="D46" s="40">
        <v>1900</v>
      </c>
      <c r="E46" s="41">
        <f t="shared" si="4"/>
        <v>9.0452261306532673</v>
      </c>
      <c r="F46" s="46"/>
      <c r="G46" s="46"/>
      <c r="H46" s="44"/>
      <c r="I46" s="39">
        <v>8.1999999999999993</v>
      </c>
      <c r="J46" s="40">
        <v>7.7</v>
      </c>
      <c r="K46" s="45">
        <f t="shared" si="5"/>
        <v>0.49999999999999911</v>
      </c>
      <c r="L46" s="46"/>
      <c r="M46" s="46"/>
      <c r="N46" s="47"/>
    </row>
    <row r="47" spans="1:14">
      <c r="A47" s="51" t="s">
        <v>30</v>
      </c>
      <c r="B47" s="38">
        <v>40275.55972222222</v>
      </c>
      <c r="C47" s="39">
        <v>2020</v>
      </c>
      <c r="D47" s="40">
        <v>2030</v>
      </c>
      <c r="E47" s="41">
        <f t="shared" si="4"/>
        <v>0.49382716049382713</v>
      </c>
      <c r="F47" s="46"/>
      <c r="G47" s="46"/>
      <c r="H47" s="44"/>
      <c r="I47" s="39">
        <v>8.1999999999999993</v>
      </c>
      <c r="J47" s="40">
        <v>7.24</v>
      </c>
      <c r="K47" s="45">
        <f t="shared" si="5"/>
        <v>0.95999999999999908</v>
      </c>
      <c r="L47" s="46"/>
      <c r="M47" s="46"/>
      <c r="N47" s="47"/>
    </row>
    <row r="48" spans="1:14">
      <c r="A48" s="51" t="s">
        <v>30</v>
      </c>
      <c r="B48" s="38">
        <v>40287.594444444447</v>
      </c>
      <c r="C48" s="39">
        <v>2050</v>
      </c>
      <c r="D48" s="40">
        <v>2130</v>
      </c>
      <c r="E48" s="41">
        <f t="shared" si="4"/>
        <v>3.8277511961722488</v>
      </c>
      <c r="F48" s="48"/>
      <c r="G48" s="52"/>
      <c r="H48" s="44"/>
      <c r="I48" s="39">
        <v>8.1</v>
      </c>
      <c r="J48" s="40">
        <v>7.6</v>
      </c>
      <c r="K48" s="45">
        <f t="shared" si="5"/>
        <v>0.5</v>
      </c>
      <c r="L48" s="46"/>
      <c r="M48" s="46"/>
      <c r="N48" s="47"/>
    </row>
    <row r="49" spans="1:14">
      <c r="A49" s="51" t="s">
        <v>30</v>
      </c>
      <c r="B49" s="38">
        <v>40299.545138888891</v>
      </c>
      <c r="C49" s="39">
        <v>1980</v>
      </c>
      <c r="D49" s="40">
        <v>1750</v>
      </c>
      <c r="E49" s="41">
        <f t="shared" si="4"/>
        <v>12.332439678284182</v>
      </c>
      <c r="F49" s="46"/>
      <c r="G49" s="46"/>
      <c r="H49" s="44"/>
      <c r="I49" s="39">
        <v>8</v>
      </c>
      <c r="J49" s="40">
        <v>8.18</v>
      </c>
      <c r="K49" s="45">
        <f t="shared" si="5"/>
        <v>0.17999999999999972</v>
      </c>
      <c r="L49" s="46"/>
      <c r="M49" s="46"/>
      <c r="N49" s="47"/>
    </row>
    <row r="50" spans="1:14">
      <c r="A50" s="51" t="s">
        <v>30</v>
      </c>
      <c r="B50" s="38">
        <v>40316.458333333336</v>
      </c>
      <c r="C50" s="39">
        <v>1880</v>
      </c>
      <c r="D50" s="40">
        <v>1893</v>
      </c>
      <c r="E50" s="41">
        <f t="shared" si="4"/>
        <v>0.68910681155579112</v>
      </c>
      <c r="F50" s="46"/>
      <c r="G50" s="46"/>
      <c r="H50" s="44"/>
      <c r="I50" s="39">
        <v>8.3000000000000007</v>
      </c>
      <c r="J50" s="40">
        <v>7.6</v>
      </c>
      <c r="K50" s="45">
        <f t="shared" si="5"/>
        <v>0.70000000000000107</v>
      </c>
      <c r="L50" s="46"/>
      <c r="M50" s="46"/>
      <c r="N50" s="47"/>
    </row>
    <row r="51" spans="1:14">
      <c r="A51" s="51" t="s">
        <v>30</v>
      </c>
      <c r="B51" s="38">
        <v>40331.444444444445</v>
      </c>
      <c r="C51" s="39">
        <v>2040</v>
      </c>
      <c r="D51" s="40">
        <v>2190</v>
      </c>
      <c r="E51" s="41">
        <f t="shared" si="4"/>
        <v>7.0921985815602842</v>
      </c>
      <c r="F51" s="46"/>
      <c r="G51" s="46"/>
      <c r="H51" s="44"/>
      <c r="I51" s="39">
        <v>8.3000000000000007</v>
      </c>
      <c r="J51" s="40">
        <v>7.53</v>
      </c>
      <c r="K51" s="45">
        <f t="shared" si="5"/>
        <v>0.77000000000000046</v>
      </c>
      <c r="L51" s="46"/>
      <c r="M51" s="46"/>
      <c r="N51" s="47"/>
    </row>
    <row r="52" spans="1:14">
      <c r="A52" s="51" t="s">
        <v>30</v>
      </c>
      <c r="B52" s="38">
        <v>40349.436805555553</v>
      </c>
      <c r="C52" s="39">
        <v>2200</v>
      </c>
      <c r="D52" s="40">
        <v>2230</v>
      </c>
      <c r="E52" s="41">
        <f t="shared" si="4"/>
        <v>1.3544018058690745</v>
      </c>
      <c r="F52" s="46"/>
      <c r="G52" s="46"/>
      <c r="H52" s="44"/>
      <c r="I52" s="39">
        <v>8.1</v>
      </c>
      <c r="J52" s="40">
        <v>7.48</v>
      </c>
      <c r="K52" s="45">
        <f t="shared" si="5"/>
        <v>0.61999999999999922</v>
      </c>
      <c r="L52" s="46"/>
      <c r="M52" s="46"/>
      <c r="N52" s="47"/>
    </row>
    <row r="53" spans="1:14">
      <c r="A53" s="51" t="s">
        <v>30</v>
      </c>
      <c r="B53" s="38">
        <v>40366.474305555559</v>
      </c>
      <c r="C53" s="39">
        <v>2280</v>
      </c>
      <c r="D53" s="40">
        <v>2520</v>
      </c>
      <c r="E53" s="41">
        <f t="shared" si="4"/>
        <v>10</v>
      </c>
      <c r="F53" s="46"/>
      <c r="G53" s="46"/>
      <c r="H53" s="44"/>
      <c r="I53" s="39">
        <v>7.88</v>
      </c>
      <c r="J53" s="40">
        <v>7.47</v>
      </c>
      <c r="K53" s="45">
        <f t="shared" si="5"/>
        <v>0.41000000000000014</v>
      </c>
      <c r="L53" s="46"/>
      <c r="M53" s="46"/>
      <c r="N53" s="47"/>
    </row>
    <row r="54" spans="1:14">
      <c r="A54" s="51" t="s">
        <v>30</v>
      </c>
      <c r="B54" s="38">
        <v>40381.489583333336</v>
      </c>
      <c r="C54" s="39">
        <v>2340</v>
      </c>
      <c r="D54" s="40">
        <v>2021</v>
      </c>
      <c r="E54" s="41">
        <f t="shared" si="4"/>
        <v>14.629672093556522</v>
      </c>
      <c r="F54" s="46"/>
      <c r="G54" s="46"/>
      <c r="H54" s="44"/>
      <c r="I54" s="39">
        <v>7.91</v>
      </c>
      <c r="J54" s="40">
        <v>7.46</v>
      </c>
      <c r="K54" s="45">
        <f t="shared" si="5"/>
        <v>0.45000000000000018</v>
      </c>
      <c r="L54" s="46"/>
      <c r="M54" s="46"/>
      <c r="N54" s="47"/>
    </row>
    <row r="55" spans="1:14">
      <c r="A55" s="51" t="s">
        <v>30</v>
      </c>
      <c r="B55" s="38">
        <v>40395.451388888891</v>
      </c>
      <c r="C55" s="39">
        <v>2370</v>
      </c>
      <c r="D55" s="40">
        <v>2410</v>
      </c>
      <c r="E55" s="41">
        <f t="shared" si="4"/>
        <v>1.6736401673640167</v>
      </c>
      <c r="F55" s="46"/>
      <c r="G55" s="46"/>
      <c r="H55" s="44"/>
      <c r="I55" s="39">
        <v>7.78</v>
      </c>
      <c r="J55" s="40">
        <v>7.44</v>
      </c>
      <c r="K55" s="45">
        <f t="shared" si="5"/>
        <v>0.33999999999999986</v>
      </c>
      <c r="L55" s="46"/>
      <c r="M55" s="76"/>
      <c r="N55" s="47"/>
    </row>
    <row r="56" spans="1:14">
      <c r="A56" s="51" t="s">
        <v>30</v>
      </c>
      <c r="B56" s="38">
        <v>40408.593055555553</v>
      </c>
      <c r="C56" s="39">
        <v>2380</v>
      </c>
      <c r="D56" s="40">
        <v>2235</v>
      </c>
      <c r="E56" s="41">
        <f t="shared" si="4"/>
        <v>6.2838569880823396</v>
      </c>
      <c r="F56" s="46"/>
      <c r="G56" s="46"/>
      <c r="H56" s="44"/>
      <c r="I56" s="39">
        <v>8.01</v>
      </c>
      <c r="J56" s="40">
        <v>7.43</v>
      </c>
      <c r="K56" s="45">
        <f t="shared" si="5"/>
        <v>0.58000000000000007</v>
      </c>
      <c r="L56" s="46"/>
      <c r="M56" s="76"/>
      <c r="N56" s="47"/>
    </row>
    <row r="57" spans="1:14">
      <c r="A57" s="37" t="s">
        <v>30</v>
      </c>
      <c r="B57" s="38">
        <v>40428.470833333333</v>
      </c>
      <c r="C57" s="39">
        <v>2580</v>
      </c>
      <c r="D57" s="40">
        <v>2503</v>
      </c>
      <c r="E57" s="41">
        <f t="shared" si="4"/>
        <v>3.0297068660240014</v>
      </c>
      <c r="F57" s="42"/>
      <c r="G57" s="42"/>
      <c r="H57" s="44"/>
      <c r="I57" s="39">
        <v>8.0299999999999994</v>
      </c>
      <c r="J57" s="40">
        <v>7.21</v>
      </c>
      <c r="K57" s="45">
        <f t="shared" si="5"/>
        <v>0.8199999999999994</v>
      </c>
      <c r="L57" s="46"/>
      <c r="M57" s="46"/>
      <c r="N57" s="47"/>
    </row>
    <row r="58" spans="1:14">
      <c r="A58" s="37" t="s">
        <v>30</v>
      </c>
      <c r="B58" s="38">
        <v>40444.566666666666</v>
      </c>
      <c r="C58" s="39">
        <v>2440</v>
      </c>
      <c r="D58" s="40">
        <v>2129</v>
      </c>
      <c r="E58" s="41">
        <f t="shared" si="4"/>
        <v>13.613482162398775</v>
      </c>
      <c r="F58" s="42"/>
      <c r="G58" s="42"/>
      <c r="H58" s="44"/>
      <c r="I58" s="39">
        <v>7.9</v>
      </c>
      <c r="J58" s="40">
        <v>7.11</v>
      </c>
      <c r="K58" s="45">
        <f t="shared" si="5"/>
        <v>0.79</v>
      </c>
      <c r="L58" s="46"/>
      <c r="M58" s="46"/>
      <c r="N58" s="47"/>
    </row>
    <row r="59" spans="1:14">
      <c r="A59" s="51" t="s">
        <v>30</v>
      </c>
      <c r="B59" s="38">
        <v>40458.42083333333</v>
      </c>
      <c r="C59" s="39">
        <v>2360</v>
      </c>
      <c r="D59" s="40">
        <v>2330</v>
      </c>
      <c r="E59" s="41">
        <f t="shared" si="4"/>
        <v>1.279317697228145</v>
      </c>
      <c r="F59" s="42"/>
      <c r="G59" s="42"/>
      <c r="H59" s="44"/>
      <c r="I59" s="39">
        <v>7.89</v>
      </c>
      <c r="J59" s="40">
        <v>7.84</v>
      </c>
      <c r="K59" s="45">
        <f t="shared" si="5"/>
        <v>4.9999999999999822E-2</v>
      </c>
      <c r="L59" s="46"/>
      <c r="M59" s="46"/>
      <c r="N59" s="47"/>
    </row>
    <row r="60" spans="1:14">
      <c r="A60" s="51" t="s">
        <v>30</v>
      </c>
      <c r="B60" s="38">
        <v>40472.388194444444</v>
      </c>
      <c r="C60" s="39">
        <v>2160</v>
      </c>
      <c r="D60" s="40">
        <v>2200</v>
      </c>
      <c r="E60" s="41">
        <f t="shared" si="4"/>
        <v>1.834862385321101</v>
      </c>
      <c r="F60" s="42"/>
      <c r="G60" s="42"/>
      <c r="H60" s="44"/>
      <c r="I60" s="39">
        <v>8.11</v>
      </c>
      <c r="J60" s="40">
        <v>7.58</v>
      </c>
      <c r="K60" s="45">
        <f t="shared" si="5"/>
        <v>0.52999999999999936</v>
      </c>
      <c r="L60" s="46"/>
      <c r="M60" s="46"/>
      <c r="N60" s="47"/>
    </row>
    <row r="61" spans="1:14">
      <c r="A61" s="51" t="s">
        <v>30</v>
      </c>
      <c r="B61" s="38">
        <v>40486.397222222222</v>
      </c>
      <c r="C61" s="39">
        <v>2300</v>
      </c>
      <c r="D61" s="40">
        <v>2218</v>
      </c>
      <c r="E61" s="41">
        <f t="shared" si="4"/>
        <v>3.6299247454625942</v>
      </c>
      <c r="F61" s="42"/>
      <c r="G61" s="42"/>
      <c r="H61" s="44"/>
      <c r="I61" s="39">
        <v>8.23</v>
      </c>
      <c r="J61" s="40">
        <v>7.47</v>
      </c>
      <c r="K61" s="45">
        <f t="shared" si="5"/>
        <v>0.76000000000000068</v>
      </c>
      <c r="L61" s="46"/>
      <c r="M61" s="46"/>
      <c r="N61" s="47"/>
    </row>
    <row r="62" spans="1:14">
      <c r="A62" s="51" t="s">
        <v>30</v>
      </c>
      <c r="B62" s="38">
        <v>40500.474305555559</v>
      </c>
      <c r="C62" s="39">
        <v>2310</v>
      </c>
      <c r="D62" s="40">
        <v>2164</v>
      </c>
      <c r="E62" s="41">
        <f t="shared" si="4"/>
        <v>6.5265981224854723</v>
      </c>
      <c r="F62" s="42"/>
      <c r="G62" s="42"/>
      <c r="H62" s="44"/>
      <c r="I62" s="39">
        <v>7.95</v>
      </c>
      <c r="J62" s="40">
        <v>7.09</v>
      </c>
      <c r="K62" s="45">
        <f t="shared" si="5"/>
        <v>0.86000000000000032</v>
      </c>
      <c r="L62" s="46"/>
      <c r="M62" s="46"/>
      <c r="N62" s="47"/>
    </row>
    <row r="63" spans="1:14">
      <c r="A63" s="51" t="s">
        <v>30</v>
      </c>
      <c r="B63" s="38">
        <v>40514.45208333333</v>
      </c>
      <c r="C63" s="39">
        <v>2260</v>
      </c>
      <c r="D63" s="40">
        <v>2270</v>
      </c>
      <c r="E63" s="41">
        <f t="shared" si="4"/>
        <v>0.44150110375275936</v>
      </c>
      <c r="F63" s="42"/>
      <c r="G63" s="42"/>
      <c r="H63" s="44"/>
      <c r="I63" s="39">
        <v>8.11</v>
      </c>
      <c r="J63" s="40">
        <v>7.48</v>
      </c>
      <c r="K63" s="45">
        <f t="shared" si="5"/>
        <v>0.62999999999999901</v>
      </c>
      <c r="L63" s="46"/>
      <c r="M63" s="46"/>
      <c r="N63" s="47"/>
    </row>
    <row r="64" spans="1:14">
      <c r="A64" s="51" t="s">
        <v>30</v>
      </c>
      <c r="B64" s="38">
        <v>40528.467361111114</v>
      </c>
      <c r="C64" s="39">
        <v>2230</v>
      </c>
      <c r="D64" s="40">
        <v>2230</v>
      </c>
      <c r="E64" s="41">
        <f t="shared" si="4"/>
        <v>0</v>
      </c>
      <c r="F64" s="42"/>
      <c r="G64" s="42"/>
      <c r="H64" s="44"/>
      <c r="I64" s="39">
        <v>8.11</v>
      </c>
      <c r="J64" s="40">
        <v>7.89</v>
      </c>
      <c r="K64" s="45">
        <f t="shared" si="5"/>
        <v>0.21999999999999975</v>
      </c>
      <c r="L64" s="42"/>
      <c r="M64" s="42"/>
      <c r="N64" s="44"/>
    </row>
    <row r="65" spans="1:14">
      <c r="A65" s="51" t="s">
        <v>31</v>
      </c>
      <c r="B65" s="38">
        <v>40341.445833333331</v>
      </c>
      <c r="C65" s="39">
        <v>1520</v>
      </c>
      <c r="D65" s="40">
        <v>1468</v>
      </c>
      <c r="E65" s="41">
        <f t="shared" ref="E65:E72" si="6">((2*ABS(D65-C65))/(D65+C65))*100</f>
        <v>3.4805890227576977</v>
      </c>
      <c r="F65" s="42"/>
      <c r="G65" s="46"/>
      <c r="H65" s="44"/>
      <c r="I65" s="39">
        <v>7.9</v>
      </c>
      <c r="J65" s="40">
        <v>7.29</v>
      </c>
      <c r="K65" s="45">
        <f t="shared" ref="K65:K72" si="7">ABS(I65-J65)</f>
        <v>0.61000000000000032</v>
      </c>
      <c r="L65" s="46"/>
      <c r="M65" s="46"/>
      <c r="N65" s="47"/>
    </row>
    <row r="66" spans="1:14">
      <c r="A66" s="37" t="s">
        <v>31</v>
      </c>
      <c r="B66" s="38">
        <v>40439.427777777775</v>
      </c>
      <c r="C66" s="39">
        <v>1670</v>
      </c>
      <c r="D66" s="40">
        <v>1625</v>
      </c>
      <c r="E66" s="41">
        <f t="shared" si="6"/>
        <v>2.7314112291350532</v>
      </c>
      <c r="F66" s="42"/>
      <c r="G66" s="42"/>
      <c r="H66" s="44"/>
      <c r="I66" s="39">
        <v>7.63</v>
      </c>
      <c r="J66" s="40">
        <v>6.87</v>
      </c>
      <c r="K66" s="45">
        <f t="shared" si="7"/>
        <v>0.75999999999999979</v>
      </c>
      <c r="L66" s="46"/>
      <c r="M66" s="46"/>
      <c r="N66" s="47"/>
    </row>
    <row r="67" spans="1:14">
      <c r="A67" s="51" t="s">
        <v>32</v>
      </c>
      <c r="B67" s="38">
        <v>40341.436111111114</v>
      </c>
      <c r="C67" s="39">
        <v>3390</v>
      </c>
      <c r="D67" s="40">
        <v>3002</v>
      </c>
      <c r="E67" s="41">
        <f t="shared" si="6"/>
        <v>12.14017521902378</v>
      </c>
      <c r="F67" s="42"/>
      <c r="G67" s="46"/>
      <c r="H67" s="44"/>
      <c r="I67" s="39">
        <v>7.5</v>
      </c>
      <c r="J67" s="40">
        <v>6.99</v>
      </c>
      <c r="K67" s="45">
        <f t="shared" si="7"/>
        <v>0.50999999999999979</v>
      </c>
      <c r="L67" s="46"/>
      <c r="M67" s="76"/>
      <c r="N67" s="47"/>
    </row>
    <row r="68" spans="1:14">
      <c r="A68" s="37" t="s">
        <v>32</v>
      </c>
      <c r="B68" s="38">
        <v>40439.65902777778</v>
      </c>
      <c r="C68" s="39">
        <v>2760</v>
      </c>
      <c r="D68" s="40">
        <v>2781</v>
      </c>
      <c r="E68" s="41">
        <f t="shared" si="6"/>
        <v>0.7579859231185706</v>
      </c>
      <c r="F68" s="42"/>
      <c r="G68" s="42"/>
      <c r="H68" s="44"/>
      <c r="I68" s="39">
        <v>7.77</v>
      </c>
      <c r="J68" s="40">
        <v>6.85</v>
      </c>
      <c r="K68" s="45">
        <f t="shared" si="7"/>
        <v>0.91999999999999993</v>
      </c>
      <c r="L68" s="46"/>
      <c r="M68" s="46"/>
      <c r="N68" s="47"/>
    </row>
    <row r="69" spans="1:14">
      <c r="A69" s="51" t="s">
        <v>33</v>
      </c>
      <c r="B69" s="38">
        <v>40341.477083333331</v>
      </c>
      <c r="C69" s="39">
        <v>2500</v>
      </c>
      <c r="D69" s="40">
        <v>2166</v>
      </c>
      <c r="E69" s="41">
        <f t="shared" si="6"/>
        <v>14.316330904414917</v>
      </c>
      <c r="F69" s="46"/>
      <c r="G69" s="46"/>
      <c r="H69" s="44"/>
      <c r="I69" s="39">
        <v>7.5</v>
      </c>
      <c r="J69" s="40">
        <v>7.03</v>
      </c>
      <c r="K69" s="45">
        <f t="shared" si="7"/>
        <v>0.46999999999999975</v>
      </c>
      <c r="L69" s="46"/>
      <c r="M69" s="46"/>
      <c r="N69" s="47"/>
    </row>
    <row r="70" spans="1:14">
      <c r="A70" s="37" t="s">
        <v>33</v>
      </c>
      <c r="B70" s="38">
        <v>40439.627083333333</v>
      </c>
      <c r="C70" s="39">
        <v>2720</v>
      </c>
      <c r="D70" s="40">
        <v>2700</v>
      </c>
      <c r="E70" s="41">
        <f t="shared" si="6"/>
        <v>0.73800738007380073</v>
      </c>
      <c r="F70" s="42"/>
      <c r="G70" s="42"/>
      <c r="H70" s="44"/>
      <c r="I70" s="39">
        <v>7.58</v>
      </c>
      <c r="J70" s="40">
        <v>6.64</v>
      </c>
      <c r="K70" s="45">
        <f t="shared" si="7"/>
        <v>0.94000000000000039</v>
      </c>
      <c r="L70" s="46"/>
      <c r="M70" s="46"/>
      <c r="N70" s="47"/>
    </row>
    <row r="71" spans="1:14">
      <c r="A71" s="51" t="s">
        <v>34</v>
      </c>
      <c r="B71" s="38">
        <v>40342.638888888891</v>
      </c>
      <c r="C71" s="39">
        <v>956</v>
      </c>
      <c r="D71" s="40">
        <v>997</v>
      </c>
      <c r="E71" s="41">
        <f t="shared" si="6"/>
        <v>4.1986687147977468</v>
      </c>
      <c r="F71" s="46"/>
      <c r="G71" s="46"/>
      <c r="H71" s="44"/>
      <c r="I71" s="39">
        <v>8.5</v>
      </c>
      <c r="J71" s="40">
        <v>9.19</v>
      </c>
      <c r="K71" s="45">
        <f t="shared" si="7"/>
        <v>0.6899999999999995</v>
      </c>
      <c r="L71" s="46"/>
      <c r="M71" s="46"/>
      <c r="N71" s="47"/>
    </row>
    <row r="72" spans="1:14">
      <c r="A72" s="37" t="s">
        <v>34</v>
      </c>
      <c r="B72" s="38">
        <v>40439.520833333336</v>
      </c>
      <c r="C72" s="39">
        <v>1100</v>
      </c>
      <c r="D72" s="40">
        <v>1085</v>
      </c>
      <c r="E72" s="41">
        <f t="shared" si="6"/>
        <v>1.3729977116704806</v>
      </c>
      <c r="F72" s="42"/>
      <c r="G72" s="42"/>
      <c r="H72" s="44"/>
      <c r="I72" s="39">
        <v>8.0399999999999991</v>
      </c>
      <c r="J72" s="40">
        <v>7.27</v>
      </c>
      <c r="K72" s="45">
        <f t="shared" si="7"/>
        <v>0.76999999999999957</v>
      </c>
      <c r="L72" s="46"/>
      <c r="M72" s="46"/>
      <c r="N72" s="47"/>
    </row>
    <row r="73" spans="1:14">
      <c r="A73" s="63"/>
      <c r="B73" s="64" t="s">
        <v>20</v>
      </c>
      <c r="C73" s="65"/>
      <c r="D73" s="65"/>
      <c r="E73" s="66"/>
      <c r="F73" s="67"/>
      <c r="G73" s="67"/>
      <c r="H73" s="67"/>
      <c r="I73" s="65"/>
      <c r="J73" s="65"/>
      <c r="K73" s="65"/>
      <c r="L73" s="67"/>
      <c r="M73" s="67"/>
      <c r="N73" s="67"/>
    </row>
    <row r="74" spans="1:14">
      <c r="A74" s="68"/>
      <c r="B74" s="69" t="s">
        <v>0</v>
      </c>
      <c r="C74" s="65"/>
      <c r="D74" s="65"/>
      <c r="E74" s="66"/>
      <c r="F74" s="67"/>
      <c r="G74" s="67"/>
      <c r="H74" s="67"/>
      <c r="I74" s="65"/>
      <c r="J74" s="65"/>
      <c r="K74" s="65"/>
      <c r="L74" s="67"/>
      <c r="M74" s="67"/>
      <c r="N74" s="67"/>
    </row>
    <row r="75" spans="1:14">
      <c r="A75" s="65"/>
      <c r="B75" s="77"/>
      <c r="C75" s="65"/>
      <c r="D75" s="65"/>
      <c r="E75" s="66"/>
      <c r="F75" s="67"/>
      <c r="G75" s="67"/>
      <c r="H75" s="67"/>
      <c r="I75" s="65"/>
      <c r="J75" s="65"/>
      <c r="K75" s="65"/>
      <c r="L75" s="67"/>
      <c r="M75" s="67"/>
      <c r="N75" s="67"/>
    </row>
    <row r="76" spans="1:14">
      <c r="A76" s="65"/>
      <c r="B76" s="77"/>
      <c r="C76" s="65"/>
      <c r="D76" s="65"/>
      <c r="E76" s="66"/>
      <c r="F76" s="67"/>
      <c r="G76" s="67"/>
      <c r="H76" s="67"/>
      <c r="I76" s="65"/>
      <c r="J76" s="65"/>
      <c r="K76" s="65"/>
      <c r="L76" s="67"/>
      <c r="M76" s="67"/>
      <c r="N76" s="67"/>
    </row>
    <row r="77" spans="1:14">
      <c r="A77" s="65"/>
      <c r="B77" s="77"/>
      <c r="C77" s="65"/>
      <c r="D77" s="65"/>
      <c r="E77" s="66"/>
      <c r="F77" s="67"/>
      <c r="G77" s="67"/>
      <c r="H77" s="67"/>
      <c r="I77" s="65"/>
      <c r="J77" s="65"/>
      <c r="K77" s="65"/>
      <c r="L77" s="67"/>
      <c r="M77" s="67"/>
      <c r="N77" s="67"/>
    </row>
    <row r="78" spans="1:14">
      <c r="A78" s="65"/>
      <c r="B78" s="77"/>
      <c r="C78" s="65"/>
      <c r="D78" s="65"/>
      <c r="E78" s="66"/>
      <c r="F78" s="67"/>
      <c r="G78" s="67"/>
      <c r="H78" s="67"/>
      <c r="I78" s="65"/>
      <c r="J78" s="65"/>
      <c r="K78" s="65"/>
      <c r="L78" s="67"/>
      <c r="M78" s="67"/>
      <c r="N78" s="67"/>
    </row>
    <row r="79" spans="1:14">
      <c r="A79" s="65"/>
      <c r="B79" s="77"/>
      <c r="C79" s="65"/>
      <c r="D79" s="65"/>
      <c r="E79" s="66"/>
      <c r="F79" s="67"/>
      <c r="G79" s="67"/>
      <c r="H79" s="67"/>
      <c r="I79" s="65"/>
      <c r="J79" s="65"/>
      <c r="K79" s="65"/>
      <c r="L79" s="67"/>
      <c r="M79" s="67"/>
      <c r="N79" s="67"/>
    </row>
    <row r="80" spans="1:14">
      <c r="A80" s="65"/>
      <c r="B80" s="77"/>
      <c r="C80" s="65"/>
      <c r="D80" s="65"/>
      <c r="E80" s="66"/>
      <c r="F80" s="67"/>
      <c r="G80" s="67"/>
      <c r="H80" s="67"/>
      <c r="I80" s="65"/>
      <c r="J80" s="65"/>
      <c r="K80" s="65"/>
      <c r="L80" s="67"/>
      <c r="M80" s="67"/>
      <c r="N80" s="67"/>
    </row>
    <row r="81" spans="1:14">
      <c r="A81" s="65"/>
      <c r="B81" s="77"/>
      <c r="C81" s="65"/>
      <c r="D81" s="65"/>
      <c r="E81" s="66"/>
      <c r="F81" s="67"/>
      <c r="G81" s="67"/>
      <c r="H81" s="67"/>
      <c r="I81" s="65"/>
      <c r="J81" s="65"/>
      <c r="K81" s="65"/>
      <c r="L81" s="67"/>
      <c r="M81" s="67"/>
      <c r="N81" s="67"/>
    </row>
    <row r="82" spans="1:14">
      <c r="A82" s="65"/>
      <c r="B82" s="77"/>
      <c r="C82" s="65"/>
      <c r="D82" s="65"/>
      <c r="E82" s="66"/>
      <c r="F82" s="67"/>
      <c r="G82" s="67"/>
      <c r="H82" s="67"/>
      <c r="I82" s="65"/>
      <c r="J82" s="65"/>
      <c r="K82" s="65"/>
      <c r="L82" s="67"/>
      <c r="M82" s="67"/>
      <c r="N82" s="67"/>
    </row>
    <row r="83" spans="1:14">
      <c r="A83" s="65"/>
      <c r="B83" s="77"/>
      <c r="C83" s="65"/>
      <c r="D83" s="65"/>
      <c r="E83" s="66"/>
      <c r="F83" s="67"/>
      <c r="G83" s="67"/>
      <c r="H83" s="67"/>
      <c r="I83" s="65"/>
      <c r="J83" s="65"/>
      <c r="K83" s="65"/>
      <c r="L83" s="67"/>
      <c r="M83" s="67"/>
      <c r="N83" s="67"/>
    </row>
    <row r="84" spans="1:14">
      <c r="A84" s="65"/>
      <c r="B84" s="77"/>
      <c r="C84" s="65"/>
      <c r="D84" s="65"/>
      <c r="E84" s="66"/>
      <c r="F84" s="67"/>
      <c r="G84" s="67"/>
      <c r="H84" s="67"/>
      <c r="I84" s="65"/>
      <c r="J84" s="65"/>
      <c r="K84" s="65"/>
      <c r="L84" s="67"/>
      <c r="M84" s="67"/>
      <c r="N84" s="67"/>
    </row>
  </sheetData>
  <sortState ref="A7:N298">
    <sortCondition ref="A7:A298"/>
    <sortCondition ref="B7:B298"/>
  </sortState>
  <conditionalFormatting sqref="E3:E25 E41:E72">
    <cfRule type="cellIs" dxfId="3" priority="2" operator="greaterThanOrEqual">
      <formula>50</formula>
    </cfRule>
    <cfRule type="cellIs" dxfId="2" priority="4" operator="greaterThanOrEqual">
      <formula>20</formula>
    </cfRule>
  </conditionalFormatting>
  <conditionalFormatting sqref="K3:K25 K41:K72">
    <cfRule type="cellIs" dxfId="1" priority="1" operator="greaterThanOrEqual">
      <formula>1.5</formula>
    </cfRule>
    <cfRule type="cellIs" dxfId="0" priority="3" operator="greaterThanOrEqual">
      <formula>1</formula>
    </cfRule>
  </conditionalFormatting>
  <dataValidations disablePrompts="1" count="2">
    <dataValidation type="list" allowBlank="1" showInputMessage="1" showErrorMessage="1" sqref="G41:G72 M3 M5:M18 G3:G14 G18:G25 M20:M25 M41:M72">
      <formula1>#REF!</formula1>
    </dataValidation>
    <dataValidation type="list" allowBlank="1" showInputMessage="1" showErrorMessage="1" sqref="M19 M4 G15:G17">
      <formula1>$Q$3:$Q$4</formula1>
    </dataValidation>
  </dataValidations>
  <pageMargins left="0.70866141732283472" right="0.70866141732283472" top="1.1023622047244095" bottom="0.74803149606299213" header="0.31496062992125984" footer="0.31496062992125984"/>
  <pageSetup paperSize="17" scale="93" orientation="landscape" r:id="rId1"/>
  <headerFooter>
    <oddHeader>&amp;L&amp;G&amp;C&amp;"Arial,Regular"&amp;18Table D-30: Vangorda Creek Drainage Groundwater Quality
2010 QA/QC Lab vs. Field Comparison&amp;"-,Regular"&amp;20
&amp;R&amp;G</oddHeader>
    <oddFooter>&amp;L&amp;"Arial,Regular"&amp;8&amp;Z&amp;F\&amp;A&amp;R&amp;"Arial,Regular"&amp;10Pg &amp;P of &amp;N</oddFooter>
  </headerFooter>
  <rowBreaks count="1" manualBreakCount="1">
    <brk id="4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sqref="A1:A4"/>
    </sheetView>
  </sheetViews>
  <sheetFormatPr defaultRowHeight="15"/>
  <sheetData>
    <row r="1" spans="1:1">
      <c r="A1" s="2" t="s">
        <v>14</v>
      </c>
    </row>
    <row r="2" spans="1:1">
      <c r="A2" s="2" t="s">
        <v>15</v>
      </c>
    </row>
    <row r="3" spans="1:1">
      <c r="A3" s="2" t="s">
        <v>16</v>
      </c>
    </row>
    <row r="4" spans="1:1">
      <c r="A4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</vt:lpstr>
      <vt:lpstr>Refs</vt:lpstr>
      <vt:lpstr>Final!Print_Titles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jcherian</cp:lastModifiedBy>
  <cp:lastPrinted>2011-02-21T21:17:28Z</cp:lastPrinted>
  <dcterms:created xsi:type="dcterms:W3CDTF">2010-03-10T00:58:22Z</dcterms:created>
  <dcterms:modified xsi:type="dcterms:W3CDTF">2011-03-10T17:22:24Z</dcterms:modified>
</cp:coreProperties>
</file>