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440" windowHeight="9780" activeTab="3"/>
  </bookViews>
  <sheets>
    <sheet name="NEGrum-South(TH-63(a&amp;b))" sheetId="1" r:id="rId1"/>
    <sheet name="H-46" sheetId="6" r:id="rId2"/>
    <sheet name="NEGrum-North(TH-64(a&amp;b))" sheetId="5" r:id="rId3"/>
    <sheet name="H-47" sheetId="7" r:id="rId4"/>
  </sheets>
  <calcPr calcId="125725"/>
</workbook>
</file>

<file path=xl/calcChain.xml><?xml version="1.0" encoding="utf-8"?>
<calcChain xmlns="http://schemas.openxmlformats.org/spreadsheetml/2006/main">
  <c r="B32" i="5"/>
  <c r="B33"/>
  <c r="B31"/>
  <c r="E32" i="1"/>
  <c r="D32"/>
  <c r="C32"/>
  <c r="B32"/>
  <c r="B33"/>
  <c r="C33"/>
  <c r="D33"/>
  <c r="E33"/>
  <c r="G32" i="5"/>
  <c r="F32"/>
  <c r="E32"/>
  <c r="D32"/>
  <c r="C32"/>
  <c r="C33"/>
  <c r="D33"/>
  <c r="E33"/>
  <c r="F33"/>
  <c r="G33"/>
  <c r="B31" i="1"/>
  <c r="C31"/>
  <c r="D31"/>
  <c r="E31"/>
  <c r="C31" i="5"/>
  <c r="D31"/>
  <c r="E31"/>
  <c r="F31"/>
  <c r="G31"/>
  <c r="G30"/>
  <c r="F30"/>
  <c r="E30"/>
  <c r="D30"/>
  <c r="C30"/>
  <c r="B30"/>
  <c r="E30" i="1"/>
  <c r="D30"/>
  <c r="C30"/>
  <c r="B30"/>
  <c r="G29" i="5"/>
  <c r="F29"/>
  <c r="E29"/>
  <c r="D29"/>
  <c r="C29"/>
  <c r="B29"/>
  <c r="G28"/>
  <c r="F28"/>
  <c r="E28"/>
  <c r="D28"/>
  <c r="C28"/>
  <c r="B28"/>
  <c r="E29" i="1"/>
  <c r="D29"/>
  <c r="C29"/>
  <c r="B29"/>
  <c r="B28"/>
  <c r="C28"/>
  <c r="D28"/>
  <c r="E28"/>
  <c r="E27"/>
  <c r="D27"/>
  <c r="C27"/>
  <c r="B27"/>
  <c r="G27" i="5"/>
  <c r="F27"/>
  <c r="E27"/>
  <c r="D27"/>
  <c r="C27"/>
  <c r="B27"/>
  <c r="E23" i="1"/>
  <c r="E22"/>
  <c r="B22"/>
  <c r="B21"/>
  <c r="B23"/>
  <c r="D26" i="5"/>
  <c r="D21"/>
  <c r="C22"/>
  <c r="C21"/>
  <c r="E26" i="1"/>
  <c r="D26"/>
  <c r="C26"/>
  <c r="B26"/>
  <c r="G26" i="5"/>
  <c r="F26"/>
  <c r="E26"/>
  <c r="C26"/>
  <c r="B26"/>
  <c r="G25"/>
  <c r="F25"/>
  <c r="E25"/>
  <c r="D25"/>
  <c r="C25"/>
  <c r="B25"/>
  <c r="G24"/>
  <c r="F24"/>
  <c r="E24"/>
  <c r="D24"/>
  <c r="C24"/>
  <c r="B24"/>
  <c r="G23"/>
  <c r="F23"/>
  <c r="E23"/>
  <c r="D23"/>
  <c r="C23"/>
  <c r="B23"/>
  <c r="G22"/>
  <c r="F22"/>
  <c r="E22"/>
  <c r="D22"/>
  <c r="B22"/>
  <c r="G21"/>
  <c r="F21"/>
  <c r="E21"/>
  <c r="B21"/>
  <c r="E24" i="1"/>
  <c r="E25"/>
  <c r="D22"/>
  <c r="D23"/>
  <c r="D24"/>
  <c r="D25"/>
  <c r="C22"/>
  <c r="C23"/>
  <c r="C24"/>
  <c r="C25"/>
  <c r="B24"/>
  <c r="B25"/>
  <c r="E21"/>
  <c r="D21"/>
  <c r="C21"/>
</calcChain>
</file>

<file path=xl/sharedStrings.xml><?xml version="1.0" encoding="utf-8"?>
<sst xmlns="http://schemas.openxmlformats.org/spreadsheetml/2006/main" count="36" uniqueCount="26">
  <si>
    <t>Date</t>
  </si>
  <si>
    <t>GP-S1 (m)</t>
  </si>
  <si>
    <t>GP-S2 (m)</t>
  </si>
  <si>
    <t>GP-S3 (m)</t>
  </si>
  <si>
    <t>GP-S4 (m)</t>
  </si>
  <si>
    <t>GP-N1 (m)</t>
  </si>
  <si>
    <t>GP-N2 (m)</t>
  </si>
  <si>
    <t>GP-N3 (m)</t>
  </si>
  <si>
    <t>GP-N4 (m)</t>
  </si>
  <si>
    <t>GP-N5 (m)</t>
  </si>
  <si>
    <t>GP-N6 (m)</t>
  </si>
  <si>
    <t>GP-N1</t>
  </si>
  <si>
    <t>GP-N2</t>
  </si>
  <si>
    <t>GP-N3</t>
  </si>
  <si>
    <t>GP-N4</t>
  </si>
  <si>
    <t>GP-N5</t>
  </si>
  <si>
    <t>GP-N6</t>
  </si>
  <si>
    <t>*1st measurements using steel tape</t>
  </si>
  <si>
    <t>Fourth pin to be installed</t>
  </si>
  <si>
    <t>Fourth pin installed</t>
  </si>
  <si>
    <t>Comments</t>
  </si>
  <si>
    <t>Start of monthly monitoring frequency</t>
  </si>
  <si>
    <t>Table H-63a: Distance Between Pins</t>
  </si>
  <si>
    <t>Table H-63b: Velocity of Pins Movement</t>
  </si>
  <si>
    <t>Table H-64a: Distance Between Pins</t>
  </si>
  <si>
    <t>Table H-64b: Velocity of Pins Movement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</si>
</sst>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5" fontId="0" fillId="0" borderId="2" xfId="0" applyNumberForma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5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5" fontId="0" fillId="0" borderId="4" xfId="0" applyNumberFormat="1" applyBorder="1"/>
    <xf numFmtId="164" fontId="0" fillId="0" borderId="5" xfId="0" applyNumberFormat="1" applyBorder="1"/>
    <xf numFmtId="15" fontId="0" fillId="0" borderId="13" xfId="0" applyNumberFormat="1" applyBorder="1"/>
    <xf numFmtId="0" fontId="0" fillId="0" borderId="14" xfId="0" applyBorder="1"/>
    <xf numFmtId="164" fontId="0" fillId="0" borderId="14" xfId="0" applyNumberFormat="1" applyBorder="1"/>
    <xf numFmtId="0" fontId="0" fillId="0" borderId="15" xfId="0" applyBorder="1"/>
    <xf numFmtId="15" fontId="0" fillId="0" borderId="16" xfId="0" applyNumberFormat="1" applyBorder="1"/>
    <xf numFmtId="0" fontId="0" fillId="0" borderId="17" xfId="0" applyBorder="1"/>
    <xf numFmtId="164" fontId="0" fillId="0" borderId="17" xfId="0" applyNumberFormat="1" applyBorder="1"/>
    <xf numFmtId="0" fontId="0" fillId="0" borderId="18" xfId="0" applyBorder="1"/>
    <xf numFmtId="2" fontId="0" fillId="0" borderId="17" xfId="0" applyNumberFormat="1" applyBorder="1"/>
    <xf numFmtId="164" fontId="0" fillId="0" borderId="3" xfId="0" applyNumberFormat="1" applyBorder="1"/>
    <xf numFmtId="164" fontId="0" fillId="0" borderId="15" xfId="0" applyNumberFormat="1" applyBorder="1"/>
    <xf numFmtId="164" fontId="0" fillId="0" borderId="18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8570166649133527E-2"/>
          <c:y val="8.4960787206683083E-2"/>
          <c:w val="0.80715635205637082"/>
          <c:h val="0.75297100822540286"/>
        </c:manualLayout>
      </c:layout>
      <c:lineChart>
        <c:grouping val="standard"/>
        <c:ser>
          <c:idx val="0"/>
          <c:order val="0"/>
          <c:tx>
            <c:strRef>
              <c:f>'NEGrum-South(TH-63(a&amp;b))'!$B$19</c:f>
              <c:strCache>
                <c:ptCount val="1"/>
                <c:pt idx="0">
                  <c:v>GP-S1 (m)</c:v>
                </c:pt>
              </c:strCache>
            </c:strRef>
          </c:tx>
          <c:marker>
            <c:symbol val="none"/>
          </c:marker>
          <c:cat>
            <c:numRef>
              <c:f>'NEGrum-South(TH-63(a&amp;b))'!$A$20:$A$33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'NEGrum-South(TH-63(a&amp;b))'!$B$20:$B$33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0.11428571428571428</c:v>
                </c:pt>
                <c:pt idx="2">
                  <c:v>0.66666666666666663</c:v>
                </c:pt>
                <c:pt idx="3">
                  <c:v>0.5</c:v>
                </c:pt>
                <c:pt idx="4">
                  <c:v>0.5714285714285714</c:v>
                </c:pt>
                <c:pt idx="5">
                  <c:v>0.5714285714285714</c:v>
                </c:pt>
                <c:pt idx="6">
                  <c:v>0.5714285714285714</c:v>
                </c:pt>
                <c:pt idx="7">
                  <c:v>0.5714285714285714</c:v>
                </c:pt>
                <c:pt idx="8">
                  <c:v>0.5714285714285714</c:v>
                </c:pt>
                <c:pt idx="9">
                  <c:v>0.5714285714285714</c:v>
                </c:pt>
                <c:pt idx="10">
                  <c:v>0.5714285714285714</c:v>
                </c:pt>
                <c:pt idx="11">
                  <c:v>0.5714285714285714</c:v>
                </c:pt>
                <c:pt idx="12">
                  <c:v>0.11764705882352941</c:v>
                </c:pt>
                <c:pt idx="13">
                  <c:v>0.14814814814814814</c:v>
                </c:pt>
              </c:numCache>
            </c:numRef>
          </c:val>
        </c:ser>
        <c:ser>
          <c:idx val="1"/>
          <c:order val="1"/>
          <c:tx>
            <c:strRef>
              <c:f>'NEGrum-South(TH-63(a&amp;b))'!$C$19</c:f>
              <c:strCache>
                <c:ptCount val="1"/>
                <c:pt idx="0">
                  <c:v>GP-S2 (m)</c:v>
                </c:pt>
              </c:strCache>
            </c:strRef>
          </c:tx>
          <c:marker>
            <c:symbol val="none"/>
          </c:marker>
          <c:cat>
            <c:numRef>
              <c:f>'NEGrum-South(TH-63(a&amp;b))'!$A$20:$A$33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'NEGrum-South(TH-63(a&amp;b))'!$C$20:$C$33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0.27320000000000005</c:v>
                </c:pt>
                <c:pt idx="2">
                  <c:v>1.6083333333333334</c:v>
                </c:pt>
                <c:pt idx="3">
                  <c:v>1.1956250000000002</c:v>
                </c:pt>
                <c:pt idx="4">
                  <c:v>1.3664285714285715</c:v>
                </c:pt>
                <c:pt idx="5">
                  <c:v>1.3662857142857143</c:v>
                </c:pt>
                <c:pt idx="6">
                  <c:v>1.3657142857142854</c:v>
                </c:pt>
                <c:pt idx="7">
                  <c:v>1.3661428571428569</c:v>
                </c:pt>
                <c:pt idx="8">
                  <c:v>1.3662857142857143</c:v>
                </c:pt>
                <c:pt idx="9">
                  <c:v>1.3654285714285714</c:v>
                </c:pt>
                <c:pt idx="10">
                  <c:v>1.3657142857142854</c:v>
                </c:pt>
                <c:pt idx="11">
                  <c:v>1.3660000000000001</c:v>
                </c:pt>
                <c:pt idx="12">
                  <c:v>0.28120588235294119</c:v>
                </c:pt>
                <c:pt idx="13">
                  <c:v>0.3541111111111111</c:v>
                </c:pt>
              </c:numCache>
            </c:numRef>
          </c:val>
        </c:ser>
        <c:ser>
          <c:idx val="2"/>
          <c:order val="2"/>
          <c:tx>
            <c:strRef>
              <c:f>'NEGrum-South(TH-63(a&amp;b))'!$D$19</c:f>
              <c:strCache>
                <c:ptCount val="1"/>
                <c:pt idx="0">
                  <c:v>GP-S3 (m)</c:v>
                </c:pt>
              </c:strCache>
            </c:strRef>
          </c:tx>
          <c:marker>
            <c:symbol val="none"/>
          </c:marker>
          <c:cat>
            <c:numRef>
              <c:f>'NEGrum-South(TH-63(a&amp;b))'!$A$20:$A$33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'NEGrum-South(TH-63(a&amp;b))'!$D$20:$D$33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0.49645714285714287</c:v>
                </c:pt>
                <c:pt idx="2">
                  <c:v>2.91</c:v>
                </c:pt>
                <c:pt idx="3">
                  <c:v>2.1721250000000003</c:v>
                </c:pt>
                <c:pt idx="4">
                  <c:v>2.4821428571428572</c:v>
                </c:pt>
                <c:pt idx="5">
                  <c:v>2.4819999999999998</c:v>
                </c:pt>
                <c:pt idx="6">
                  <c:v>2.4817142857142858</c:v>
                </c:pt>
                <c:pt idx="7">
                  <c:v>2.4814285714285709</c:v>
                </c:pt>
                <c:pt idx="8">
                  <c:v>2.4821428571428572</c:v>
                </c:pt>
                <c:pt idx="9">
                  <c:v>2.4808571428571429</c:v>
                </c:pt>
                <c:pt idx="10">
                  <c:v>2.4807142857142854</c:v>
                </c:pt>
                <c:pt idx="11">
                  <c:v>2.4811428571428573</c:v>
                </c:pt>
                <c:pt idx="12">
                  <c:v>0.51088235294117645</c:v>
                </c:pt>
                <c:pt idx="13">
                  <c:v>0.64340740740740743</c:v>
                </c:pt>
              </c:numCache>
            </c:numRef>
          </c:val>
        </c:ser>
        <c:ser>
          <c:idx val="3"/>
          <c:order val="3"/>
          <c:tx>
            <c:strRef>
              <c:f>'NEGrum-South(TH-63(a&amp;b))'!$E$19</c:f>
              <c:strCache>
                <c:ptCount val="1"/>
                <c:pt idx="0">
                  <c:v>GP-S4 (m)</c:v>
                </c:pt>
              </c:strCache>
            </c:strRef>
          </c:tx>
          <c:marker>
            <c:symbol val="none"/>
          </c:marker>
          <c:cat>
            <c:numRef>
              <c:f>'NEGrum-South(TH-63(a&amp;b))'!$A$20:$A$33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'NEGrum-South(TH-63(a&amp;b))'!$E$20:$E$33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0.94302857142857144</c:v>
                </c:pt>
                <c:pt idx="2">
                  <c:v>5.5131666666666668</c:v>
                </c:pt>
                <c:pt idx="3">
                  <c:v>4.1265000000000001</c:v>
                </c:pt>
                <c:pt idx="4">
                  <c:v>4.714428571428571</c:v>
                </c:pt>
                <c:pt idx="5">
                  <c:v>4.714999999999999</c:v>
                </c:pt>
                <c:pt idx="6">
                  <c:v>4.7148571428571424</c:v>
                </c:pt>
                <c:pt idx="7">
                  <c:v>4.7132857142857132</c:v>
                </c:pt>
                <c:pt idx="8">
                  <c:v>4.7142857142857144</c:v>
                </c:pt>
                <c:pt idx="9">
                  <c:v>4.7127142857142852</c:v>
                </c:pt>
                <c:pt idx="10">
                  <c:v>4.7124285714285703</c:v>
                </c:pt>
                <c:pt idx="11">
                  <c:v>4.7142857142857144</c:v>
                </c:pt>
                <c:pt idx="12">
                  <c:v>0.97038235294117658</c:v>
                </c:pt>
                <c:pt idx="13">
                  <c:v>1.2221851851851853</c:v>
                </c:pt>
              </c:numCache>
            </c:numRef>
          </c:val>
        </c:ser>
        <c:marker val="1"/>
        <c:axId val="72174208"/>
        <c:axId val="72197248"/>
      </c:lineChart>
      <c:dateAx>
        <c:axId val="72174208"/>
        <c:scaling>
          <c:orientation val="minMax"/>
          <c:max val="40519"/>
        </c:scaling>
        <c:axPos val="b"/>
        <c:title>
          <c:tx>
            <c:rich>
              <a:bodyPr/>
              <a:lstStyle/>
              <a:p>
                <a:pPr>
                  <a:defRPr sz="800" baseline="0">
                    <a:latin typeface="Arial" pitchFamily="34" charset="0"/>
                  </a:defRPr>
                </a:pPr>
                <a:r>
                  <a:rPr lang="en-US" sz="800" baseline="0">
                    <a:latin typeface="Arial" pitchFamily="34" charset="0"/>
                  </a:rPr>
                  <a:t>Date</a:t>
                </a:r>
              </a:p>
            </c:rich>
          </c:tx>
          <c:layout/>
        </c:title>
        <c:numFmt formatCode="dd\-mmm\-yy" sourceLinked="1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en-US"/>
          </a:p>
        </c:txPr>
        <c:crossAx val="72197248"/>
        <c:crosses val="autoZero"/>
        <c:auto val="1"/>
        <c:lblOffset val="100"/>
      </c:dateAx>
      <c:valAx>
        <c:axId val="72197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Velocity</a:t>
                </a:r>
              </a:p>
            </c:rich>
          </c:tx>
          <c:layout/>
        </c:title>
        <c:numFmt formatCode="General" sourceLinked="1"/>
        <c:tickLblPos val="nextTo"/>
        <c:crossAx val="721742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8180565316662348E-2"/>
          <c:y val="4.8666536084546061E-2"/>
          <c:w val="0.82803192791078895"/>
          <c:h val="0.78926525934753877"/>
        </c:manualLayout>
      </c:layout>
      <c:lineChart>
        <c:grouping val="standard"/>
        <c:ser>
          <c:idx val="0"/>
          <c:order val="0"/>
          <c:tx>
            <c:strRef>
              <c:f>'NEGrum-North(TH-64(a&amp;b))'!$B$19</c:f>
              <c:strCache>
                <c:ptCount val="1"/>
                <c:pt idx="0">
                  <c:v>GP-N1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'NEGrum-North(TH-64(a&amp;b))'!$B$20:$B$33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0.11428571428571428</c:v>
                </c:pt>
                <c:pt idx="2">
                  <c:v>0.66666666666666663</c:v>
                </c:pt>
                <c:pt idx="3">
                  <c:v>0.5</c:v>
                </c:pt>
                <c:pt idx="4">
                  <c:v>0.5714285714285714</c:v>
                </c:pt>
                <c:pt idx="5">
                  <c:v>0.5714285714285714</c:v>
                </c:pt>
                <c:pt idx="6">
                  <c:v>0.5714285714285714</c:v>
                </c:pt>
                <c:pt idx="7">
                  <c:v>0.5714285714285714</c:v>
                </c:pt>
                <c:pt idx="8">
                  <c:v>0.5714285714285714</c:v>
                </c:pt>
                <c:pt idx="9">
                  <c:v>0.5714285714285714</c:v>
                </c:pt>
                <c:pt idx="10">
                  <c:v>0.5714285714285714</c:v>
                </c:pt>
                <c:pt idx="11">
                  <c:v>0.5714285714285714</c:v>
                </c:pt>
                <c:pt idx="12">
                  <c:v>0.11764705882352941</c:v>
                </c:pt>
                <c:pt idx="13">
                  <c:v>0.14814814814814814</c:v>
                </c:pt>
              </c:numCache>
            </c:numRef>
          </c:val>
        </c:ser>
        <c:ser>
          <c:idx val="1"/>
          <c:order val="1"/>
          <c:tx>
            <c:strRef>
              <c:f>'NEGrum-North(TH-64(a&amp;b))'!$C$19</c:f>
              <c:strCache>
                <c:ptCount val="1"/>
                <c:pt idx="0">
                  <c:v>GP-N2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'NEGrum-North(TH-64(a&amp;b))'!$C$20:$C$33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0.26802857142857145</c:v>
                </c:pt>
                <c:pt idx="2">
                  <c:v>1.5635000000000001</c:v>
                </c:pt>
                <c:pt idx="3">
                  <c:v>1.173125</c:v>
                </c:pt>
                <c:pt idx="4">
                  <c:v>1.3404285714285713</c:v>
                </c:pt>
                <c:pt idx="5">
                  <c:v>1.3401428571428571</c:v>
                </c:pt>
                <c:pt idx="6">
                  <c:v>1.3404285714285713</c:v>
                </c:pt>
                <c:pt idx="7">
                  <c:v>1.3399999999999999</c:v>
                </c:pt>
                <c:pt idx="8">
                  <c:v>1.3404285714285713</c:v>
                </c:pt>
                <c:pt idx="9">
                  <c:v>1.3397142857142856</c:v>
                </c:pt>
                <c:pt idx="10">
                  <c:v>1.3398571428571429</c:v>
                </c:pt>
                <c:pt idx="11">
                  <c:v>1.3399999999999999</c:v>
                </c:pt>
                <c:pt idx="12">
                  <c:v>0.2761764705882353</c:v>
                </c:pt>
                <c:pt idx="13">
                  <c:v>0.34770370370370368</c:v>
                </c:pt>
              </c:numCache>
            </c:numRef>
          </c:val>
        </c:ser>
        <c:ser>
          <c:idx val="2"/>
          <c:order val="2"/>
          <c:tx>
            <c:strRef>
              <c:f>'NEGrum-North(TH-64(a&amp;b))'!$D$19</c:f>
              <c:strCache>
                <c:ptCount val="1"/>
                <c:pt idx="0">
                  <c:v>GP-N3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'NEGrum-North(TH-64(a&amp;b))'!$D$20:$D$33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0.42028571428571432</c:v>
                </c:pt>
                <c:pt idx="2">
                  <c:v>2.4348333333333332</c:v>
                </c:pt>
                <c:pt idx="3">
                  <c:v>1.826875</c:v>
                </c:pt>
                <c:pt idx="4">
                  <c:v>2.0875714285714286</c:v>
                </c:pt>
                <c:pt idx="5">
                  <c:v>2.0872857142857142</c:v>
                </c:pt>
                <c:pt idx="6">
                  <c:v>2.0875714285714286</c:v>
                </c:pt>
                <c:pt idx="7">
                  <c:v>2.09</c:v>
                </c:pt>
                <c:pt idx="8">
                  <c:v>2.0874285714285712</c:v>
                </c:pt>
                <c:pt idx="9">
                  <c:v>2.0870000000000002</c:v>
                </c:pt>
                <c:pt idx="10">
                  <c:v>2.0862857142857143</c:v>
                </c:pt>
                <c:pt idx="11">
                  <c:v>2.0869999999999997</c:v>
                </c:pt>
                <c:pt idx="12">
                  <c:v>0.43000000000000005</c:v>
                </c:pt>
                <c:pt idx="13">
                  <c:v>0.54488888888888887</c:v>
                </c:pt>
              </c:numCache>
            </c:numRef>
          </c:val>
        </c:ser>
        <c:ser>
          <c:idx val="3"/>
          <c:order val="3"/>
          <c:tx>
            <c:strRef>
              <c:f>'NEGrum-North(TH-64(a&amp;b))'!$E$19</c:f>
              <c:strCache>
                <c:ptCount val="1"/>
                <c:pt idx="0">
                  <c:v>GP-N4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'NEGrum-North(TH-64(a&amp;b))'!$E$20:$E$33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0.59525714285714282</c:v>
                </c:pt>
                <c:pt idx="2">
                  <c:v>3.4553333333333334</c:v>
                </c:pt>
                <c:pt idx="3">
                  <c:v>2.5922499999999999</c:v>
                </c:pt>
                <c:pt idx="4">
                  <c:v>2.9627142857142856</c:v>
                </c:pt>
                <c:pt idx="5">
                  <c:v>2.9624285714285716</c:v>
                </c:pt>
                <c:pt idx="6">
                  <c:v>2.9628571428571426</c:v>
                </c:pt>
                <c:pt idx="7">
                  <c:v>2.9648571428571424</c:v>
                </c:pt>
                <c:pt idx="8">
                  <c:v>2.9627142857142852</c:v>
                </c:pt>
                <c:pt idx="9">
                  <c:v>2.9615714285714287</c:v>
                </c:pt>
                <c:pt idx="10">
                  <c:v>2.9608571428571429</c:v>
                </c:pt>
                <c:pt idx="11">
                  <c:v>2.9619999999999997</c:v>
                </c:pt>
                <c:pt idx="12">
                  <c:v>0.61008823529411771</c:v>
                </c:pt>
                <c:pt idx="13">
                  <c:v>0.77155555555555555</c:v>
                </c:pt>
              </c:numCache>
            </c:numRef>
          </c:val>
        </c:ser>
        <c:ser>
          <c:idx val="4"/>
          <c:order val="4"/>
          <c:tx>
            <c:strRef>
              <c:f>'NEGrum-North(TH-64(a&amp;b))'!$F$19</c:f>
              <c:strCache>
                <c:ptCount val="1"/>
                <c:pt idx="0">
                  <c:v>GP-N5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'NEGrum-North(TH-64(a&amp;b))'!$F$20:$F$33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0.77439999999999998</c:v>
                </c:pt>
                <c:pt idx="2">
                  <c:v>4.4914999999999994</c:v>
                </c:pt>
                <c:pt idx="3">
                  <c:v>3.376125</c:v>
                </c:pt>
                <c:pt idx="4">
                  <c:v>3.8584285714285715</c:v>
                </c:pt>
                <c:pt idx="5">
                  <c:v>3.8581428571428575</c:v>
                </c:pt>
                <c:pt idx="6">
                  <c:v>3.8589999999999995</c:v>
                </c:pt>
                <c:pt idx="7">
                  <c:v>3.8598571428571424</c:v>
                </c:pt>
                <c:pt idx="8">
                  <c:v>3.8584285714285711</c:v>
                </c:pt>
                <c:pt idx="9">
                  <c:v>3.8567142857142858</c:v>
                </c:pt>
                <c:pt idx="10">
                  <c:v>3.8558571428571429</c:v>
                </c:pt>
                <c:pt idx="11">
                  <c:v>3.8572857142857138</c:v>
                </c:pt>
                <c:pt idx="12">
                  <c:v>0.79444117647058832</c:v>
                </c:pt>
                <c:pt idx="13">
                  <c:v>1.0038518518518518</c:v>
                </c:pt>
              </c:numCache>
            </c:numRef>
          </c:val>
        </c:ser>
        <c:ser>
          <c:idx val="5"/>
          <c:order val="5"/>
          <c:tx>
            <c:strRef>
              <c:f>'NEGrum-North(TH-64(a&amp;b))'!$G$19</c:f>
              <c:strCache>
                <c:ptCount val="1"/>
                <c:pt idx="0">
                  <c:v>GP-N6</c:v>
                </c:pt>
              </c:strCache>
            </c:strRef>
          </c:tx>
          <c:marker>
            <c:symbol val="none"/>
          </c:marker>
          <c:cat>
            <c:numRef>
              <c:f>'NEGrum-North(TH-64(a&amp;b))'!$A$20:$A$33</c:f>
              <c:numCache>
                <c:formatCode>dd\-mmm\-yy</c:formatCode>
                <c:ptCount val="14"/>
                <c:pt idx="0">
                  <c:v>40353</c:v>
                </c:pt>
                <c:pt idx="1">
                  <c:v>40388</c:v>
                </c:pt>
                <c:pt idx="2">
                  <c:v>40394</c:v>
                </c:pt>
                <c:pt idx="3">
                  <c:v>40402</c:v>
                </c:pt>
                <c:pt idx="4">
                  <c:v>40409</c:v>
                </c:pt>
                <c:pt idx="5">
                  <c:v>40416</c:v>
                </c:pt>
                <c:pt idx="6">
                  <c:v>40423</c:v>
                </c:pt>
                <c:pt idx="7">
                  <c:v>40430</c:v>
                </c:pt>
                <c:pt idx="8">
                  <c:v>40437</c:v>
                </c:pt>
                <c:pt idx="9">
                  <c:v>40444</c:v>
                </c:pt>
                <c:pt idx="10">
                  <c:v>40451</c:v>
                </c:pt>
                <c:pt idx="11">
                  <c:v>40458</c:v>
                </c:pt>
                <c:pt idx="12">
                  <c:v>40492</c:v>
                </c:pt>
                <c:pt idx="13">
                  <c:v>40519</c:v>
                </c:pt>
              </c:numCache>
            </c:numRef>
          </c:cat>
          <c:val>
            <c:numRef>
              <c:f>'NEGrum-North(TH-64(a&amp;b))'!$G$20:$G$33</c:f>
              <c:numCache>
                <c:formatCode>0.000</c:formatCode>
                <c:ptCount val="14"/>
                <c:pt idx="0" formatCode="General">
                  <c:v>0</c:v>
                </c:pt>
                <c:pt idx="1">
                  <c:v>0.93848571428571437</c:v>
                </c:pt>
                <c:pt idx="2">
                  <c:v>5.4481666666666664</c:v>
                </c:pt>
                <c:pt idx="3">
                  <c:v>4.0946249999999997</c:v>
                </c:pt>
                <c:pt idx="4">
                  <c:v>4.6784285714285714</c:v>
                </c:pt>
                <c:pt idx="5">
                  <c:v>4.6784285714285714</c:v>
                </c:pt>
                <c:pt idx="6">
                  <c:v>4.6781428571428574</c:v>
                </c:pt>
                <c:pt idx="7">
                  <c:v>4.6794285714285717</c:v>
                </c:pt>
                <c:pt idx="8">
                  <c:v>4.6782857142857139</c:v>
                </c:pt>
                <c:pt idx="9">
                  <c:v>4.6760000000000002</c:v>
                </c:pt>
                <c:pt idx="10">
                  <c:v>4.6747142857142858</c:v>
                </c:pt>
                <c:pt idx="11">
                  <c:v>4.6767142857142847</c:v>
                </c:pt>
                <c:pt idx="12">
                  <c:v>0.96320588235294125</c:v>
                </c:pt>
                <c:pt idx="13">
                  <c:v>1.2164074074074074</c:v>
                </c:pt>
              </c:numCache>
            </c:numRef>
          </c:val>
        </c:ser>
        <c:marker val="1"/>
        <c:axId val="74028160"/>
        <c:axId val="74030080"/>
      </c:lineChart>
      <c:dateAx>
        <c:axId val="74028160"/>
        <c:scaling>
          <c:orientation val="minMax"/>
          <c:max val="40519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Date</a:t>
                </a:r>
              </a:p>
            </c:rich>
          </c:tx>
          <c:layout/>
        </c:title>
        <c:numFmt formatCode="dd\-mmm\-yy" sourceLinked="1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4030080"/>
        <c:crosses val="autoZero"/>
        <c:auto val="1"/>
        <c:lblOffset val="100"/>
      </c:dateAx>
      <c:valAx>
        <c:axId val="74030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Velocity</a:t>
                </a:r>
              </a:p>
            </c:rich>
          </c:tx>
          <c:layout/>
        </c:title>
        <c:numFmt formatCode="General" sourceLinked="1"/>
        <c:tickLblPos val="nextTo"/>
        <c:crossAx val="740281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&amp;L&amp;G&amp;C&amp;"Arial,Bold"&amp;14Figure H-46: NE Grum Pit - South of Transformer Station&amp;R&amp;G</oddHeader>
    <oddFooter>&amp;L&amp;"Arial,Regular"&amp;8&amp;Z&amp;F&amp;A&amp;R&amp;"Arial,Regular"&amp;8Page &amp;P of &amp;N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16" workbookViewId="0" zoomToFit="1"/>
  </sheetViews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&amp;L&amp;G&amp;C&amp;"Arial,Bold"&amp;14Figure H-47: NE Grum Pit - North of Transformer Station&amp;R&amp;G</oddHeader>
    <oddFooter>&amp;L&amp;"Arial,Regular"&amp;8&amp;Z&amp;F&amp;A&amp;R&amp;8Page &amp;P of &amp;N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901"/>
    <xdr:ext cx="8621767" cy="615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65690"/>
    <xdr:ext cx="8671034" cy="62240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3"/>
  <sheetViews>
    <sheetView view="pageLayout" zoomScaleNormal="100" workbookViewId="0">
      <selection activeCell="D10" sqref="D10"/>
    </sheetView>
  </sheetViews>
  <sheetFormatPr defaultRowHeight="15"/>
  <cols>
    <col min="1" max="1" width="10.140625" customWidth="1"/>
    <col min="6" max="6" width="33.28515625" customWidth="1"/>
    <col min="7" max="7" width="10.85546875" customWidth="1"/>
    <col min="8" max="8" width="9.140625" customWidth="1"/>
    <col min="10" max="10" width="9.42578125" customWidth="1"/>
  </cols>
  <sheetData>
    <row r="1" spans="1:7" ht="15.75" thickBot="1">
      <c r="A1" s="1" t="s">
        <v>22</v>
      </c>
    </row>
    <row r="2" spans="1:7" ht="15.75" thickBot="1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20</v>
      </c>
    </row>
    <row r="3" spans="1:7">
      <c r="A3" s="9">
        <v>40353</v>
      </c>
      <c r="B3" s="10">
        <v>4</v>
      </c>
      <c r="C3" s="10">
        <v>5.5620000000000003</v>
      </c>
      <c r="D3" s="10">
        <v>7.8140000000000001</v>
      </c>
      <c r="E3" s="10"/>
      <c r="F3" s="11" t="s">
        <v>18</v>
      </c>
    </row>
    <row r="4" spans="1:7">
      <c r="A4" s="5">
        <v>40388</v>
      </c>
      <c r="B4" s="3">
        <v>4</v>
      </c>
      <c r="C4" s="3">
        <v>5.5620000000000003</v>
      </c>
      <c r="D4" s="3">
        <v>7.8140000000000001</v>
      </c>
      <c r="E4" s="3">
        <v>15.63</v>
      </c>
      <c r="F4" s="6" t="s">
        <v>19</v>
      </c>
    </row>
    <row r="5" spans="1:7">
      <c r="A5" s="5">
        <v>40394</v>
      </c>
      <c r="B5" s="3">
        <v>4</v>
      </c>
      <c r="C5" s="3">
        <v>5.65</v>
      </c>
      <c r="D5" s="4">
        <v>7.81</v>
      </c>
      <c r="E5" s="3">
        <v>15.619</v>
      </c>
      <c r="F5" s="6"/>
    </row>
    <row r="6" spans="1:7">
      <c r="A6" s="5">
        <v>40402</v>
      </c>
      <c r="B6" s="3">
        <v>4</v>
      </c>
      <c r="C6" s="3">
        <v>5.5650000000000004</v>
      </c>
      <c r="D6" s="3">
        <v>7.8120000000000003</v>
      </c>
      <c r="E6" s="3">
        <v>15.635</v>
      </c>
      <c r="F6" s="6"/>
    </row>
    <row r="7" spans="1:7">
      <c r="A7" s="5">
        <v>40409</v>
      </c>
      <c r="B7" s="3">
        <v>4</v>
      </c>
      <c r="C7" s="3">
        <v>5.5650000000000004</v>
      </c>
      <c r="D7" s="4">
        <v>7.81</v>
      </c>
      <c r="E7" s="3">
        <v>15.625999999999999</v>
      </c>
      <c r="F7" s="6"/>
    </row>
    <row r="8" spans="1:7">
      <c r="A8" s="5">
        <v>40416</v>
      </c>
      <c r="B8" s="3">
        <v>4</v>
      </c>
      <c r="C8" s="3">
        <v>5.5640000000000001</v>
      </c>
      <c r="D8" s="4">
        <v>7.81</v>
      </c>
      <c r="E8" s="3">
        <v>15.631</v>
      </c>
      <c r="F8" s="6" t="s">
        <v>17</v>
      </c>
    </row>
    <row r="9" spans="1:7">
      <c r="A9" s="5">
        <v>40423</v>
      </c>
      <c r="B9" s="3">
        <v>4</v>
      </c>
      <c r="C9" s="3">
        <v>5.56</v>
      </c>
      <c r="D9" s="4">
        <v>7.8120000000000003</v>
      </c>
      <c r="E9" s="3">
        <v>15.632</v>
      </c>
      <c r="F9" s="6"/>
      <c r="G9" s="2"/>
    </row>
    <row r="10" spans="1:7" s="2" customFormat="1">
      <c r="A10" s="5">
        <v>40430</v>
      </c>
      <c r="B10" s="3">
        <v>4</v>
      </c>
      <c r="C10" s="3">
        <v>5.5629999999999997</v>
      </c>
      <c r="D10" s="4">
        <v>7.8070000000000004</v>
      </c>
      <c r="E10" s="3">
        <v>15.622999999999999</v>
      </c>
      <c r="F10" s="6"/>
    </row>
    <row r="11" spans="1:7">
      <c r="A11" s="17">
        <v>40437</v>
      </c>
      <c r="B11" s="18">
        <v>4</v>
      </c>
      <c r="C11" s="18">
        <v>5.5640000000000001</v>
      </c>
      <c r="D11" s="19">
        <v>7.8109999999999999</v>
      </c>
      <c r="E11" s="18">
        <v>15.625</v>
      </c>
      <c r="F11" s="20"/>
    </row>
    <row r="12" spans="1:7" s="2" customFormat="1">
      <c r="A12" s="21">
        <v>40444</v>
      </c>
      <c r="B12" s="22">
        <v>4</v>
      </c>
      <c r="C12" s="22">
        <v>5.5579999999999998</v>
      </c>
      <c r="D12" s="23">
        <v>7.8079999999999998</v>
      </c>
      <c r="E12" s="22">
        <v>15.622999999999999</v>
      </c>
      <c r="F12" s="24"/>
    </row>
    <row r="13" spans="1:7" s="2" customFormat="1">
      <c r="A13" s="21">
        <v>40451</v>
      </c>
      <c r="B13" s="22">
        <v>4</v>
      </c>
      <c r="C13" s="25">
        <v>5.56</v>
      </c>
      <c r="D13" s="23">
        <v>7.8049999999999997</v>
      </c>
      <c r="E13" s="22">
        <v>15.622</v>
      </c>
      <c r="F13" s="24"/>
    </row>
    <row r="14" spans="1:7" s="2" customFormat="1">
      <c r="A14" s="21">
        <v>40458</v>
      </c>
      <c r="B14" s="22">
        <v>4</v>
      </c>
      <c r="C14" s="23">
        <v>5.5620000000000003</v>
      </c>
      <c r="D14" s="23">
        <v>7.806</v>
      </c>
      <c r="E14" s="22">
        <v>15.632</v>
      </c>
      <c r="F14" s="24"/>
    </row>
    <row r="15" spans="1:7" s="2" customFormat="1">
      <c r="A15" s="21">
        <v>40492</v>
      </c>
      <c r="B15" s="22">
        <v>4</v>
      </c>
      <c r="C15" s="23">
        <v>5.5609999999999999</v>
      </c>
      <c r="D15" s="23">
        <v>7.8090000000000002</v>
      </c>
      <c r="E15" s="22">
        <v>15.622999999999999</v>
      </c>
      <c r="F15" s="24" t="s">
        <v>21</v>
      </c>
    </row>
    <row r="16" spans="1:7" s="2" customFormat="1" ht="15.75" thickBot="1">
      <c r="A16" s="15">
        <v>40519</v>
      </c>
      <c r="B16" s="7">
        <v>4</v>
      </c>
      <c r="C16" s="16">
        <v>5.5609999999999999</v>
      </c>
      <c r="D16" s="16">
        <v>7.8109999999999999</v>
      </c>
      <c r="E16" s="7">
        <v>15.627000000000001</v>
      </c>
      <c r="F16" s="8"/>
    </row>
    <row r="17" spans="1:7" s="2" customFormat="1"/>
    <row r="18" spans="1:7" ht="15.75" thickBot="1">
      <c r="A18" s="1" t="s">
        <v>23</v>
      </c>
    </row>
    <row r="19" spans="1:7" ht="15.75" thickBot="1">
      <c r="A19" s="12" t="s">
        <v>0</v>
      </c>
      <c r="B19" s="13" t="s">
        <v>1</v>
      </c>
      <c r="C19" s="13" t="s">
        <v>2</v>
      </c>
      <c r="D19" s="13" t="s">
        <v>3</v>
      </c>
      <c r="E19" s="14" t="s">
        <v>4</v>
      </c>
      <c r="F19" s="2"/>
      <c r="G19" s="2"/>
    </row>
    <row r="20" spans="1:7">
      <c r="A20" s="9">
        <v>40353</v>
      </c>
      <c r="B20" s="10">
        <v>0</v>
      </c>
      <c r="C20" s="10">
        <v>0</v>
      </c>
      <c r="D20" s="10">
        <v>0</v>
      </c>
      <c r="E20" s="11">
        <v>0</v>
      </c>
    </row>
    <row r="21" spans="1:7">
      <c r="A21" s="5">
        <v>40388</v>
      </c>
      <c r="B21" s="4">
        <f>B4/(A4-A3)</f>
        <v>0.11428571428571428</v>
      </c>
      <c r="C21" s="4">
        <f>(B4+C4)/(A4-A3)</f>
        <v>0.27320000000000005</v>
      </c>
      <c r="D21" s="4">
        <f>SUM(B4:D4)/(A4-A3)</f>
        <v>0.49645714285714287</v>
      </c>
      <c r="E21" s="26">
        <f>SUM(B4:E4)/(A4-A3)</f>
        <v>0.94302857142857144</v>
      </c>
    </row>
    <row r="22" spans="1:7">
      <c r="A22" s="5">
        <v>40394</v>
      </c>
      <c r="B22" s="4">
        <f>B5/(A5-A4)</f>
        <v>0.66666666666666663</v>
      </c>
      <c r="C22" s="4">
        <f t="shared" ref="C22:C25" si="0">(B5+C5)/(A5-A4)</f>
        <v>1.6083333333333334</v>
      </c>
      <c r="D22" s="4">
        <f t="shared" ref="D22:D25" si="1">SUM(B5:D5)/(A5-A4)</f>
        <v>2.91</v>
      </c>
      <c r="E22" s="26">
        <f>SUM(B5:E5)/(A5-A4)</f>
        <v>5.5131666666666668</v>
      </c>
    </row>
    <row r="23" spans="1:7">
      <c r="A23" s="5">
        <v>40402</v>
      </c>
      <c r="B23" s="4">
        <f>B6/(A6-A5)</f>
        <v>0.5</v>
      </c>
      <c r="C23" s="4">
        <f t="shared" si="0"/>
        <v>1.1956250000000002</v>
      </c>
      <c r="D23" s="4">
        <f t="shared" si="1"/>
        <v>2.1721250000000003</v>
      </c>
      <c r="E23" s="26">
        <f>SUM(B6:E6)/(A6-A5)</f>
        <v>4.1265000000000001</v>
      </c>
    </row>
    <row r="24" spans="1:7">
      <c r="A24" s="5">
        <v>40409</v>
      </c>
      <c r="B24" s="4">
        <f t="shared" ref="B24:B25" si="2">B7/(A7-A6)</f>
        <v>0.5714285714285714</v>
      </c>
      <c r="C24" s="4">
        <f t="shared" si="0"/>
        <v>1.3664285714285715</v>
      </c>
      <c r="D24" s="4">
        <f t="shared" si="1"/>
        <v>2.4821428571428572</v>
      </c>
      <c r="E24" s="26">
        <f t="shared" ref="E24:E25" si="3">SUM(B7:E7)/(A7-A6)</f>
        <v>4.714428571428571</v>
      </c>
    </row>
    <row r="25" spans="1:7">
      <c r="A25" s="5">
        <v>40416</v>
      </c>
      <c r="B25" s="4">
        <f t="shared" si="2"/>
        <v>0.5714285714285714</v>
      </c>
      <c r="C25" s="4">
        <f t="shared" si="0"/>
        <v>1.3662857142857143</v>
      </c>
      <c r="D25" s="4">
        <f t="shared" si="1"/>
        <v>2.4819999999999998</v>
      </c>
      <c r="E25" s="26">
        <f t="shared" si="3"/>
        <v>4.714999999999999</v>
      </c>
    </row>
    <row r="26" spans="1:7">
      <c r="A26" s="5">
        <v>40423</v>
      </c>
      <c r="B26" s="4">
        <f t="shared" ref="B26" si="4">B9/(A9-A8)</f>
        <v>0.5714285714285714</v>
      </c>
      <c r="C26" s="4">
        <f t="shared" ref="C26" si="5">(B9+C9)/(A9-A8)</f>
        <v>1.3657142857142854</v>
      </c>
      <c r="D26" s="4">
        <f t="shared" ref="D26" si="6">SUM(B9:D9)/(A9-A8)</f>
        <v>2.4817142857142858</v>
      </c>
      <c r="E26" s="26">
        <f t="shared" ref="E26" si="7">SUM(B9:E9)/(A9-A8)</f>
        <v>4.7148571428571424</v>
      </c>
      <c r="F26" s="2"/>
      <c r="G26" s="2"/>
    </row>
    <row r="27" spans="1:7">
      <c r="A27" s="5">
        <v>40430</v>
      </c>
      <c r="B27" s="4">
        <f t="shared" ref="B27:B33" si="8">B10/(A10-A9)</f>
        <v>0.5714285714285714</v>
      </c>
      <c r="C27" s="4">
        <f t="shared" ref="C27:C33" si="9">(B10+C10)/(A10-A9)</f>
        <v>1.3661428571428569</v>
      </c>
      <c r="D27" s="4">
        <f t="shared" ref="D27:D33" si="10">SUM(B10:D10)/(A10-A9)</f>
        <v>2.4814285714285709</v>
      </c>
      <c r="E27" s="26">
        <f t="shared" ref="E27:E33" si="11">SUM(B10:E10)/(A10-A9)</f>
        <v>4.7132857142857132</v>
      </c>
    </row>
    <row r="28" spans="1:7">
      <c r="A28" s="17">
        <v>40437</v>
      </c>
      <c r="B28" s="19">
        <f t="shared" si="8"/>
        <v>0.5714285714285714</v>
      </c>
      <c r="C28" s="19">
        <f t="shared" si="9"/>
        <v>1.3662857142857143</v>
      </c>
      <c r="D28" s="19">
        <f t="shared" si="10"/>
        <v>2.4821428571428572</v>
      </c>
      <c r="E28" s="27">
        <f t="shared" si="11"/>
        <v>4.7142857142857144</v>
      </c>
    </row>
    <row r="29" spans="1:7">
      <c r="A29" s="21">
        <v>40444</v>
      </c>
      <c r="B29" s="23">
        <f t="shared" si="8"/>
        <v>0.5714285714285714</v>
      </c>
      <c r="C29" s="23">
        <f t="shared" si="9"/>
        <v>1.3654285714285714</v>
      </c>
      <c r="D29" s="23">
        <f t="shared" si="10"/>
        <v>2.4808571428571429</v>
      </c>
      <c r="E29" s="28">
        <f t="shared" si="11"/>
        <v>4.7127142857142852</v>
      </c>
    </row>
    <row r="30" spans="1:7">
      <c r="A30" s="21">
        <v>40451</v>
      </c>
      <c r="B30" s="23">
        <f t="shared" si="8"/>
        <v>0.5714285714285714</v>
      </c>
      <c r="C30" s="23">
        <f t="shared" si="9"/>
        <v>1.3657142857142854</v>
      </c>
      <c r="D30" s="23">
        <f t="shared" si="10"/>
        <v>2.4807142857142854</v>
      </c>
      <c r="E30" s="28">
        <f t="shared" si="11"/>
        <v>4.7124285714285703</v>
      </c>
    </row>
    <row r="31" spans="1:7" s="2" customFormat="1">
      <c r="A31" s="5">
        <v>40458</v>
      </c>
      <c r="B31" s="23">
        <f t="shared" si="8"/>
        <v>0.5714285714285714</v>
      </c>
      <c r="C31" s="23">
        <f t="shared" si="9"/>
        <v>1.3660000000000001</v>
      </c>
      <c r="D31" s="23">
        <f t="shared" si="10"/>
        <v>2.4811428571428573</v>
      </c>
      <c r="E31" s="28">
        <f t="shared" si="11"/>
        <v>4.7142857142857144</v>
      </c>
    </row>
    <row r="32" spans="1:7" s="2" customFormat="1">
      <c r="A32" s="21">
        <v>40492</v>
      </c>
      <c r="B32" s="23">
        <f t="shared" si="8"/>
        <v>0.11764705882352941</v>
      </c>
      <c r="C32" s="23">
        <f t="shared" si="9"/>
        <v>0.28120588235294119</v>
      </c>
      <c r="D32" s="23">
        <f t="shared" si="10"/>
        <v>0.51088235294117645</v>
      </c>
      <c r="E32" s="28">
        <f t="shared" si="11"/>
        <v>0.97038235294117658</v>
      </c>
    </row>
    <row r="33" spans="1:5" ht="15.75" thickBot="1">
      <c r="A33" s="15">
        <v>40519</v>
      </c>
      <c r="B33" s="16">
        <f t="shared" si="8"/>
        <v>0.14814814814814814</v>
      </c>
      <c r="C33" s="16">
        <f t="shared" si="9"/>
        <v>0.3541111111111111</v>
      </c>
      <c r="D33" s="16">
        <f t="shared" si="10"/>
        <v>0.64340740740740743</v>
      </c>
      <c r="E33" s="29">
        <f t="shared" si="11"/>
        <v>1.2221851851851853</v>
      </c>
    </row>
  </sheetData>
  <pageMargins left="0.70866141732283472" right="0.70866141732283472" top="0.78740157480314965" bottom="0.74803149606299213" header="0.31496062992125984" footer="0.31496062992125984"/>
  <pageSetup scale="98" orientation="landscape" r:id="rId1"/>
  <headerFooter differentOddEven="1">
    <oddHeader>&amp;L&amp;G&amp;C&amp;"Arial,Bold"&amp;14Table H-63: Grum Pit - Grum Pins Slope Stability
Grum Pins - Set South of Transformer Station 2010&amp;R&amp;G</oddHeader>
    <oddFooter xml:space="preserve">&amp;L&amp;"Arial,Regular"&amp;6&amp;Z&amp;F&amp;A&amp;R&amp;"Arial,Regular"&amp;8Page &amp;P of &amp;N
</oddFooter>
    <evenHeader>&amp;L&amp;G&amp;C&amp;"-,Bold"&amp;14Grum Pit Slope Stability Monitoring&amp;R&amp;G</evenHeader>
  </headerFooter>
  <colBreaks count="1" manualBreakCount="1">
    <brk id="7" max="1048575" man="1"/>
  </colBreaks>
  <ignoredErrors>
    <ignoredError sqref="E2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Layout" zoomScaleNormal="100" workbookViewId="0">
      <selection activeCell="H19" sqref="H19"/>
    </sheetView>
  </sheetViews>
  <sheetFormatPr defaultRowHeight="15"/>
  <cols>
    <col min="1" max="1" width="11.28515625" bestFit="1" customWidth="1"/>
    <col min="2" max="2" width="10.85546875" customWidth="1"/>
    <col min="3" max="3" width="11.28515625" customWidth="1"/>
    <col min="4" max="4" width="10.7109375" customWidth="1"/>
    <col min="5" max="5" width="10" customWidth="1"/>
    <col min="6" max="6" width="10.28515625" customWidth="1"/>
    <col min="7" max="7" width="10" customWidth="1"/>
    <col min="8" max="8" width="33" customWidth="1"/>
  </cols>
  <sheetData>
    <row r="1" spans="1:8" ht="15.75" thickBot="1">
      <c r="A1" s="1" t="s">
        <v>24</v>
      </c>
    </row>
    <row r="2" spans="1:8" ht="15.75" thickBot="1">
      <c r="A2" s="12" t="s">
        <v>0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10</v>
      </c>
      <c r="H2" s="14" t="s">
        <v>20</v>
      </c>
    </row>
    <row r="3" spans="1:8">
      <c r="A3" s="9">
        <v>40353</v>
      </c>
      <c r="B3" s="10">
        <v>4</v>
      </c>
      <c r="C3" s="10">
        <v>5.3819999999999997</v>
      </c>
      <c r="D3" s="10">
        <v>5.226</v>
      </c>
      <c r="E3" s="10">
        <v>6.1260000000000003</v>
      </c>
      <c r="F3" s="10">
        <v>6.2640000000000002</v>
      </c>
      <c r="G3" s="10">
        <v>5.74</v>
      </c>
      <c r="H3" s="11"/>
    </row>
    <row r="4" spans="1:8">
      <c r="A4" s="5">
        <v>40388</v>
      </c>
      <c r="B4" s="3">
        <v>4</v>
      </c>
      <c r="C4" s="3">
        <v>5.3810000000000002</v>
      </c>
      <c r="D4" s="3">
        <v>5.3289999999999997</v>
      </c>
      <c r="E4" s="3">
        <v>6.1239999999999997</v>
      </c>
      <c r="F4" s="4">
        <v>6.27</v>
      </c>
      <c r="G4" s="3">
        <v>5.7430000000000003</v>
      </c>
      <c r="H4" s="6"/>
    </row>
    <row r="5" spans="1:8">
      <c r="A5" s="5">
        <v>40394</v>
      </c>
      <c r="B5" s="3">
        <v>4</v>
      </c>
      <c r="C5" s="3">
        <v>5.3810000000000002</v>
      </c>
      <c r="D5" s="3">
        <v>5.2279999999999998</v>
      </c>
      <c r="E5" s="3">
        <v>6.1230000000000002</v>
      </c>
      <c r="F5" s="3">
        <v>6.2169999999999996</v>
      </c>
      <c r="G5" s="3">
        <v>5.74</v>
      </c>
      <c r="H5" s="6"/>
    </row>
    <row r="6" spans="1:8">
      <c r="A6" s="5">
        <v>40402</v>
      </c>
      <c r="B6" s="3">
        <v>4</v>
      </c>
      <c r="C6" s="3">
        <v>5.3849999999999998</v>
      </c>
      <c r="D6" s="4">
        <v>5.23</v>
      </c>
      <c r="E6" s="3">
        <v>6.1230000000000002</v>
      </c>
      <c r="F6" s="3">
        <v>6.2709999999999999</v>
      </c>
      <c r="G6" s="3">
        <v>5.7480000000000002</v>
      </c>
      <c r="H6" s="6"/>
    </row>
    <row r="7" spans="1:8">
      <c r="A7" s="5">
        <v>40409</v>
      </c>
      <c r="B7" s="3">
        <v>4</v>
      </c>
      <c r="C7" s="3">
        <v>5.383</v>
      </c>
      <c r="D7" s="4">
        <v>5.23</v>
      </c>
      <c r="E7" s="3">
        <v>6.1260000000000003</v>
      </c>
      <c r="F7" s="4">
        <v>6.27</v>
      </c>
      <c r="G7" s="3">
        <v>5.74</v>
      </c>
      <c r="H7" s="6"/>
    </row>
    <row r="8" spans="1:8">
      <c r="A8" s="5">
        <v>40416</v>
      </c>
      <c r="B8" s="3">
        <v>4</v>
      </c>
      <c r="C8" s="3">
        <v>5.3810000000000002</v>
      </c>
      <c r="D8" s="4">
        <v>5.23</v>
      </c>
      <c r="E8" s="3">
        <v>6.1260000000000003</v>
      </c>
      <c r="F8" s="4">
        <v>6.27</v>
      </c>
      <c r="G8" s="3">
        <v>5.742</v>
      </c>
      <c r="H8" s="6" t="s">
        <v>17</v>
      </c>
    </row>
    <row r="9" spans="1:8">
      <c r="A9" s="5">
        <v>40423</v>
      </c>
      <c r="B9" s="3">
        <v>4</v>
      </c>
      <c r="C9" s="3">
        <v>5.383</v>
      </c>
      <c r="D9" s="4">
        <v>5.23</v>
      </c>
      <c r="E9" s="3">
        <v>6.1269999999999998</v>
      </c>
      <c r="F9" s="4">
        <v>6.2729999999999997</v>
      </c>
      <c r="G9" s="3">
        <v>5.734</v>
      </c>
      <c r="H9" s="6"/>
    </row>
    <row r="10" spans="1:8">
      <c r="A10" s="5">
        <v>40430</v>
      </c>
      <c r="B10" s="3">
        <v>4</v>
      </c>
      <c r="C10" s="4">
        <v>5.38</v>
      </c>
      <c r="D10" s="4">
        <v>5.25</v>
      </c>
      <c r="E10" s="3">
        <v>6.1239999999999997</v>
      </c>
      <c r="F10" s="4">
        <v>6.2649999999999997</v>
      </c>
      <c r="G10" s="4">
        <v>5.7370000000000001</v>
      </c>
      <c r="H10" s="6"/>
    </row>
    <row r="11" spans="1:8">
      <c r="A11" s="21">
        <v>40437</v>
      </c>
      <c r="B11" s="22">
        <v>4</v>
      </c>
      <c r="C11" s="23">
        <v>5.383</v>
      </c>
      <c r="D11" s="23">
        <v>5.2290000000000001</v>
      </c>
      <c r="E11" s="22">
        <v>6.1269999999999998</v>
      </c>
      <c r="F11" s="23">
        <v>6.27</v>
      </c>
      <c r="G11" s="23">
        <v>5.7389999999999999</v>
      </c>
      <c r="H11" s="24"/>
    </row>
    <row r="12" spans="1:8">
      <c r="A12" s="21">
        <v>40444</v>
      </c>
      <c r="B12" s="22">
        <v>4</v>
      </c>
      <c r="C12" s="23">
        <v>5.3780000000000001</v>
      </c>
      <c r="D12" s="23">
        <v>5.2309999999999999</v>
      </c>
      <c r="E12" s="22">
        <v>6.1219999999999999</v>
      </c>
      <c r="F12" s="23">
        <v>6.266</v>
      </c>
      <c r="G12" s="23">
        <v>5.7350000000000003</v>
      </c>
      <c r="H12" s="24"/>
    </row>
    <row r="13" spans="1:8" s="2" customFormat="1">
      <c r="A13" s="21">
        <v>40451</v>
      </c>
      <c r="B13" s="22">
        <v>4</v>
      </c>
      <c r="C13" s="23">
        <v>5.3789999999999996</v>
      </c>
      <c r="D13" s="23">
        <v>5.2249999999999996</v>
      </c>
      <c r="E13" s="22">
        <v>6.1219999999999999</v>
      </c>
      <c r="F13" s="23">
        <v>6.2649999999999997</v>
      </c>
      <c r="G13" s="23">
        <v>5.7320000000000002</v>
      </c>
      <c r="H13" s="24"/>
    </row>
    <row r="14" spans="1:8" s="2" customFormat="1">
      <c r="A14" s="21">
        <v>40458</v>
      </c>
      <c r="B14" s="22">
        <v>4</v>
      </c>
      <c r="C14" s="23">
        <v>5.38</v>
      </c>
      <c r="D14" s="23">
        <v>5.2290000000000001</v>
      </c>
      <c r="E14" s="22">
        <v>6.125</v>
      </c>
      <c r="F14" s="23">
        <v>6.2670000000000003</v>
      </c>
      <c r="G14" s="23">
        <v>5.7359999999999998</v>
      </c>
      <c r="H14" s="24"/>
    </row>
    <row r="15" spans="1:8" s="2" customFormat="1">
      <c r="A15" s="21">
        <v>40492</v>
      </c>
      <c r="B15" s="22">
        <v>4</v>
      </c>
      <c r="C15" s="23">
        <v>5.39</v>
      </c>
      <c r="D15" s="23">
        <v>5.23</v>
      </c>
      <c r="E15" s="22">
        <v>6.1230000000000002</v>
      </c>
      <c r="F15" s="23">
        <v>6.2679999999999998</v>
      </c>
      <c r="G15" s="23">
        <v>5.7380000000000004</v>
      </c>
      <c r="H15" s="24" t="s">
        <v>21</v>
      </c>
    </row>
    <row r="16" spans="1:8" ht="15.75" thickBot="1">
      <c r="A16" s="15">
        <v>40519</v>
      </c>
      <c r="B16" s="7">
        <v>4</v>
      </c>
      <c r="C16" s="16">
        <v>5.3879999999999999</v>
      </c>
      <c r="D16" s="16">
        <v>5.3239999999999998</v>
      </c>
      <c r="E16" s="7">
        <v>6.12</v>
      </c>
      <c r="F16" s="16">
        <v>6.2720000000000002</v>
      </c>
      <c r="G16" s="16">
        <v>5.7389999999999999</v>
      </c>
      <c r="H16" s="8"/>
    </row>
    <row r="18" spans="1:7" ht="15.75" thickBot="1">
      <c r="A18" s="1" t="s">
        <v>25</v>
      </c>
    </row>
    <row r="19" spans="1:7" ht="15.75" thickBot="1">
      <c r="A19" s="12" t="s">
        <v>0</v>
      </c>
      <c r="B19" s="13" t="s">
        <v>11</v>
      </c>
      <c r="C19" s="13" t="s">
        <v>12</v>
      </c>
      <c r="D19" s="13" t="s">
        <v>13</v>
      </c>
      <c r="E19" s="13" t="s">
        <v>14</v>
      </c>
      <c r="F19" s="13" t="s">
        <v>15</v>
      </c>
      <c r="G19" s="14" t="s">
        <v>16</v>
      </c>
    </row>
    <row r="20" spans="1:7">
      <c r="A20" s="9">
        <v>40353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1">
        <v>0</v>
      </c>
    </row>
    <row r="21" spans="1:7">
      <c r="A21" s="5">
        <v>40388</v>
      </c>
      <c r="B21" s="4">
        <f>B4/(A4-A3)</f>
        <v>0.11428571428571428</v>
      </c>
      <c r="C21" s="4">
        <f>(B4+C4)/(A4-A3)</f>
        <v>0.26802857142857145</v>
      </c>
      <c r="D21" s="4">
        <f>SUM(B4:D4)/(A4-A3)</f>
        <v>0.42028571428571432</v>
      </c>
      <c r="E21" s="4">
        <f>SUM(B4:E4)/(A4-A3)</f>
        <v>0.59525714285714282</v>
      </c>
      <c r="F21" s="4">
        <f>SUM(B4:F4)/(A4-A3)</f>
        <v>0.77439999999999998</v>
      </c>
      <c r="G21" s="26">
        <f>SUM(B4:G4)/(A4-A3)</f>
        <v>0.93848571428571437</v>
      </c>
    </row>
    <row r="22" spans="1:7">
      <c r="A22" s="5">
        <v>40394</v>
      </c>
      <c r="B22" s="4">
        <f>B5/(A5-A4)</f>
        <v>0.66666666666666663</v>
      </c>
      <c r="C22" s="4">
        <f>(B5+C5)/(A5-A4)</f>
        <v>1.5635000000000001</v>
      </c>
      <c r="D22" s="4">
        <f t="shared" ref="D22:D25" si="0">SUM(B5:D5)/(A5-A4)</f>
        <v>2.4348333333333332</v>
      </c>
      <c r="E22" s="4">
        <f t="shared" ref="E22:E25" si="1">SUM(B5:E5)/(A5-A4)</f>
        <v>3.4553333333333334</v>
      </c>
      <c r="F22" s="4">
        <f t="shared" ref="F22:F25" si="2">SUM(B5:F5)/(A5-A4)</f>
        <v>4.4914999999999994</v>
      </c>
      <c r="G22" s="26">
        <f t="shared" ref="G22:G25" si="3">SUM(B5:G5)/(A5-A4)</f>
        <v>5.4481666666666664</v>
      </c>
    </row>
    <row r="23" spans="1:7">
      <c r="A23" s="5">
        <v>40402</v>
      </c>
      <c r="B23" s="4">
        <f t="shared" ref="B23:B25" si="4">B6/(A6-A5)</f>
        <v>0.5</v>
      </c>
      <c r="C23" s="4">
        <f t="shared" ref="C23:C25" si="5">(B6+C6)/(A6-A5)</f>
        <v>1.173125</v>
      </c>
      <c r="D23" s="4">
        <f t="shared" si="0"/>
        <v>1.826875</v>
      </c>
      <c r="E23" s="4">
        <f t="shared" si="1"/>
        <v>2.5922499999999999</v>
      </c>
      <c r="F23" s="4">
        <f t="shared" si="2"/>
        <v>3.376125</v>
      </c>
      <c r="G23" s="26">
        <f t="shared" si="3"/>
        <v>4.0946249999999997</v>
      </c>
    </row>
    <row r="24" spans="1:7">
      <c r="A24" s="5">
        <v>40409</v>
      </c>
      <c r="B24" s="4">
        <f t="shared" si="4"/>
        <v>0.5714285714285714</v>
      </c>
      <c r="C24" s="4">
        <f t="shared" si="5"/>
        <v>1.3404285714285713</v>
      </c>
      <c r="D24" s="4">
        <f t="shared" si="0"/>
        <v>2.0875714285714286</v>
      </c>
      <c r="E24" s="4">
        <f t="shared" si="1"/>
        <v>2.9627142857142856</v>
      </c>
      <c r="F24" s="4">
        <f t="shared" si="2"/>
        <v>3.8584285714285715</v>
      </c>
      <c r="G24" s="26">
        <f t="shared" si="3"/>
        <v>4.6784285714285714</v>
      </c>
    </row>
    <row r="25" spans="1:7">
      <c r="A25" s="5">
        <v>40416</v>
      </c>
      <c r="B25" s="4">
        <f t="shared" si="4"/>
        <v>0.5714285714285714</v>
      </c>
      <c r="C25" s="4">
        <f t="shared" si="5"/>
        <v>1.3401428571428571</v>
      </c>
      <c r="D25" s="4">
        <f t="shared" si="0"/>
        <v>2.0872857142857142</v>
      </c>
      <c r="E25" s="4">
        <f t="shared" si="1"/>
        <v>2.9624285714285716</v>
      </c>
      <c r="F25" s="4">
        <f t="shared" si="2"/>
        <v>3.8581428571428575</v>
      </c>
      <c r="G25" s="26">
        <f t="shared" si="3"/>
        <v>4.6784285714285714</v>
      </c>
    </row>
    <row r="26" spans="1:7">
      <c r="A26" s="5">
        <v>40423</v>
      </c>
      <c r="B26" s="4">
        <f t="shared" ref="B26" si="6">B9/(A9-A8)</f>
        <v>0.5714285714285714</v>
      </c>
      <c r="C26" s="4">
        <f t="shared" ref="C26" si="7">(B9+C9)/(A9-A8)</f>
        <v>1.3404285714285713</v>
      </c>
      <c r="D26" s="4">
        <f t="shared" ref="D26:D33" si="8">SUM(B9:D9)/(A9-A8)</f>
        <v>2.0875714285714286</v>
      </c>
      <c r="E26" s="4">
        <f t="shared" ref="E26" si="9">SUM(B9:E9)/(A9-A8)</f>
        <v>2.9628571428571426</v>
      </c>
      <c r="F26" s="4">
        <f t="shared" ref="F26" si="10">SUM(B9:F9)/(A9-A8)</f>
        <v>3.8589999999999995</v>
      </c>
      <c r="G26" s="26">
        <f t="shared" ref="G26" si="11">SUM(B9:G9)/(A9-A8)</f>
        <v>4.6781428571428574</v>
      </c>
    </row>
    <row r="27" spans="1:7">
      <c r="A27" s="5">
        <v>40430</v>
      </c>
      <c r="B27" s="4">
        <f t="shared" ref="B27" si="12">B10/(A10-A9)</f>
        <v>0.5714285714285714</v>
      </c>
      <c r="C27" s="4">
        <f t="shared" ref="C27" si="13">(B10+C10)/(A10-A9)</f>
        <v>1.3399999999999999</v>
      </c>
      <c r="D27" s="4">
        <f t="shared" si="8"/>
        <v>2.09</v>
      </c>
      <c r="E27" s="4">
        <f t="shared" ref="E27" si="14">SUM(B10:E10)/(A10-A9)</f>
        <v>2.9648571428571424</v>
      </c>
      <c r="F27" s="4">
        <f t="shared" ref="F27" si="15">SUM(B10:F10)/(A10-A9)</f>
        <v>3.8598571428571424</v>
      </c>
      <c r="G27" s="26">
        <f t="shared" ref="G27" si="16">SUM(B10:G10)/(A10-A9)</f>
        <v>4.6794285714285717</v>
      </c>
    </row>
    <row r="28" spans="1:7">
      <c r="A28" s="21">
        <v>40437</v>
      </c>
      <c r="B28" s="23">
        <f t="shared" ref="B28" si="17">B11/(A11-A10)</f>
        <v>0.5714285714285714</v>
      </c>
      <c r="C28" s="23">
        <f t="shared" ref="C28" si="18">(B11+C11)/(A11-A10)</f>
        <v>1.3404285714285713</v>
      </c>
      <c r="D28" s="23">
        <f t="shared" si="8"/>
        <v>2.0874285714285712</v>
      </c>
      <c r="E28" s="23">
        <f t="shared" ref="E28" si="19">SUM(B11:E11)/(A11-A10)</f>
        <v>2.9627142857142852</v>
      </c>
      <c r="F28" s="23">
        <f t="shared" ref="F28" si="20">SUM(B11:F11)/(A11-A10)</f>
        <v>3.8584285714285711</v>
      </c>
      <c r="G28" s="28">
        <f t="shared" ref="G28" si="21">SUM(B11:G11)/(A11-A10)</f>
        <v>4.6782857142857139</v>
      </c>
    </row>
    <row r="29" spans="1:7">
      <c r="A29" s="21">
        <v>40444</v>
      </c>
      <c r="B29" s="23">
        <f t="shared" ref="B29" si="22">B12/(A12-A11)</f>
        <v>0.5714285714285714</v>
      </c>
      <c r="C29" s="23">
        <f t="shared" ref="C29" si="23">(B12+C12)/(A12-A11)</f>
        <v>1.3397142857142856</v>
      </c>
      <c r="D29" s="23">
        <f t="shared" si="8"/>
        <v>2.0870000000000002</v>
      </c>
      <c r="E29" s="23">
        <f t="shared" ref="E29" si="24">SUM(B12:E12)/(A12-A11)</f>
        <v>2.9615714285714287</v>
      </c>
      <c r="F29" s="23">
        <f t="shared" ref="F29" si="25">SUM(B12:F12)/(A12-A11)</f>
        <v>3.8567142857142858</v>
      </c>
      <c r="G29" s="28">
        <f t="shared" ref="G29" si="26">SUM(B12:G12)/(A12-A11)</f>
        <v>4.6760000000000002</v>
      </c>
    </row>
    <row r="30" spans="1:7">
      <c r="A30" s="21">
        <v>40451</v>
      </c>
      <c r="B30" s="23">
        <f t="shared" ref="B30" si="27">B13/(A13-A12)</f>
        <v>0.5714285714285714</v>
      </c>
      <c r="C30" s="23">
        <f t="shared" ref="C30:C32" si="28">(B13+C13)/(A13-A12)</f>
        <v>1.3398571428571429</v>
      </c>
      <c r="D30" s="23">
        <f t="shared" si="8"/>
        <v>2.0862857142857143</v>
      </c>
      <c r="E30" s="23">
        <f t="shared" ref="E30:E32" si="29">SUM(B13:E13)/(A13-A12)</f>
        <v>2.9608571428571429</v>
      </c>
      <c r="F30" s="23">
        <f t="shared" ref="F30:F32" si="30">SUM(B13:F13)/(A13-A12)</f>
        <v>3.8558571428571429</v>
      </c>
      <c r="G30" s="28">
        <f t="shared" ref="G30:G32" si="31">SUM(B13:G13)/(A13-A12)</f>
        <v>4.6747142857142858</v>
      </c>
    </row>
    <row r="31" spans="1:7" s="2" customFormat="1">
      <c r="A31" s="21">
        <v>40458</v>
      </c>
      <c r="B31" s="23">
        <f>B14/(A14-A13)</f>
        <v>0.5714285714285714</v>
      </c>
      <c r="C31" s="23">
        <f t="shared" si="28"/>
        <v>1.3399999999999999</v>
      </c>
      <c r="D31" s="23">
        <f t="shared" si="8"/>
        <v>2.0869999999999997</v>
      </c>
      <c r="E31" s="23">
        <f t="shared" si="29"/>
        <v>2.9619999999999997</v>
      </c>
      <c r="F31" s="23">
        <f t="shared" si="30"/>
        <v>3.8572857142857138</v>
      </c>
      <c r="G31" s="28">
        <f t="shared" si="31"/>
        <v>4.6767142857142847</v>
      </c>
    </row>
    <row r="32" spans="1:7" s="2" customFormat="1">
      <c r="A32" s="21">
        <v>40492</v>
      </c>
      <c r="B32" s="23">
        <f>B15/(A15-A14)</f>
        <v>0.11764705882352941</v>
      </c>
      <c r="C32" s="23">
        <f t="shared" si="28"/>
        <v>0.2761764705882353</v>
      </c>
      <c r="D32" s="23">
        <f t="shared" si="8"/>
        <v>0.43000000000000005</v>
      </c>
      <c r="E32" s="23">
        <f t="shared" si="29"/>
        <v>0.61008823529411771</v>
      </c>
      <c r="F32" s="23">
        <f t="shared" si="30"/>
        <v>0.79444117647058832</v>
      </c>
      <c r="G32" s="28">
        <f t="shared" si="31"/>
        <v>0.96320588235294125</v>
      </c>
    </row>
    <row r="33" spans="1:7" ht="15.75" thickBot="1">
      <c r="A33" s="15">
        <v>40519</v>
      </c>
      <c r="B33" s="16">
        <f>B16/(A16-A15)</f>
        <v>0.14814814814814814</v>
      </c>
      <c r="C33" s="16">
        <f t="shared" ref="C33" si="32">(B16+C16)/(A16-A15)</f>
        <v>0.34770370370370368</v>
      </c>
      <c r="D33" s="16">
        <f t="shared" si="8"/>
        <v>0.54488888888888887</v>
      </c>
      <c r="E33" s="16">
        <f t="shared" ref="E33" si="33">SUM(B16:E16)/(A16-A15)</f>
        <v>0.77155555555555555</v>
      </c>
      <c r="F33" s="16">
        <f t="shared" ref="F33" si="34">SUM(B16:F16)/(A16-A15)</f>
        <v>1.0038518518518518</v>
      </c>
      <c r="G33" s="29">
        <f t="shared" ref="G33" si="35">SUM(B16:G16)/(A16-A15)</f>
        <v>1.2164074074074074</v>
      </c>
    </row>
  </sheetData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&amp;L&amp;G&amp;C&amp;"Arial,Bold"&amp;14Table H-64: Grum Pit Slope Stability
Grum Pins-Set North of Transformer Station - 2010&amp;R&amp;G</oddHeader>
    <oddFooter xml:space="preserve">&amp;L&amp;"Arial,Regular"&amp;6&amp;Z&amp;F&amp;A&amp;R&amp;8Page &amp;P of &amp;N
</oddFoot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NEGrum-South(TH-63(a&amp;b))</vt:lpstr>
      <vt:lpstr>NEGrum-North(TH-64(a&amp;b))</vt:lpstr>
      <vt:lpstr>H-46</vt:lpstr>
      <vt:lpstr>H-47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Hall</dc:creator>
  <cp:lastModifiedBy>jplatz</cp:lastModifiedBy>
  <cp:lastPrinted>2011-02-26T20:57:08Z</cp:lastPrinted>
  <dcterms:created xsi:type="dcterms:W3CDTF">2010-03-24T22:47:05Z</dcterms:created>
  <dcterms:modified xsi:type="dcterms:W3CDTF">2011-03-10T18:26:23Z</dcterms:modified>
</cp:coreProperties>
</file>