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510" windowWidth="19440" windowHeight="7575" tabRatio="497"/>
  </bookViews>
  <sheets>
    <sheet name="MAIN" sheetId="1" r:id="rId1"/>
    <sheet name="Table 1" sheetId="7" r:id="rId2"/>
    <sheet name="Table 2" sheetId="8" r:id="rId3"/>
  </sheets>
  <definedNames>
    <definedName name="_xlnm.Print_Area" localSheetId="0">MAIN!$A$1:$AC$52</definedName>
    <definedName name="_xlnm.Print_Area" localSheetId="1">'Table 1'!$A$1:$AA$116</definedName>
    <definedName name="_xlnm.Print_Area" localSheetId="2">'Table 2'!$A$1:$AA$104</definedName>
    <definedName name="_xlnm.Print_Titles" localSheetId="1">'Table 1'!$A:$A,'Table 1'!$1:$3</definedName>
    <definedName name="_xlnm.Print_Titles" localSheetId="2">'Table 2'!$A:$A,'Table 2'!$1:$3</definedName>
  </definedNames>
  <calcPr calcId="145621"/>
</workbook>
</file>

<file path=xl/calcChain.xml><?xml version="1.0" encoding="utf-8"?>
<calcChain xmlns="http://schemas.openxmlformats.org/spreadsheetml/2006/main">
  <c r="R116" i="1" l="1"/>
  <c r="R112" i="1"/>
  <c r="R107" i="1"/>
  <c r="R103" i="1"/>
  <c r="R99" i="1"/>
  <c r="R95" i="1"/>
  <c r="R91" i="1"/>
  <c r="R87" i="1"/>
  <c r="R82" i="1"/>
  <c r="R77" i="1"/>
  <c r="R73" i="1"/>
  <c r="R69" i="1"/>
  <c r="R65" i="1"/>
  <c r="R61" i="1"/>
  <c r="R57" i="1"/>
  <c r="R52" i="1"/>
  <c r="R48" i="1"/>
  <c r="R46" i="1"/>
  <c r="R44" i="1"/>
  <c r="R39" i="1"/>
  <c r="R33" i="1"/>
  <c r="R27" i="1"/>
  <c r="R23" i="1"/>
  <c r="R18" i="1"/>
  <c r="R13" i="1"/>
  <c r="Q5" i="1"/>
  <c r="R5" i="1" s="1"/>
  <c r="Q6" i="1"/>
  <c r="R6" i="1" s="1"/>
  <c r="Q116" i="1"/>
  <c r="Q115" i="1"/>
  <c r="R115" i="1" s="1"/>
  <c r="Q114" i="1"/>
  <c r="R114" i="1" s="1"/>
  <c r="Q113" i="1"/>
  <c r="R113" i="1" s="1"/>
  <c r="Q112" i="1"/>
  <c r="Q111" i="1"/>
  <c r="R111" i="1" s="1"/>
  <c r="Q110" i="1"/>
  <c r="R110" i="1" s="1"/>
  <c r="Q109" i="1"/>
  <c r="R109" i="1" s="1"/>
  <c r="Q107" i="1"/>
  <c r="Q106" i="1"/>
  <c r="R106" i="1" s="1"/>
  <c r="Q105" i="1"/>
  <c r="R105" i="1" s="1"/>
  <c r="Q104" i="1"/>
  <c r="R104" i="1" s="1"/>
  <c r="Q103" i="1"/>
  <c r="Q102" i="1"/>
  <c r="R102" i="1" s="1"/>
  <c r="Q101" i="1"/>
  <c r="R101" i="1" s="1"/>
  <c r="Q100" i="1"/>
  <c r="R100" i="1" s="1"/>
  <c r="Q99" i="1"/>
  <c r="Q98" i="1"/>
  <c r="R98" i="1" s="1"/>
  <c r="Q97" i="1"/>
  <c r="R97" i="1" s="1"/>
  <c r="Q96" i="1"/>
  <c r="R96" i="1" s="1"/>
  <c r="Q95" i="1"/>
  <c r="Q94" i="1"/>
  <c r="R94" i="1" s="1"/>
  <c r="Q93" i="1"/>
  <c r="R93" i="1" s="1"/>
  <c r="Q92" i="1"/>
  <c r="R92" i="1" s="1"/>
  <c r="Q91" i="1"/>
  <c r="Q90" i="1"/>
  <c r="R90" i="1" s="1"/>
  <c r="Q89" i="1"/>
  <c r="R89" i="1" s="1"/>
  <c r="Q88" i="1"/>
  <c r="R88" i="1" s="1"/>
  <c r="Q87" i="1"/>
  <c r="Q86" i="1"/>
  <c r="R86" i="1" s="1"/>
  <c r="Q85" i="1"/>
  <c r="R85" i="1" s="1"/>
  <c r="Q83" i="1"/>
  <c r="R83" i="1" s="1"/>
  <c r="Q82" i="1"/>
  <c r="Q80" i="1"/>
  <c r="R80" i="1" s="1"/>
  <c r="Q79" i="1"/>
  <c r="R79" i="1" s="1"/>
  <c r="Q78" i="1"/>
  <c r="R78" i="1" s="1"/>
  <c r="Q77" i="1"/>
  <c r="Q76" i="1"/>
  <c r="R76" i="1" s="1"/>
  <c r="Q75" i="1"/>
  <c r="R75" i="1" s="1"/>
  <c r="Q74" i="1"/>
  <c r="R74" i="1" s="1"/>
  <c r="Q73" i="1"/>
  <c r="Q72" i="1"/>
  <c r="R72" i="1" s="1"/>
  <c r="Q71" i="1"/>
  <c r="R71" i="1" s="1"/>
  <c r="Q70" i="1"/>
  <c r="R70" i="1" s="1"/>
  <c r="Q69" i="1"/>
  <c r="Q68" i="1"/>
  <c r="R68" i="1" s="1"/>
  <c r="Q67" i="1"/>
  <c r="R67" i="1" s="1"/>
  <c r="Q66" i="1"/>
  <c r="R66" i="1" s="1"/>
  <c r="Q65" i="1"/>
  <c r="Q64" i="1"/>
  <c r="R64" i="1" s="1"/>
  <c r="Q63" i="1"/>
  <c r="R63" i="1" s="1"/>
  <c r="Q62" i="1"/>
  <c r="R62" i="1" s="1"/>
  <c r="Q61" i="1"/>
  <c r="Q60" i="1"/>
  <c r="R60" i="1" s="1"/>
  <c r="Q59" i="1"/>
  <c r="R59" i="1" s="1"/>
  <c r="Q58" i="1"/>
  <c r="R58" i="1" s="1"/>
  <c r="Q57" i="1"/>
  <c r="Q56" i="1"/>
  <c r="R56" i="1" s="1"/>
  <c r="Q55" i="1"/>
  <c r="R55" i="1" s="1"/>
  <c r="Q54" i="1"/>
  <c r="R54" i="1" s="1"/>
  <c r="Q52" i="1"/>
  <c r="Q51" i="1"/>
  <c r="R51" i="1" s="1"/>
  <c r="Q50" i="1"/>
  <c r="R50" i="1" s="1"/>
  <c r="Q49" i="1"/>
  <c r="R49" i="1" s="1"/>
  <c r="Q48" i="1"/>
  <c r="Q47" i="1"/>
  <c r="R47" i="1" s="1"/>
  <c r="Q45" i="1"/>
  <c r="R45" i="1" s="1"/>
  <c r="Q44" i="1"/>
  <c r="Q43" i="1"/>
  <c r="R43" i="1" s="1"/>
  <c r="Q41" i="1"/>
  <c r="R41" i="1" s="1"/>
  <c r="Q40" i="1"/>
  <c r="R40" i="1" s="1"/>
  <c r="Q39" i="1"/>
  <c r="Q33" i="1"/>
  <c r="Q37" i="1"/>
  <c r="R37" i="1" s="1"/>
  <c r="Q36" i="1"/>
  <c r="R36" i="1" s="1"/>
  <c r="Q35" i="1"/>
  <c r="R35" i="1" s="1"/>
  <c r="Q31" i="1"/>
  <c r="R31" i="1" s="1"/>
  <c r="Q30" i="1"/>
  <c r="R30" i="1" s="1"/>
  <c r="Q29" i="1"/>
  <c r="R29" i="1" s="1"/>
  <c r="Q27" i="1"/>
  <c r="Q26" i="1"/>
  <c r="R26" i="1" s="1"/>
  <c r="Q25" i="1"/>
  <c r="R25" i="1" s="1"/>
  <c r="Q24" i="1"/>
  <c r="R24" i="1" s="1"/>
  <c r="Q23" i="1"/>
  <c r="Q22" i="1"/>
  <c r="R22" i="1" s="1"/>
  <c r="Q20" i="1"/>
  <c r="R20" i="1" s="1"/>
  <c r="Q19" i="1"/>
  <c r="R19" i="1" s="1"/>
  <c r="Q18" i="1"/>
  <c r="Q17" i="1"/>
  <c r="R17" i="1" s="1"/>
  <c r="Q16" i="1"/>
  <c r="R16" i="1" s="1"/>
  <c r="Q14" i="1"/>
  <c r="R14" i="1" s="1"/>
  <c r="Q13" i="1"/>
  <c r="Q7" i="1"/>
  <c r="R7" i="1" s="1"/>
  <c r="Q8" i="1"/>
  <c r="R8" i="1" s="1"/>
  <c r="Q9" i="1"/>
  <c r="R9" i="1" s="1"/>
  <c r="Q10" i="1"/>
  <c r="R10" i="1" s="1"/>
  <c r="Q11" i="1"/>
  <c r="R11" i="1" s="1"/>
  <c r="V2" i="8" l="1"/>
  <c r="W2" i="8"/>
  <c r="X2" i="8"/>
  <c r="Y2" i="8"/>
  <c r="Z2" i="8"/>
  <c r="AA2" i="8"/>
  <c r="AA118" i="8" l="1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A118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A117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A116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115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114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113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112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111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110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109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108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107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106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105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104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103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102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101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100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99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98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97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96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95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94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93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92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91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90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89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88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87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86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85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84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83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82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81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80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79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78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77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76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75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74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73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72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71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70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69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68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67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66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65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64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63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62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61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60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59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58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57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56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55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54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53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52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51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50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49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48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47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46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45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44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43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42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41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40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39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38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37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36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35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34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33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32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31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30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29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28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27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26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25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24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23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22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21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16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15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14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13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12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11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10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9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8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7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6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5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4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3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A2" i="8"/>
  <c r="AA1" i="8"/>
  <c r="Z1" i="8"/>
  <c r="Y1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A2" i="7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3" i="7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4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7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8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9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17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29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30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35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36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37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38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39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40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41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42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43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44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46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47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48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49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50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51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52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53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54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55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56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57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58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59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6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61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62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63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64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65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66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67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68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69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70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71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72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73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74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75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76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A77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78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79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80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81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82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83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84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85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86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87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A88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89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A90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A91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92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93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94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95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A96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A97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A98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A99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100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101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103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104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105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106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107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108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109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110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111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112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A114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115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116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A117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118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B1" i="7"/>
  <c r="C1" i="7"/>
  <c r="D1" i="7"/>
  <c r="E1" i="7"/>
  <c r="F1" i="7"/>
  <c r="G1" i="7"/>
  <c r="H1" i="7"/>
  <c r="I1" i="7"/>
  <c r="J1" i="7"/>
  <c r="K1" i="7"/>
  <c r="L1" i="7"/>
  <c r="M1" i="7"/>
  <c r="N1" i="7"/>
  <c r="O1" i="7"/>
  <c r="P1" i="7"/>
  <c r="Q1" i="7"/>
  <c r="R1" i="7"/>
  <c r="S1" i="7"/>
  <c r="T1" i="7"/>
  <c r="U1" i="7"/>
  <c r="V1" i="7"/>
  <c r="W1" i="7"/>
  <c r="X1" i="7"/>
  <c r="Y1" i="7"/>
  <c r="Z1" i="7"/>
  <c r="AA1" i="7"/>
  <c r="A1" i="7"/>
</calcChain>
</file>

<file path=xl/comments1.xml><?xml version="1.0" encoding="utf-8"?>
<comments xmlns="http://schemas.openxmlformats.org/spreadsheetml/2006/main">
  <authors>
    <author>Caleb Light</author>
    <author>Candice Crosby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or depth to refusal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Final purge volume prior to sample collection</t>
        </r>
      </text>
    </comment>
    <comment ref="S2" authorId="0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Last readings from meter before sample was taken.</t>
        </r>
      </text>
    </comment>
    <comment ref="AC2" authorId="0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Notes about the well site, purge water conditions, frozen conditions, sample collection notes and justifications for not taking a sample.</t>
        </r>
      </text>
    </comment>
    <comment ref="AC66" authorId="1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Perhaps the felt faded on top and resulted in a 9 looking like a 4...</t>
        </r>
      </text>
    </comment>
    <comment ref="AD88" authorId="1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This is P09-VC1</t>
        </r>
      </text>
    </comment>
  </commentList>
</comments>
</file>

<file path=xl/comments2.xml><?xml version="1.0" encoding="utf-8"?>
<comments xmlns="http://schemas.openxmlformats.org/spreadsheetml/2006/main">
  <authors>
    <author>Hanna Van de Vosse</author>
    <author>Caleb Light</author>
    <author>Candice Crosby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Hanna Van de Vosse:</t>
        </r>
        <r>
          <rPr>
            <sz val="9"/>
            <color indexed="81"/>
            <rFont val="Tahoma"/>
            <family val="2"/>
          </rPr>
          <t xml:space="preserve">
truck or ATV</t>
        </r>
      </text>
    </comment>
    <comment ref="J2" authorId="1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or depth to refusal</t>
        </r>
      </text>
    </comment>
    <comment ref="AA2" authorId="1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Notes about the well site, purge water conditions, frozen conditions, sample collection notes and justifications for not taking a sample.</t>
        </r>
      </text>
    </comment>
    <comment ref="G62" authorId="2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Not recorded</t>
        </r>
      </text>
    </comment>
    <comment ref="AC88" authorId="2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This is P09-VC1</t>
        </r>
      </text>
    </comment>
    <comment ref="G94" authorId="2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Inside diameter of casing approximately 33 mm</t>
        </r>
      </text>
    </comment>
  </commentList>
</comments>
</file>

<file path=xl/comments3.xml><?xml version="1.0" encoding="utf-8"?>
<comments xmlns="http://schemas.openxmlformats.org/spreadsheetml/2006/main">
  <authors>
    <author>Hanna Van de Vosse</author>
    <author>Caleb Light</author>
    <author>Candice Crosby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Hanna Van de Vosse:</t>
        </r>
        <r>
          <rPr>
            <sz val="9"/>
            <color indexed="81"/>
            <rFont val="Tahoma"/>
            <family val="2"/>
          </rPr>
          <t xml:space="preserve">
truck or ATV</t>
        </r>
      </text>
    </comment>
    <comment ref="J2" authorId="1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or depth to refusal</t>
        </r>
      </text>
    </comment>
    <comment ref="AA2" authorId="1">
      <text>
        <r>
          <rPr>
            <b/>
            <sz val="9"/>
            <color indexed="81"/>
            <rFont val="Tahoma"/>
            <family val="2"/>
          </rPr>
          <t>Caleb Light:</t>
        </r>
        <r>
          <rPr>
            <sz val="9"/>
            <color indexed="81"/>
            <rFont val="Tahoma"/>
            <family val="2"/>
          </rPr>
          <t xml:space="preserve">
Notes about the well site, purge water conditions, frozen conditions, sample collection notes and justifications for not taking a sample.</t>
        </r>
      </text>
    </comment>
    <comment ref="G62" authorId="2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Not recorded</t>
        </r>
      </text>
    </comment>
    <comment ref="AC88" authorId="2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This is P09-VC1</t>
        </r>
      </text>
    </comment>
    <comment ref="G94" authorId="2">
      <text>
        <r>
          <rPr>
            <b/>
            <sz val="9"/>
            <color indexed="81"/>
            <rFont val="Tahoma"/>
            <family val="2"/>
          </rPr>
          <t>Candice Crosby:</t>
        </r>
        <r>
          <rPr>
            <sz val="9"/>
            <color indexed="81"/>
            <rFont val="Tahoma"/>
            <family val="2"/>
          </rPr>
          <t xml:space="preserve">
Inside diameter of casing approximately 33 mm</t>
        </r>
      </text>
    </comment>
  </commentList>
</comments>
</file>

<file path=xl/sharedStrings.xml><?xml version="1.0" encoding="utf-8"?>
<sst xmlns="http://schemas.openxmlformats.org/spreadsheetml/2006/main" count="1133" uniqueCount="415">
  <si>
    <t>Northing</t>
  </si>
  <si>
    <t>Easting</t>
  </si>
  <si>
    <t>Well Name</t>
  </si>
  <si>
    <t>Time</t>
  </si>
  <si>
    <t>pH</t>
  </si>
  <si>
    <t>SPC</t>
  </si>
  <si>
    <t>Pump Method</t>
  </si>
  <si>
    <t>Well Location</t>
  </si>
  <si>
    <t>m</t>
  </si>
  <si>
    <t>Mine Area</t>
  </si>
  <si>
    <t>Access</t>
  </si>
  <si>
    <t>Access Notes</t>
  </si>
  <si>
    <t>Pictures</t>
  </si>
  <si>
    <t>Vangorda/Grum</t>
  </si>
  <si>
    <t>SRK05-09</t>
  </si>
  <si>
    <t>Manual</t>
  </si>
  <si>
    <t>Turbidity</t>
  </si>
  <si>
    <t>NA</t>
  </si>
  <si>
    <t>4346-50 BSn Camera</t>
  </si>
  <si>
    <t>P03-06-6</t>
  </si>
  <si>
    <t>Second Impoundment</t>
  </si>
  <si>
    <t>4379-81 BSn Camera</t>
  </si>
  <si>
    <t>Well on tailing</t>
  </si>
  <si>
    <t>P03-06-2</t>
  </si>
  <si>
    <t>P03-06-1</t>
  </si>
  <si>
    <t>Northeast Dumps</t>
  </si>
  <si>
    <t>BH14B</t>
  </si>
  <si>
    <t>Well near creek, down a trail (steep embankment) beside moose pond; trail passes well SRK05-06 on way down; trail flagged with faded orange tape</t>
  </si>
  <si>
    <t>Hydrolift</t>
  </si>
  <si>
    <t>Well on small pad on small spur road up from main road; large mudlside in area of well</t>
  </si>
  <si>
    <t>SRK08-P9</t>
  </si>
  <si>
    <t>Main Dump</t>
  </si>
  <si>
    <t>Well in middle of road; should be better marked</t>
  </si>
  <si>
    <t>P09-LCD1</t>
  </si>
  <si>
    <t>4351-4353 BSn Camera</t>
  </si>
  <si>
    <t>P09-LCD4</t>
  </si>
  <si>
    <t>ATV</t>
  </si>
  <si>
    <t>4357-59 BSn Camera</t>
  </si>
  <si>
    <t>Right next to P09-LCD2 near creek; ATV access on deactivate road</t>
  </si>
  <si>
    <t>P09-LCD6</t>
  </si>
  <si>
    <t>Well in middle of road</t>
  </si>
  <si>
    <t>4354-56 BSn Camera</t>
  </si>
  <si>
    <t>P96-8A</t>
  </si>
  <si>
    <t>Intermediate Dump</t>
  </si>
  <si>
    <t>Truck</t>
  </si>
  <si>
    <t>Back side of mill, going downhill, turn left toward dumps; road snakes down and along toe of dump slopes; well across creek</t>
  </si>
  <si>
    <t>P01-04B</t>
  </si>
  <si>
    <t>Intermediate Dam</t>
  </si>
  <si>
    <t>S-Wells Area</t>
  </si>
  <si>
    <t>Photos collected on previous days</t>
  </si>
  <si>
    <t>P96-8B</t>
  </si>
  <si>
    <t>P01-04A</t>
  </si>
  <si>
    <t>On toe of slope of intermediate dam; first barrel from diversion side</t>
  </si>
  <si>
    <t>P01-11</t>
  </si>
  <si>
    <t>Cross Valley Dam (CVD)</t>
  </si>
  <si>
    <t>At toe of CVD, second well from haul road side</t>
  </si>
  <si>
    <t>4257, 4259 BSn Camera</t>
  </si>
  <si>
    <t>SRK05-7</t>
  </si>
  <si>
    <t>4267-69 BSn Camera</t>
  </si>
  <si>
    <t>P96-9A</t>
  </si>
  <si>
    <t>Well in bushes approximately 5 m down a brushed trail from P96-9B</t>
  </si>
  <si>
    <t>4276-78 BSn Camera</t>
  </si>
  <si>
    <t>Across small ditch behind pump shack</t>
  </si>
  <si>
    <t>X25-96B</t>
  </si>
  <si>
    <t>Under black plastic 45 L drum</t>
  </si>
  <si>
    <t>HV100-064</t>
  </si>
  <si>
    <t>X24-96D</t>
  </si>
  <si>
    <t>Well closest to haul road</t>
  </si>
  <si>
    <t>HV100-065</t>
  </si>
  <si>
    <t>P01-01A</t>
  </si>
  <si>
    <t>4264-66 BSn Camera</t>
  </si>
  <si>
    <t>SRK05-8</t>
  </si>
  <si>
    <t>4270-72 BSn Camera</t>
  </si>
  <si>
    <t>P01-01B</t>
  </si>
  <si>
    <t>P09-C2</t>
  </si>
  <si>
    <t>P96-7</t>
  </si>
  <si>
    <t>HV100-67 to 69</t>
  </si>
  <si>
    <t>Mill Area</t>
  </si>
  <si>
    <t>4286-88 BSn Camera</t>
  </si>
  <si>
    <t>P09-SIS1</t>
  </si>
  <si>
    <t>P01-03</t>
  </si>
  <si>
    <t>P09-SIS2</t>
  </si>
  <si>
    <t>SRK08-SP7B</t>
  </si>
  <si>
    <t>HV100-57 &amp;58</t>
  </si>
  <si>
    <t>S1A</t>
  </si>
  <si>
    <t>S2B</t>
  </si>
  <si>
    <t>SRK08-SP7A</t>
  </si>
  <si>
    <t>S2A</t>
  </si>
  <si>
    <t>X25-96A</t>
  </si>
  <si>
    <t>Located at toe of slope</t>
  </si>
  <si>
    <t>V37</t>
  </si>
  <si>
    <t>Right side of main road at corner; under blue 45 L drum</t>
  </si>
  <si>
    <t>HV100-82 &amp; 83</t>
  </si>
  <si>
    <t>V35</t>
  </si>
  <si>
    <t>Under white barrel at tree line</t>
  </si>
  <si>
    <t>HV100-95 &amp; 96</t>
  </si>
  <si>
    <t>V36</t>
  </si>
  <si>
    <t>Located halfway between road and ditch under white barrel</t>
  </si>
  <si>
    <t>HV100-92 to 94</t>
  </si>
  <si>
    <t>V34</t>
  </si>
  <si>
    <t>At tree line under white barrel across road from seepage marker "V29"</t>
  </si>
  <si>
    <t>HV100-97 to 99</t>
  </si>
  <si>
    <t>HV100-102 to 104</t>
  </si>
  <si>
    <t>HV100-100 to 102</t>
  </si>
  <si>
    <t>Well located downslope of main access road ~10 m from power pole</t>
  </si>
  <si>
    <t>4292-4294</t>
  </si>
  <si>
    <t>4289-91 BSn Camera</t>
  </si>
  <si>
    <t>P2001-2A</t>
  </si>
  <si>
    <t>HV100-88 &amp; 89</t>
  </si>
  <si>
    <t>P09-VC1</t>
  </si>
  <si>
    <t>HV100-85-87</t>
  </si>
  <si>
    <t>Same location of P09-VC1</t>
  </si>
  <si>
    <t>P2001-3</t>
  </si>
  <si>
    <t>Under black plastic barrel</t>
  </si>
  <si>
    <t>HV100-90 &amp; 91</t>
  </si>
  <si>
    <t>P2001-2B</t>
  </si>
  <si>
    <t>Located on bench above ditch and at toe of dump slope</t>
  </si>
  <si>
    <t>P09-ETA2</t>
  </si>
  <si>
    <t>ETA Area</t>
  </si>
  <si>
    <t>Well located at base of canyon at the bottom of Faro Creek</t>
  </si>
  <si>
    <t>4295-97</t>
  </si>
  <si>
    <t>BH14A</t>
  </si>
  <si>
    <t>4301-03 BSn Camera</t>
  </si>
  <si>
    <t>P09-SIS5</t>
  </si>
  <si>
    <t>BH13B</t>
  </si>
  <si>
    <t>4298-4300</t>
  </si>
  <si>
    <t>P09-VC2</t>
  </si>
  <si>
    <t>Located next to large culvert</t>
  </si>
  <si>
    <t>HV100-84</t>
  </si>
  <si>
    <t>HV100-61</t>
  </si>
  <si>
    <t>P05-01-5</t>
  </si>
  <si>
    <t>4260-4263 BSn Camera</t>
  </si>
  <si>
    <t>P05-01-3</t>
  </si>
  <si>
    <t>4260-63 BSn Camera</t>
  </si>
  <si>
    <t>P09-C3</t>
  </si>
  <si>
    <t>561 &amp; 562 JO Camera</t>
  </si>
  <si>
    <t>BH05-9B-R</t>
  </si>
  <si>
    <t>Well on corner of road</t>
  </si>
  <si>
    <t>4273-4275 BSn Camera</t>
  </si>
  <si>
    <t>SRK08-SP8A</t>
  </si>
  <si>
    <t>Wells located at end of trail downslope of SRK08-SP7A/B</t>
  </si>
  <si>
    <t>HV100-62 &amp; 63</t>
  </si>
  <si>
    <t>SRK08-SP8B</t>
  </si>
  <si>
    <t>S1B</t>
  </si>
  <si>
    <t>P09-SIS4</t>
  </si>
  <si>
    <t>P09-SIS3</t>
  </si>
  <si>
    <t>P09-GS1A</t>
  </si>
  <si>
    <t>4330-32 BSn Camera</t>
  </si>
  <si>
    <t>P09-GS1B</t>
  </si>
  <si>
    <t>4333-36 BSn Camera</t>
  </si>
  <si>
    <t>Well Details</t>
  </si>
  <si>
    <t>Date</t>
  </si>
  <si>
    <t>Sample</t>
  </si>
  <si>
    <t>Sample Collected</t>
  </si>
  <si>
    <t>Y/N</t>
  </si>
  <si>
    <t>Y</t>
  </si>
  <si>
    <t>N</t>
  </si>
  <si>
    <t>(mm)</t>
  </si>
  <si>
    <t>(m TOC)</t>
  </si>
  <si>
    <t>(m)</t>
  </si>
  <si>
    <t>(dd/mmm/yyyy)</t>
  </si>
  <si>
    <t>(HH:SS)</t>
  </si>
  <si>
    <t>(L)</t>
  </si>
  <si>
    <t>(L/min)</t>
  </si>
  <si>
    <t>(µS/cm)</t>
  </si>
  <si>
    <t>(NTU)</t>
  </si>
  <si>
    <t>DTW</t>
  </si>
  <si>
    <t>DTB</t>
  </si>
  <si>
    <t>SU</t>
  </si>
  <si>
    <t>-</t>
  </si>
  <si>
    <t>Purge</t>
  </si>
  <si>
    <t>Volume</t>
  </si>
  <si>
    <t>Rate</t>
  </si>
  <si>
    <t>T</t>
  </si>
  <si>
    <t>Sample In-situ Parameters</t>
  </si>
  <si>
    <t>Diameter</t>
  </si>
  <si>
    <t>Well on small spur road above access road; T-rail sprayed orange as a well marker</t>
  </si>
  <si>
    <r>
      <t>(</t>
    </r>
    <r>
      <rPr>
        <sz val="10"/>
        <rFont val="Calibri"/>
        <family val="2"/>
      </rPr>
      <t>°</t>
    </r>
    <r>
      <rPr>
        <sz val="10"/>
        <rFont val="Arial"/>
        <family val="2"/>
      </rPr>
      <t>C)</t>
    </r>
  </si>
  <si>
    <t>513-566</t>
  </si>
  <si>
    <t>First 2 ch well on CVD from Rose Creek side; left side of road</t>
  </si>
  <si>
    <t>Well downslope of small earth berm near parking lot</t>
  </si>
  <si>
    <t>S wells gate, turn left up hill, turn right and go along power line ~100?, trail to right</t>
  </si>
  <si>
    <t>Formation</t>
  </si>
  <si>
    <t>BH10A</t>
  </si>
  <si>
    <t>BR (biotite/schist)</t>
  </si>
  <si>
    <t>A</t>
  </si>
  <si>
    <t>BH10B</t>
  </si>
  <si>
    <t>BR (phyllite/schist)</t>
  </si>
  <si>
    <t>BH5</t>
  </si>
  <si>
    <t>Alluvium</t>
  </si>
  <si>
    <t>BH6</t>
  </si>
  <si>
    <t>BH8</t>
  </si>
  <si>
    <t>BR (phyllite?)</t>
  </si>
  <si>
    <t>P03-01-2</t>
  </si>
  <si>
    <t>P03-01-8</t>
  </si>
  <si>
    <t>Tailings</t>
  </si>
  <si>
    <t>P03-03-2</t>
  </si>
  <si>
    <t>P03-03-4</t>
  </si>
  <si>
    <t>P03-03-9</t>
  </si>
  <si>
    <t>P03-05-4</t>
  </si>
  <si>
    <t>P03-09-6</t>
  </si>
  <si>
    <t>P03-09-9</t>
  </si>
  <si>
    <t>P05-04</t>
  </si>
  <si>
    <t>P09-ETA1</t>
  </si>
  <si>
    <t>BR</t>
  </si>
  <si>
    <t>SRK04-3A</t>
  </si>
  <si>
    <t>Tailings / Alluvium</t>
  </si>
  <si>
    <t>SRK05-ETA-BR1</t>
  </si>
  <si>
    <t>SRK05-ETA-BR2</t>
  </si>
  <si>
    <t>BR (schist)</t>
  </si>
  <si>
    <t>SRK05-SP1A</t>
  </si>
  <si>
    <t>Overburden / BR</t>
  </si>
  <si>
    <t>SRK05-SP1B</t>
  </si>
  <si>
    <t>Overburden</t>
  </si>
  <si>
    <t>SRK05-SP2</t>
  </si>
  <si>
    <t>Alluvium / BR</t>
  </si>
  <si>
    <t>SRK05-SP3A</t>
  </si>
  <si>
    <t>SRK05-SP3B</t>
  </si>
  <si>
    <t>SRK05-SP6</t>
  </si>
  <si>
    <t>BR / Schist</t>
  </si>
  <si>
    <t>SRK08-P12A</t>
  </si>
  <si>
    <t>weath. BR</t>
  </si>
  <si>
    <t>SRK08-P12B</t>
  </si>
  <si>
    <t>sand, gravel, weath BR</t>
  </si>
  <si>
    <t>SRK08-P14</t>
  </si>
  <si>
    <t>SRK08-P15</t>
  </si>
  <si>
    <t>weath. BR + BR</t>
  </si>
  <si>
    <t>SRK08-P16</t>
  </si>
  <si>
    <t>SRK08-SBR1</t>
  </si>
  <si>
    <t>SRK08-SBR2</t>
  </si>
  <si>
    <t>sand &amp; gravel</t>
  </si>
  <si>
    <t>SRK08-SBR3</t>
  </si>
  <si>
    <t>SRK08-SBR4</t>
  </si>
  <si>
    <t>TH86-2</t>
  </si>
  <si>
    <t>TH86-5</t>
  </si>
  <si>
    <t>M2</t>
  </si>
  <si>
    <t>Overburden/ sand &amp; gravel</t>
  </si>
  <si>
    <t>Q</t>
  </si>
  <si>
    <t>sand &amp; gravel, silty</t>
  </si>
  <si>
    <t>Overburden/BR</t>
  </si>
  <si>
    <t>SF</t>
  </si>
  <si>
    <t>BR (weathered)</t>
  </si>
  <si>
    <t>BR (quartz/diorite)</t>
  </si>
  <si>
    <t>Till</t>
  </si>
  <si>
    <t>P03-06-7</t>
  </si>
  <si>
    <t>BR/phyllite</t>
  </si>
  <si>
    <t>Overburden/fine sand</t>
  </si>
  <si>
    <t>foliated BR/phyllite, quartz-calcite veins</t>
  </si>
  <si>
    <t>Overburden to shallow BR / sandy</t>
  </si>
  <si>
    <t>Overburden / silt to sand &amp; gravel</t>
  </si>
  <si>
    <t>BR / friable, calcareous phyllite</t>
  </si>
  <si>
    <t>Overburden / sand &amp; gravel</t>
  </si>
  <si>
    <t>Clay and Gravel</t>
  </si>
  <si>
    <t>Till / BR</t>
  </si>
  <si>
    <t>P96-6</t>
  </si>
  <si>
    <t>BR (phyllite)</t>
  </si>
  <si>
    <t>SRK05-5C</t>
  </si>
  <si>
    <t>SRK05-SP4A</t>
  </si>
  <si>
    <t>SRK05-SP4B</t>
  </si>
  <si>
    <t>SRK05-SP5</t>
  </si>
  <si>
    <t>sand &amp; gravel, silty sand</t>
  </si>
  <si>
    <t>med-crs sand,</t>
  </si>
  <si>
    <t>Sample Frequency</t>
  </si>
  <si>
    <t>DTW (old)</t>
  </si>
  <si>
    <t>DTB (old)</t>
  </si>
  <si>
    <t>NAD83 / UTM zone 8</t>
  </si>
  <si>
    <t>NAD27 / UTM zone 8</t>
  </si>
  <si>
    <t>UTM Type</t>
  </si>
  <si>
    <t>SRK08-p10A</t>
  </si>
  <si>
    <t>SRK08-p11A</t>
  </si>
  <si>
    <t>SRK08-p11B</t>
  </si>
  <si>
    <t>Zone 2 Outwash/Pit</t>
  </si>
  <si>
    <t>Upstream of Tailings</t>
  </si>
  <si>
    <t>Down Gradient of CVD</t>
  </si>
  <si>
    <t>Cross Valley Dam</t>
  </si>
  <si>
    <t>Unable to collect data/sample due to frozen well
Well frozen; dislodged Waterra; foot valve iced-up and full of gravel; hit hard ice with dipper tape at 4.44 m; no water on ice</t>
  </si>
  <si>
    <t>Well Notes</t>
  </si>
  <si>
    <t>Vangorda / Grum</t>
  </si>
  <si>
    <t>Zone 2 Outwash / Pit</t>
  </si>
  <si>
    <t>Lab Bottle Number ID</t>
  </si>
  <si>
    <t>manual</t>
  </si>
  <si>
    <t>hydrolift</t>
  </si>
  <si>
    <t>QA/QC
Rep. ID</t>
  </si>
  <si>
    <t>Well is dry</t>
  </si>
  <si>
    <t>Well Not accessible</t>
  </si>
  <si>
    <t>Slight orange colour to discharge water.</t>
  </si>
  <si>
    <t>Slow recharge, stoped pumping to allow recharge twice.</t>
  </si>
  <si>
    <t>Discahrge water has lots of large black particulates, metallic odour.</t>
  </si>
  <si>
    <t>Very slow recharge, requires reduced pumping rated.</t>
  </si>
  <si>
    <t>Very turbid and very slow recharge.</t>
  </si>
  <si>
    <t>Very low well volume available for pumping.</t>
  </si>
  <si>
    <t>Large suspended particulates present in discharge water.</t>
  </si>
  <si>
    <t>Well purged completely until dry, recharge rate very slow.</t>
  </si>
  <si>
    <t>Only 0.215m of "water", mostly very sticky, visous mud; no sample taken.</t>
  </si>
  <si>
    <t>Purge volume based on historical purge data; waterra tubing too small for dipper.</t>
  </si>
  <si>
    <t>Purge volume based on historical purge data; waterra too small for dipper.</t>
  </si>
  <si>
    <t>Bottom of well very soft and higher then historical data; bottom may have filled with silt after spring flooding.</t>
  </si>
  <si>
    <t>Recharge very slow, well left overnight to recharge completely.</t>
  </si>
  <si>
    <t>Suspect flooding in spring.</t>
  </si>
  <si>
    <t>Waterra pulled to replace foot valve.</t>
  </si>
  <si>
    <t>Not able to dip at time of sampling; purge volume based on historical purge data</t>
  </si>
  <si>
    <t>Purged 80 L before sampling as per historical purge data.</t>
  </si>
  <si>
    <t>Not able to dip at time of sampling; purge volume based on historical purge data.</t>
  </si>
  <si>
    <t>Stand up broken, top is an additional 70 cm.</t>
  </si>
  <si>
    <t>Very slow recharge; well almost burried by road material</t>
  </si>
  <si>
    <t>Very slow recharge</t>
  </si>
  <si>
    <t>White coloured floating particulates on discharge water.</t>
  </si>
  <si>
    <t>Purged 800 ml before sampling, slow recahrge.</t>
  </si>
  <si>
    <t>Dry well, no data.</t>
  </si>
  <si>
    <t>Slight green colour to discharge water.</t>
  </si>
  <si>
    <t>Many large particulates, clogged foot valve.</t>
  </si>
  <si>
    <t>Well went dry after 3L; returned for sample following recharge 24 hours later.</t>
  </si>
  <si>
    <t>Discharge water became more turbid while filling sample bottles.</t>
  </si>
  <si>
    <t>Well casing compromized. Not surface casing present, requiers repair.</t>
  </si>
  <si>
    <t>Very slow recharge; not enough water to sample. Stopped pumping at 9:59.</t>
  </si>
  <si>
    <t>Replaced waterra and footvalve.</t>
  </si>
  <si>
    <t>Peristaltic</t>
  </si>
  <si>
    <t>3x well vol.</t>
  </si>
  <si>
    <t>&lt;3x Well Vol. Purged</t>
  </si>
  <si>
    <t>065</t>
  </si>
  <si>
    <t>061</t>
  </si>
  <si>
    <t>071</t>
  </si>
  <si>
    <t>070</t>
  </si>
  <si>
    <t>062</t>
  </si>
  <si>
    <t>038</t>
  </si>
  <si>
    <t>037</t>
  </si>
  <si>
    <t>035</t>
  </si>
  <si>
    <t>063</t>
  </si>
  <si>
    <t>097</t>
  </si>
  <si>
    <t>098</t>
  </si>
  <si>
    <t>080</t>
  </si>
  <si>
    <t>081</t>
  </si>
  <si>
    <t>066</t>
  </si>
  <si>
    <t>069</t>
  </si>
  <si>
    <t>064</t>
  </si>
  <si>
    <t>072</t>
  </si>
  <si>
    <t>030</t>
  </si>
  <si>
    <t>068</t>
  </si>
  <si>
    <t>032</t>
  </si>
  <si>
    <t>052</t>
  </si>
  <si>
    <t>055</t>
  </si>
  <si>
    <t>044</t>
  </si>
  <si>
    <t>039</t>
  </si>
  <si>
    <t>036</t>
  </si>
  <si>
    <t>031</t>
  </si>
  <si>
    <t>012</t>
  </si>
  <si>
    <t>058</t>
  </si>
  <si>
    <t>054</t>
  </si>
  <si>
    <t>082</t>
  </si>
  <si>
    <t>010</t>
  </si>
  <si>
    <t>042</t>
  </si>
  <si>
    <t>087</t>
  </si>
  <si>
    <t>094</t>
  </si>
  <si>
    <t>046</t>
  </si>
  <si>
    <t>077</t>
  </si>
  <si>
    <t>075</t>
  </si>
  <si>
    <t>073</t>
  </si>
  <si>
    <t>095</t>
  </si>
  <si>
    <t>083</t>
  </si>
  <si>
    <t>074</t>
  </si>
  <si>
    <t>078</t>
  </si>
  <si>
    <t>092</t>
  </si>
  <si>
    <t>085</t>
  </si>
  <si>
    <t>088</t>
  </si>
  <si>
    <t>043</t>
  </si>
  <si>
    <t>045</t>
  </si>
  <si>
    <t>089</t>
  </si>
  <si>
    <t>091</t>
  </si>
  <si>
    <t>090</t>
  </si>
  <si>
    <t>093</t>
  </si>
  <si>
    <t>086</t>
  </si>
  <si>
    <t>079</t>
  </si>
  <si>
    <t>041</t>
  </si>
  <si>
    <t>076</t>
  </si>
  <si>
    <t>011</t>
  </si>
  <si>
    <t>048</t>
  </si>
  <si>
    <t>018</t>
  </si>
  <si>
    <t>017</t>
  </si>
  <si>
    <t>049</t>
  </si>
  <si>
    <t>01</t>
  </si>
  <si>
    <t>034</t>
  </si>
  <si>
    <t>022</t>
  </si>
  <si>
    <t>023</t>
  </si>
  <si>
    <t>02</t>
  </si>
  <si>
    <t>05</t>
  </si>
  <si>
    <t>06</t>
  </si>
  <si>
    <t>029</t>
  </si>
  <si>
    <t>027</t>
  </si>
  <si>
    <t>028</t>
  </si>
  <si>
    <t>024</t>
  </si>
  <si>
    <t>020</t>
  </si>
  <si>
    <t>019</t>
  </si>
  <si>
    <t>026</t>
  </si>
  <si>
    <t>015</t>
  </si>
  <si>
    <t>051</t>
  </si>
  <si>
    <t>04</t>
  </si>
  <si>
    <t>016</t>
  </si>
  <si>
    <t>021</t>
  </si>
  <si>
    <t>056</t>
  </si>
  <si>
    <t>07</t>
  </si>
  <si>
    <t>060</t>
  </si>
  <si>
    <t>053</t>
  </si>
  <si>
    <t>08</t>
  </si>
  <si>
    <t>057</t>
  </si>
  <si>
    <t>013</t>
  </si>
  <si>
    <t>059</t>
  </si>
  <si>
    <t>014</t>
  </si>
  <si>
    <t>047</t>
  </si>
  <si>
    <t>096</t>
  </si>
  <si>
    <t>084</t>
  </si>
  <si>
    <t>050</t>
  </si>
  <si>
    <t>03</t>
  </si>
  <si>
    <t>033</t>
  </si>
  <si>
    <t>025</t>
  </si>
  <si>
    <t>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</si>
</sst>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tted">
        <color theme="1" tint="0.499984740745262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tted">
        <color theme="1" tint="0.499984740745262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6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/>
    <xf numFmtId="0" fontId="7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5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5" xfId="0" applyFont="1" applyFill="1" applyBorder="1"/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0" borderId="14" xfId="0" applyFont="1" applyFill="1" applyBorder="1"/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wrapText="1"/>
    </xf>
    <xf numFmtId="0" fontId="0" fillId="0" borderId="15" xfId="0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vertical="center" wrapText="1"/>
    </xf>
    <xf numFmtId="1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3" fillId="0" borderId="16" xfId="0" applyFont="1" applyFill="1" applyBorder="1" applyAlignment="1">
      <alignment wrapText="1"/>
    </xf>
    <xf numFmtId="0" fontId="3" fillId="0" borderId="16" xfId="0" applyFont="1" applyFill="1" applyBorder="1" applyAlignment="1">
      <alignment horizontal="left" wrapText="1"/>
    </xf>
    <xf numFmtId="0" fontId="3" fillId="0" borderId="17" xfId="0" applyFont="1" applyFill="1" applyBorder="1"/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/>
    <xf numFmtId="20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wrapText="1"/>
    </xf>
    <xf numFmtId="20" fontId="3" fillId="0" borderId="2" xfId="0" applyNumberFormat="1" applyFont="1" applyFill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4" xfId="0" applyNumberFormat="1" applyFont="1" applyBorder="1" applyAlignment="1">
      <alignment horizontal="center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16" xfId="0" applyNumberFormat="1" applyFont="1" applyFill="1" applyBorder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5" fontId="3" fillId="0" borderId="16" xfId="0" applyNumberFormat="1" applyFont="1" applyFill="1" applyBorder="1" applyAlignment="1">
      <alignment horizontal="center" wrapText="1"/>
    </xf>
    <xf numFmtId="20" fontId="3" fillId="0" borderId="16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 wrapText="1"/>
    </xf>
    <xf numFmtId="0" fontId="3" fillId="2" borderId="14" xfId="0" applyFont="1" applyFill="1" applyBorder="1"/>
    <xf numFmtId="0" fontId="3" fillId="2" borderId="0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3" fillId="0" borderId="14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5" fillId="0" borderId="11" xfId="0" applyFont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 3" xfId="1"/>
  </cellStyles>
  <dxfs count="4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E117"/>
  <sheetViews>
    <sheetView tabSelected="1" zoomScale="90" zoomScaleNormal="90" zoomScalePageLayoutView="50" workbookViewId="0">
      <pane ySplit="2" topLeftCell="A12" activePane="bottomLeft" state="frozen"/>
      <selection pane="bottomLeft" activeCell="C29" sqref="C29"/>
    </sheetView>
  </sheetViews>
  <sheetFormatPr defaultRowHeight="12.75" x14ac:dyDescent="0.2"/>
  <cols>
    <col min="1" max="1" width="21.7109375" style="10" bestFit="1" customWidth="1"/>
    <col min="2" max="2" width="21" style="14" customWidth="1"/>
    <col min="3" max="3" width="10" style="12" customWidth="1"/>
    <col min="4" max="4" width="18.5703125" style="12" customWidth="1"/>
    <col min="5" max="6" width="8.85546875" style="9" bestFit="1" customWidth="1"/>
    <col min="7" max="7" width="9.28515625" style="11" bestFit="1" customWidth="1"/>
    <col min="8" max="8" width="8.5703125" style="10" bestFit="1" customWidth="1"/>
    <col min="9" max="9" width="9.28515625" style="10" customWidth="1"/>
    <col min="10" max="10" width="8.5703125" style="112" bestFit="1" customWidth="1"/>
    <col min="11" max="11" width="10.5703125" style="10" customWidth="1"/>
    <col min="12" max="12" width="7.42578125" style="10" customWidth="1"/>
    <col min="13" max="13" width="14.140625" style="11" bestFit="1" customWidth="1"/>
    <col min="14" max="14" width="8.28515625" style="10" bestFit="1" customWidth="1"/>
    <col min="15" max="15" width="8" style="10" bestFit="1" customWidth="1"/>
    <col min="16" max="16" width="7.28515625" style="10" bestFit="1" customWidth="1"/>
    <col min="17" max="17" width="9.7109375" style="12" hidden="1" customWidth="1"/>
    <col min="18" max="18" width="10.5703125" style="12" customWidth="1"/>
    <col min="19" max="19" width="4.85546875" style="11" bestFit="1" customWidth="1"/>
    <col min="20" max="20" width="4.85546875" style="105" bestFit="1" customWidth="1"/>
    <col min="21" max="21" width="7.85546875" style="10" bestFit="1" customWidth="1"/>
    <col min="22" max="22" width="9" style="10" bestFit="1" customWidth="1"/>
    <col min="23" max="23" width="9.7109375" style="11" bestFit="1" customWidth="1"/>
    <col min="24" max="24" width="9.5703125" style="10" bestFit="1" customWidth="1"/>
    <col min="25" max="25" width="11" style="10" bestFit="1" customWidth="1"/>
    <col min="26" max="26" width="10.7109375" style="1" customWidth="1"/>
    <col min="27" max="27" width="10.42578125" style="1" customWidth="1"/>
    <col min="28" max="28" width="17" style="1" hidden="1" customWidth="1"/>
    <col min="29" max="29" width="69.7109375" style="3" customWidth="1"/>
    <col min="30" max="30" width="36.85546875" style="2" hidden="1" customWidth="1"/>
    <col min="31" max="31" width="21.85546875" style="3" hidden="1" customWidth="1"/>
    <col min="32" max="16384" width="9.140625" style="9"/>
  </cols>
  <sheetData>
    <row r="1" spans="1:31" s="144" customFormat="1" ht="13.5" thickTop="1" x14ac:dyDescent="0.2">
      <c r="A1" s="44"/>
      <c r="B1" s="162" t="s">
        <v>7</v>
      </c>
      <c r="C1" s="162"/>
      <c r="D1" s="162"/>
      <c r="E1" s="162"/>
      <c r="F1" s="162"/>
      <c r="G1" s="162" t="s">
        <v>150</v>
      </c>
      <c r="H1" s="162"/>
      <c r="I1" s="162"/>
      <c r="J1" s="162"/>
      <c r="K1" s="162"/>
      <c r="L1" s="162"/>
      <c r="M1" s="162" t="s">
        <v>152</v>
      </c>
      <c r="N1" s="162"/>
      <c r="O1" s="163" t="s">
        <v>170</v>
      </c>
      <c r="P1" s="163"/>
      <c r="Q1" s="158"/>
      <c r="R1" s="158"/>
      <c r="S1" s="162" t="s">
        <v>174</v>
      </c>
      <c r="T1" s="162"/>
      <c r="U1" s="162"/>
      <c r="V1" s="162"/>
      <c r="W1" s="82"/>
      <c r="X1" s="82"/>
      <c r="Y1" s="82"/>
      <c r="Z1" s="83"/>
      <c r="AA1" s="83"/>
      <c r="AB1" s="83"/>
      <c r="AC1" s="84"/>
      <c r="AD1" s="5"/>
      <c r="AE1" s="6"/>
    </row>
    <row r="2" spans="1:31" s="145" customFormat="1" ht="35.25" customHeight="1" x14ac:dyDescent="0.2">
      <c r="A2" s="79" t="s">
        <v>2</v>
      </c>
      <c r="B2" s="42" t="s">
        <v>9</v>
      </c>
      <c r="C2" s="43" t="s">
        <v>10</v>
      </c>
      <c r="D2" s="43" t="s">
        <v>267</v>
      </c>
      <c r="E2" s="80" t="s">
        <v>0</v>
      </c>
      <c r="F2" s="80" t="s">
        <v>1</v>
      </c>
      <c r="G2" s="43" t="s">
        <v>175</v>
      </c>
      <c r="H2" s="43" t="s">
        <v>166</v>
      </c>
      <c r="I2" s="43" t="s">
        <v>263</v>
      </c>
      <c r="J2" s="106" t="s">
        <v>167</v>
      </c>
      <c r="K2" s="43" t="s">
        <v>264</v>
      </c>
      <c r="L2" s="43" t="s">
        <v>168</v>
      </c>
      <c r="M2" s="43" t="s">
        <v>151</v>
      </c>
      <c r="N2" s="43" t="s">
        <v>3</v>
      </c>
      <c r="O2" s="43" t="s">
        <v>171</v>
      </c>
      <c r="P2" s="43" t="s">
        <v>172</v>
      </c>
      <c r="Q2" s="43" t="s">
        <v>317</v>
      </c>
      <c r="R2" s="43" t="s">
        <v>318</v>
      </c>
      <c r="S2" s="43" t="s">
        <v>173</v>
      </c>
      <c r="T2" s="99" t="s">
        <v>4</v>
      </c>
      <c r="U2" s="43" t="s">
        <v>5</v>
      </c>
      <c r="V2" s="43" t="s">
        <v>16</v>
      </c>
      <c r="W2" s="43" t="s">
        <v>6</v>
      </c>
      <c r="X2" s="43" t="s">
        <v>153</v>
      </c>
      <c r="Y2" s="43" t="s">
        <v>279</v>
      </c>
      <c r="Z2" s="43" t="s">
        <v>282</v>
      </c>
      <c r="AA2" s="43" t="s">
        <v>262</v>
      </c>
      <c r="AB2" s="43" t="s">
        <v>182</v>
      </c>
      <c r="AC2" s="81" t="s">
        <v>276</v>
      </c>
      <c r="AD2" s="40" t="s">
        <v>11</v>
      </c>
      <c r="AE2" s="39" t="s">
        <v>12</v>
      </c>
    </row>
    <row r="3" spans="1:31" ht="16.5" customHeight="1" thickBot="1" x14ac:dyDescent="0.25">
      <c r="A3" s="86"/>
      <c r="B3" s="87"/>
      <c r="C3" s="88"/>
      <c r="D3" s="88"/>
      <c r="E3" s="89" t="s">
        <v>8</v>
      </c>
      <c r="F3" s="89" t="s">
        <v>8</v>
      </c>
      <c r="G3" s="88" t="s">
        <v>157</v>
      </c>
      <c r="H3" s="88" t="s">
        <v>158</v>
      </c>
      <c r="I3" s="88"/>
      <c r="J3" s="107" t="s">
        <v>158</v>
      </c>
      <c r="K3" s="88"/>
      <c r="L3" s="88" t="s">
        <v>159</v>
      </c>
      <c r="M3" s="88" t="s">
        <v>160</v>
      </c>
      <c r="N3" s="88" t="s">
        <v>161</v>
      </c>
      <c r="O3" s="88" t="s">
        <v>162</v>
      </c>
      <c r="P3" s="88" t="s">
        <v>163</v>
      </c>
      <c r="Q3" s="88"/>
      <c r="R3" s="88"/>
      <c r="S3" s="88" t="s">
        <v>177</v>
      </c>
      <c r="T3" s="100"/>
      <c r="U3" s="88" t="s">
        <v>164</v>
      </c>
      <c r="V3" s="88" t="s">
        <v>165</v>
      </c>
      <c r="W3" s="88"/>
      <c r="X3" s="88" t="s">
        <v>154</v>
      </c>
      <c r="Y3" s="88"/>
      <c r="Z3" s="90"/>
      <c r="AA3" s="90"/>
      <c r="AB3" s="90"/>
      <c r="AC3" s="91"/>
      <c r="AD3" s="92"/>
      <c r="AE3" s="91"/>
    </row>
    <row r="4" spans="1:31" ht="13.5" thickTop="1" x14ac:dyDescent="0.2">
      <c r="A4" s="18" t="s">
        <v>274</v>
      </c>
      <c r="B4" s="19"/>
      <c r="C4" s="20"/>
      <c r="D4" s="20"/>
      <c r="E4" s="21"/>
      <c r="F4" s="21"/>
      <c r="G4" s="20"/>
      <c r="H4" s="20"/>
      <c r="I4" s="20"/>
      <c r="J4" s="108"/>
      <c r="K4" s="20"/>
      <c r="L4" s="20"/>
      <c r="M4" s="20"/>
      <c r="N4" s="20"/>
      <c r="O4" s="20"/>
      <c r="P4" s="20"/>
      <c r="Q4" s="20"/>
      <c r="R4" s="20"/>
      <c r="S4" s="20"/>
      <c r="T4" s="101"/>
      <c r="U4" s="20"/>
      <c r="V4" s="20"/>
      <c r="W4" s="20"/>
      <c r="X4" s="20"/>
      <c r="Y4" s="20"/>
      <c r="Z4" s="22"/>
      <c r="AA4" s="22"/>
      <c r="AB4" s="22"/>
      <c r="AC4" s="23"/>
      <c r="AD4" s="24"/>
      <c r="AE4" s="23"/>
    </row>
    <row r="5" spans="1:31" s="15" customFormat="1" ht="11.25" customHeight="1" x14ac:dyDescent="0.2">
      <c r="A5" s="45" t="s">
        <v>53</v>
      </c>
      <c r="B5" s="46" t="s">
        <v>54</v>
      </c>
      <c r="C5" s="47"/>
      <c r="D5" s="47" t="s">
        <v>265</v>
      </c>
      <c r="E5" s="48">
        <v>6914486.9100000001</v>
      </c>
      <c r="F5" s="48">
        <v>580096.32999999996</v>
      </c>
      <c r="G5" s="49">
        <v>51</v>
      </c>
      <c r="H5" s="49">
        <v>1.105</v>
      </c>
      <c r="I5" s="50">
        <v>1.202</v>
      </c>
      <c r="J5" s="65">
        <v>11.068</v>
      </c>
      <c r="K5" s="50">
        <v>11.685</v>
      </c>
      <c r="L5" s="47">
        <v>1.0149999999999999</v>
      </c>
      <c r="M5" s="51">
        <v>41529</v>
      </c>
      <c r="N5" s="85">
        <v>0.5229166666666667</v>
      </c>
      <c r="O5" s="49">
        <v>60</v>
      </c>
      <c r="P5" s="62">
        <v>2.5</v>
      </c>
      <c r="Q5" s="60">
        <f t="shared" ref="Q5:Q11" si="0">((PI()*((G5/2)/1000)^2)*(J5-H5)*3)*1000</f>
        <v>61.057865600750233</v>
      </c>
      <c r="R5" s="60" t="str">
        <f t="shared" ref="R5:R11" si="1">IF(Q5&gt;O5*1.1,"Y","")</f>
        <v/>
      </c>
      <c r="S5" s="49">
        <v>5</v>
      </c>
      <c r="T5" s="62">
        <v>6.85</v>
      </c>
      <c r="U5" s="49">
        <v>5.5E-2</v>
      </c>
      <c r="V5" s="49">
        <v>6.45</v>
      </c>
      <c r="W5" s="49" t="s">
        <v>28</v>
      </c>
      <c r="X5" s="49" t="s">
        <v>155</v>
      </c>
      <c r="Y5" s="59" t="s">
        <v>319</v>
      </c>
      <c r="Z5" s="49"/>
      <c r="AA5" s="52" t="s">
        <v>240</v>
      </c>
      <c r="AB5" s="53" t="s">
        <v>189</v>
      </c>
      <c r="AC5" s="54"/>
      <c r="AD5" s="55" t="s">
        <v>55</v>
      </c>
      <c r="AE5" s="56" t="s">
        <v>56</v>
      </c>
    </row>
    <row r="6" spans="1:31" s="15" customFormat="1" ht="11.25" customHeight="1" x14ac:dyDescent="0.2">
      <c r="A6" s="45" t="s">
        <v>74</v>
      </c>
      <c r="B6" s="46" t="s">
        <v>54</v>
      </c>
      <c r="C6" s="47"/>
      <c r="D6" s="47" t="s">
        <v>265</v>
      </c>
      <c r="E6" s="48">
        <v>6914228</v>
      </c>
      <c r="F6" s="48">
        <v>580119</v>
      </c>
      <c r="G6" s="49">
        <v>51</v>
      </c>
      <c r="H6" s="49">
        <v>0.49</v>
      </c>
      <c r="I6" s="50">
        <v>0.55900000000000005</v>
      </c>
      <c r="J6" s="65">
        <v>64.400000000000006</v>
      </c>
      <c r="K6" s="50">
        <v>60.901999999999994</v>
      </c>
      <c r="L6" s="47">
        <v>1.6020000000000001</v>
      </c>
      <c r="M6" s="51">
        <v>41529</v>
      </c>
      <c r="N6" s="85">
        <v>0.48958333333333331</v>
      </c>
      <c r="O6" s="49">
        <v>220</v>
      </c>
      <c r="P6" s="62">
        <v>2.9729999999999999</v>
      </c>
      <c r="Q6" s="60">
        <f t="shared" si="0"/>
        <v>391.66999804716932</v>
      </c>
      <c r="R6" s="60" t="str">
        <f t="shared" si="1"/>
        <v>Y</v>
      </c>
      <c r="S6" s="49">
        <v>4.5999999999999996</v>
      </c>
      <c r="T6" s="62">
        <v>6.42</v>
      </c>
      <c r="U6" s="49">
        <v>2299</v>
      </c>
      <c r="V6" s="49">
        <v>30.4</v>
      </c>
      <c r="W6" s="49" t="s">
        <v>28</v>
      </c>
      <c r="X6" s="49" t="s">
        <v>155</v>
      </c>
      <c r="Y6" s="49" t="s">
        <v>320</v>
      </c>
      <c r="Z6" s="49"/>
      <c r="AA6" s="52" t="s">
        <v>240</v>
      </c>
      <c r="AB6" s="53" t="s">
        <v>245</v>
      </c>
      <c r="AC6" s="56"/>
      <c r="AD6" s="55"/>
      <c r="AE6" s="56" t="s">
        <v>178</v>
      </c>
    </row>
    <row r="7" spans="1:31" s="15" customFormat="1" ht="11.25" customHeight="1" x14ac:dyDescent="0.2">
      <c r="A7" s="45" t="s">
        <v>132</v>
      </c>
      <c r="B7" s="46" t="s">
        <v>54</v>
      </c>
      <c r="C7" s="47"/>
      <c r="D7" s="47" t="s">
        <v>265</v>
      </c>
      <c r="E7" s="48">
        <v>6914509.5099999998</v>
      </c>
      <c r="F7" s="48">
        <v>580060.54</v>
      </c>
      <c r="G7" s="49">
        <v>16</v>
      </c>
      <c r="H7" s="59">
        <v>1.9850000000000001</v>
      </c>
      <c r="I7" s="50">
        <v>1.86</v>
      </c>
      <c r="J7" s="65">
        <v>17.765000000000001</v>
      </c>
      <c r="K7" s="50">
        <v>16.77</v>
      </c>
      <c r="L7" s="47"/>
      <c r="M7" s="51">
        <v>41529</v>
      </c>
      <c r="N7" s="85">
        <v>0.74305555555555547</v>
      </c>
      <c r="O7" s="49">
        <v>6</v>
      </c>
      <c r="P7" s="49">
        <v>0.46200000000000002</v>
      </c>
      <c r="Q7" s="60">
        <f t="shared" si="0"/>
        <v>9.5182717581402123</v>
      </c>
      <c r="R7" s="60" t="str">
        <f t="shared" si="1"/>
        <v>Y</v>
      </c>
      <c r="S7" s="49">
        <v>5.0999999999999996</v>
      </c>
      <c r="T7" s="62">
        <v>6.5</v>
      </c>
      <c r="U7" s="49">
        <v>3000</v>
      </c>
      <c r="V7" s="49">
        <v>22.5</v>
      </c>
      <c r="W7" s="49" t="s">
        <v>316</v>
      </c>
      <c r="X7" s="49" t="s">
        <v>155</v>
      </c>
      <c r="Y7" s="49" t="s">
        <v>321</v>
      </c>
      <c r="Z7" s="59" t="s">
        <v>414</v>
      </c>
      <c r="AA7" s="52" t="s">
        <v>240</v>
      </c>
      <c r="AB7" s="52" t="s">
        <v>189</v>
      </c>
      <c r="AC7" s="56"/>
      <c r="AD7" s="55"/>
      <c r="AE7" s="56" t="s">
        <v>133</v>
      </c>
    </row>
    <row r="8" spans="1:31" s="15" customFormat="1" ht="11.25" customHeight="1" x14ac:dyDescent="0.2">
      <c r="A8" s="45" t="s">
        <v>130</v>
      </c>
      <c r="B8" s="46" t="s">
        <v>54</v>
      </c>
      <c r="C8" s="47"/>
      <c r="D8" s="47" t="s">
        <v>265</v>
      </c>
      <c r="E8" s="48">
        <v>6914509.4800000004</v>
      </c>
      <c r="F8" s="48">
        <v>580060.56999999995</v>
      </c>
      <c r="G8" s="60">
        <v>15.875</v>
      </c>
      <c r="H8" s="59">
        <v>1.952</v>
      </c>
      <c r="I8" s="50">
        <v>2.2240000000000002</v>
      </c>
      <c r="J8" s="65">
        <v>6.55</v>
      </c>
      <c r="K8" s="50">
        <v>6.1450000000000005</v>
      </c>
      <c r="L8" s="47">
        <v>0.66500000000000004</v>
      </c>
      <c r="M8" s="51">
        <v>41529</v>
      </c>
      <c r="N8" s="85">
        <v>0.7284722222222223</v>
      </c>
      <c r="O8" s="49">
        <v>6</v>
      </c>
      <c r="P8" s="49">
        <v>0.54500000000000004</v>
      </c>
      <c r="Q8" s="60">
        <f t="shared" si="0"/>
        <v>2.730282408855814</v>
      </c>
      <c r="R8" s="60" t="str">
        <f t="shared" si="1"/>
        <v/>
      </c>
      <c r="S8" s="49">
        <v>5.4</v>
      </c>
      <c r="T8" s="62">
        <v>6.49</v>
      </c>
      <c r="U8" s="49">
        <v>2575</v>
      </c>
      <c r="V8" s="49">
        <v>7.58</v>
      </c>
      <c r="W8" s="49" t="s">
        <v>316</v>
      </c>
      <c r="X8" s="49" t="s">
        <v>155</v>
      </c>
      <c r="Y8" s="49" t="s">
        <v>322</v>
      </c>
      <c r="Z8" s="49"/>
      <c r="AA8" s="52" t="s">
        <v>240</v>
      </c>
      <c r="AB8" s="53" t="s">
        <v>189</v>
      </c>
      <c r="AC8" s="56"/>
      <c r="AD8" s="55"/>
      <c r="AE8" s="56" t="s">
        <v>131</v>
      </c>
    </row>
    <row r="9" spans="1:31" s="15" customFormat="1" ht="11.25" customHeight="1" x14ac:dyDescent="0.2">
      <c r="A9" s="45" t="s">
        <v>134</v>
      </c>
      <c r="B9" s="46" t="s">
        <v>54</v>
      </c>
      <c r="C9" s="47"/>
      <c r="D9" s="47" t="s">
        <v>265</v>
      </c>
      <c r="E9" s="48">
        <v>6914143</v>
      </c>
      <c r="F9" s="48">
        <v>580078</v>
      </c>
      <c r="G9" s="49">
        <v>51</v>
      </c>
      <c r="H9" s="49">
        <v>1.4019999999999999</v>
      </c>
      <c r="I9" s="50">
        <v>1.5269999999999999</v>
      </c>
      <c r="J9" s="65">
        <v>52.021000000000001</v>
      </c>
      <c r="K9" s="50">
        <v>49.127000000000002</v>
      </c>
      <c r="L9" s="47"/>
      <c r="M9" s="51">
        <v>41529</v>
      </c>
      <c r="N9" s="85">
        <v>0.4236111111111111</v>
      </c>
      <c r="O9" s="49">
        <v>300</v>
      </c>
      <c r="P9" s="49">
        <v>5.26</v>
      </c>
      <c r="Q9" s="60">
        <f t="shared" si="0"/>
        <v>310.21661134641937</v>
      </c>
      <c r="R9" s="60" t="str">
        <f t="shared" si="1"/>
        <v/>
      </c>
      <c r="S9" s="49">
        <v>4.5</v>
      </c>
      <c r="T9" s="62">
        <v>6.8</v>
      </c>
      <c r="U9" s="49">
        <v>1039</v>
      </c>
      <c r="V9" s="49">
        <v>17.510000000000002</v>
      </c>
      <c r="W9" s="49" t="s">
        <v>28</v>
      </c>
      <c r="X9" s="49" t="s">
        <v>155</v>
      </c>
      <c r="Y9" s="49" t="s">
        <v>323</v>
      </c>
      <c r="Z9" s="49"/>
      <c r="AA9" s="52" t="s">
        <v>240</v>
      </c>
      <c r="AB9" s="53" t="s">
        <v>246</v>
      </c>
      <c r="AC9" s="56"/>
      <c r="AD9" s="55" t="s">
        <v>179</v>
      </c>
      <c r="AE9" s="56" t="s">
        <v>135</v>
      </c>
    </row>
    <row r="10" spans="1:31" s="15" customFormat="1" ht="11.25" customHeight="1" x14ac:dyDescent="0.2">
      <c r="A10" s="61" t="s">
        <v>200</v>
      </c>
      <c r="B10" s="46" t="s">
        <v>54</v>
      </c>
      <c r="C10" s="50"/>
      <c r="D10" s="47" t="s">
        <v>265</v>
      </c>
      <c r="E10" s="48">
        <v>6914409.9500000002</v>
      </c>
      <c r="F10" s="48">
        <v>579948.32999999996</v>
      </c>
      <c r="G10" s="50">
        <v>12</v>
      </c>
      <c r="H10" s="50">
        <v>3.246</v>
      </c>
      <c r="I10" s="50">
        <v>3.28</v>
      </c>
      <c r="J10" s="109">
        <v>19.568000000000001</v>
      </c>
      <c r="K10" s="50">
        <v>18.899999999999999</v>
      </c>
      <c r="L10" s="50"/>
      <c r="M10" s="97">
        <v>41531</v>
      </c>
      <c r="N10" s="98">
        <v>0.41250000000000003</v>
      </c>
      <c r="O10" s="50">
        <v>6</v>
      </c>
      <c r="P10" s="50">
        <v>0.214</v>
      </c>
      <c r="Q10" s="60">
        <f t="shared" si="0"/>
        <v>5.5379241315244023</v>
      </c>
      <c r="R10" s="60" t="str">
        <f t="shared" si="1"/>
        <v/>
      </c>
      <c r="S10" s="50">
        <v>5.4</v>
      </c>
      <c r="T10" s="102">
        <v>7.1</v>
      </c>
      <c r="U10" s="50">
        <v>1806</v>
      </c>
      <c r="V10" s="50">
        <v>5.17</v>
      </c>
      <c r="W10" s="50" t="s">
        <v>316</v>
      </c>
      <c r="X10" s="50" t="s">
        <v>155</v>
      </c>
      <c r="Y10" s="52" t="s">
        <v>324</v>
      </c>
      <c r="Z10" s="49"/>
      <c r="AA10" s="52" t="s">
        <v>185</v>
      </c>
      <c r="AB10" s="53" t="s">
        <v>189</v>
      </c>
      <c r="AC10" s="56"/>
      <c r="AD10" s="55"/>
      <c r="AE10" s="56"/>
    </row>
    <row r="11" spans="1:31" s="15" customFormat="1" ht="11.25" customHeight="1" x14ac:dyDescent="0.2">
      <c r="A11" s="61" t="s">
        <v>201</v>
      </c>
      <c r="B11" s="46" t="s">
        <v>54</v>
      </c>
      <c r="C11" s="50"/>
      <c r="D11" s="47" t="s">
        <v>265</v>
      </c>
      <c r="E11" s="48">
        <v>6914410.04</v>
      </c>
      <c r="F11" s="48">
        <v>579948.25</v>
      </c>
      <c r="G11" s="50">
        <v>12</v>
      </c>
      <c r="H11" s="50">
        <v>4.0519999999999996</v>
      </c>
      <c r="I11" s="50">
        <v>3.83</v>
      </c>
      <c r="J11" s="109">
        <v>8.3490000000000002</v>
      </c>
      <c r="K11" s="50"/>
      <c r="L11" s="50"/>
      <c r="M11" s="97">
        <v>41531</v>
      </c>
      <c r="N11" s="98">
        <v>0.43194444444444446</v>
      </c>
      <c r="O11" s="50">
        <v>1.75</v>
      </c>
      <c r="P11" s="50">
        <v>0.17499999999999999</v>
      </c>
      <c r="Q11" s="60">
        <f t="shared" si="0"/>
        <v>1.4579377523073369</v>
      </c>
      <c r="R11" s="60" t="str">
        <f t="shared" si="1"/>
        <v/>
      </c>
      <c r="S11" s="50">
        <v>5</v>
      </c>
      <c r="T11" s="102">
        <v>6.62</v>
      </c>
      <c r="U11" s="50">
        <v>2005</v>
      </c>
      <c r="V11" s="50">
        <v>107</v>
      </c>
      <c r="W11" s="50" t="s">
        <v>316</v>
      </c>
      <c r="X11" s="50" t="s">
        <v>155</v>
      </c>
      <c r="Y11" s="52" t="s">
        <v>325</v>
      </c>
      <c r="Z11" s="49"/>
      <c r="AA11" s="52" t="s">
        <v>185</v>
      </c>
      <c r="AB11" s="53" t="s">
        <v>189</v>
      </c>
      <c r="AC11" s="56"/>
      <c r="AD11" s="55"/>
      <c r="AE11" s="56"/>
    </row>
    <row r="12" spans="1:31" s="15" customFormat="1" ht="11.25" customHeight="1" x14ac:dyDescent="0.2">
      <c r="A12" s="26" t="s">
        <v>273</v>
      </c>
      <c r="B12" s="34"/>
      <c r="C12" s="27"/>
      <c r="D12" s="16"/>
      <c r="E12" s="17"/>
      <c r="F12" s="17"/>
      <c r="G12" s="27"/>
      <c r="H12" s="27"/>
      <c r="I12" s="27"/>
      <c r="J12" s="110"/>
      <c r="K12" s="27"/>
      <c r="L12" s="27"/>
      <c r="M12" s="27"/>
      <c r="N12" s="27"/>
      <c r="O12" s="27"/>
      <c r="P12" s="27"/>
      <c r="Q12" s="159"/>
      <c r="R12" s="159"/>
      <c r="S12" s="27"/>
      <c r="T12" s="103"/>
      <c r="U12" s="27"/>
      <c r="V12" s="27"/>
      <c r="W12" s="27"/>
      <c r="X12" s="27"/>
      <c r="Y12" s="28"/>
      <c r="Z12" s="29"/>
      <c r="AA12" s="28"/>
      <c r="AB12" s="30"/>
      <c r="AC12" s="31"/>
      <c r="AD12" s="32"/>
      <c r="AE12" s="31"/>
    </row>
    <row r="13" spans="1:31" s="15" customFormat="1" ht="11.25" customHeight="1" x14ac:dyDescent="0.2">
      <c r="A13" s="45" t="s">
        <v>69</v>
      </c>
      <c r="B13" s="46" t="s">
        <v>273</v>
      </c>
      <c r="C13" s="47"/>
      <c r="D13" s="47" t="s">
        <v>265</v>
      </c>
      <c r="E13" s="48">
        <v>6914854.1100000003</v>
      </c>
      <c r="F13" s="48">
        <v>579700.88</v>
      </c>
      <c r="G13" s="49">
        <v>51</v>
      </c>
      <c r="H13" s="49">
        <v>3.82</v>
      </c>
      <c r="I13" s="50">
        <v>3.6240000000000001</v>
      </c>
      <c r="J13" s="65">
        <v>20.32</v>
      </c>
      <c r="K13" s="50">
        <v>21.989000000000001</v>
      </c>
      <c r="L13" s="47">
        <v>0.629</v>
      </c>
      <c r="M13" s="51">
        <v>41529</v>
      </c>
      <c r="N13" s="85">
        <v>0.34097222222222223</v>
      </c>
      <c r="O13" s="49">
        <v>100</v>
      </c>
      <c r="P13" s="62">
        <v>2.17</v>
      </c>
      <c r="Q13" s="60">
        <f>((PI()*((G13/2)/1000)^2)*(J13-H13)*3)*1000</f>
        <v>101.11962083833976</v>
      </c>
      <c r="R13" s="60" t="str">
        <f t="shared" ref="R13:R14" si="2">IF(Q13&gt;O13*1.1,"Y","")</f>
        <v/>
      </c>
      <c r="S13" s="49">
        <v>1.7</v>
      </c>
      <c r="T13" s="62">
        <v>6.96</v>
      </c>
      <c r="U13" s="49">
        <v>1560</v>
      </c>
      <c r="V13" s="49">
        <v>0.56999999999999995</v>
      </c>
      <c r="W13" s="49" t="s">
        <v>28</v>
      </c>
      <c r="X13" s="49" t="s">
        <v>155</v>
      </c>
      <c r="Y13" s="49" t="s">
        <v>326</v>
      </c>
      <c r="Z13" s="59" t="s">
        <v>413</v>
      </c>
      <c r="AA13" s="52" t="s">
        <v>240</v>
      </c>
      <c r="AB13" s="53" t="s">
        <v>189</v>
      </c>
      <c r="AC13" s="56"/>
      <c r="AD13" s="55"/>
      <c r="AE13" s="56" t="s">
        <v>70</v>
      </c>
    </row>
    <row r="14" spans="1:31" s="15" customFormat="1" ht="11.25" customHeight="1" x14ac:dyDescent="0.2">
      <c r="A14" s="45" t="s">
        <v>73</v>
      </c>
      <c r="B14" s="46" t="s">
        <v>273</v>
      </c>
      <c r="C14" s="47"/>
      <c r="D14" s="47" t="s">
        <v>265</v>
      </c>
      <c r="E14" s="48">
        <v>6914854.1600000001</v>
      </c>
      <c r="F14" s="48">
        <v>579700.86</v>
      </c>
      <c r="G14" s="49">
        <v>51</v>
      </c>
      <c r="H14" s="49">
        <v>3.6040000000000001</v>
      </c>
      <c r="I14" s="50">
        <v>3.7349999999999999</v>
      </c>
      <c r="J14" s="65">
        <v>35.299999999999997</v>
      </c>
      <c r="K14" s="50">
        <v>35.475999999999999</v>
      </c>
      <c r="L14" s="47">
        <v>0.57599999999999996</v>
      </c>
      <c r="M14" s="51">
        <v>41529</v>
      </c>
      <c r="N14" s="85">
        <v>0.35833333333333334</v>
      </c>
      <c r="O14" s="49">
        <v>190</v>
      </c>
      <c r="P14" s="62">
        <v>3.11</v>
      </c>
      <c r="Q14" s="60">
        <f>((PI()*((G14/2)/1000)^2)*(J14-H14)*3)*1000</f>
        <v>194.24772739951618</v>
      </c>
      <c r="R14" s="60" t="str">
        <f t="shared" si="2"/>
        <v/>
      </c>
      <c r="S14" s="49">
        <v>2.1</v>
      </c>
      <c r="T14" s="62">
        <v>7.2</v>
      </c>
      <c r="U14" s="49">
        <v>1253</v>
      </c>
      <c r="V14" s="49">
        <v>0.28999999999999998</v>
      </c>
      <c r="W14" s="49" t="s">
        <v>28</v>
      </c>
      <c r="X14" s="49" t="s">
        <v>155</v>
      </c>
      <c r="Y14" s="49" t="s">
        <v>327</v>
      </c>
      <c r="Z14" s="49"/>
      <c r="AA14" s="52" t="s">
        <v>240</v>
      </c>
      <c r="AB14" s="53" t="s">
        <v>189</v>
      </c>
      <c r="AC14" s="54"/>
      <c r="AD14" s="55"/>
      <c r="AE14" s="56" t="s">
        <v>70</v>
      </c>
    </row>
    <row r="15" spans="1:31" s="15" customFormat="1" ht="11.25" customHeight="1" x14ac:dyDescent="0.2">
      <c r="A15" s="35" t="s">
        <v>118</v>
      </c>
      <c r="B15" s="34"/>
      <c r="C15" s="16"/>
      <c r="D15" s="16"/>
      <c r="E15" s="17"/>
      <c r="F15" s="17"/>
      <c r="G15" s="29"/>
      <c r="H15" s="29"/>
      <c r="I15" s="27"/>
      <c r="J15" s="96"/>
      <c r="K15" s="27"/>
      <c r="L15" s="16"/>
      <c r="M15" s="36"/>
      <c r="N15" s="94"/>
      <c r="O15" s="29"/>
      <c r="P15" s="95"/>
      <c r="Q15" s="160"/>
      <c r="R15" s="160"/>
      <c r="S15" s="29"/>
      <c r="T15" s="95"/>
      <c r="U15" s="29"/>
      <c r="V15" s="29"/>
      <c r="W15" s="29"/>
      <c r="X15" s="29"/>
      <c r="Y15" s="29"/>
      <c r="Z15" s="29"/>
      <c r="AA15" s="28"/>
      <c r="AB15" s="30"/>
      <c r="AC15" s="37"/>
      <c r="AD15" s="32"/>
      <c r="AE15" s="31"/>
    </row>
    <row r="16" spans="1:31" s="15" customFormat="1" ht="11.25" customHeight="1" x14ac:dyDescent="0.2">
      <c r="A16" s="45" t="s">
        <v>117</v>
      </c>
      <c r="B16" s="46" t="s">
        <v>118</v>
      </c>
      <c r="C16" s="47"/>
      <c r="D16" s="47" t="s">
        <v>265</v>
      </c>
      <c r="E16" s="48">
        <v>6913633</v>
      </c>
      <c r="F16" s="48">
        <v>582807</v>
      </c>
      <c r="G16" s="49">
        <v>51</v>
      </c>
      <c r="H16" s="49">
        <v>9.7739999999999991</v>
      </c>
      <c r="I16" s="50">
        <v>12.776</v>
      </c>
      <c r="J16" s="65">
        <v>18.492999999999999</v>
      </c>
      <c r="K16" s="50">
        <v>18.38</v>
      </c>
      <c r="L16" s="47">
        <v>0.68</v>
      </c>
      <c r="M16" s="51">
        <v>41531</v>
      </c>
      <c r="N16" s="85">
        <v>0.4777777777777778</v>
      </c>
      <c r="O16" s="49">
        <v>40</v>
      </c>
      <c r="P16" s="62">
        <v>2.11</v>
      </c>
      <c r="Q16" s="60">
        <f>((PI()*((G16/2)/1000)^2)*(J16-H16)*3)*1000</f>
        <v>53.434059035726314</v>
      </c>
      <c r="R16" s="60" t="str">
        <f t="shared" ref="R16:R20" si="3">IF(Q16&gt;O16*1.1,"Y","")</f>
        <v>Y</v>
      </c>
      <c r="S16" s="49">
        <v>5.8</v>
      </c>
      <c r="T16" s="62">
        <v>6.04</v>
      </c>
      <c r="U16" s="49">
        <v>6507</v>
      </c>
      <c r="V16" s="49">
        <v>3.15</v>
      </c>
      <c r="W16" s="49" t="s">
        <v>15</v>
      </c>
      <c r="X16" s="49" t="s">
        <v>155</v>
      </c>
      <c r="Y16" s="49" t="s">
        <v>328</v>
      </c>
      <c r="Z16" s="49">
        <v>102</v>
      </c>
      <c r="AA16" s="52" t="s">
        <v>240</v>
      </c>
      <c r="AB16" s="53" t="s">
        <v>213</v>
      </c>
      <c r="AC16" s="56"/>
      <c r="AD16" s="55" t="s">
        <v>119</v>
      </c>
      <c r="AE16" s="56" t="s">
        <v>120</v>
      </c>
    </row>
    <row r="17" spans="1:31" s="15" customFormat="1" ht="11.25" customHeight="1" x14ac:dyDescent="0.2">
      <c r="A17" s="61" t="s">
        <v>203</v>
      </c>
      <c r="B17" s="46" t="s">
        <v>118</v>
      </c>
      <c r="C17" s="50"/>
      <c r="D17" s="47" t="s">
        <v>265</v>
      </c>
      <c r="E17" s="48">
        <v>6913635</v>
      </c>
      <c r="F17" s="48">
        <v>582807</v>
      </c>
      <c r="G17" s="50">
        <v>51</v>
      </c>
      <c r="H17" s="50">
        <v>6.3620000000000001</v>
      </c>
      <c r="I17" s="50">
        <v>11.37</v>
      </c>
      <c r="J17" s="109">
        <v>33.369999999999997</v>
      </c>
      <c r="K17" s="50">
        <v>30.776</v>
      </c>
      <c r="L17" s="50"/>
      <c r="M17" s="97">
        <v>41531</v>
      </c>
      <c r="N17" s="98">
        <v>0.53680555555555554</v>
      </c>
      <c r="O17" s="50">
        <v>160</v>
      </c>
      <c r="P17" s="50"/>
      <c r="Q17" s="60">
        <f>((PI()*((G17/2)/1000)^2)*(J17-H17)*3)*1000</f>
        <v>165.51749815768969</v>
      </c>
      <c r="R17" s="60" t="str">
        <f t="shared" si="3"/>
        <v/>
      </c>
      <c r="S17" s="50">
        <v>4.5999999999999996</v>
      </c>
      <c r="T17" s="102">
        <v>7.54</v>
      </c>
      <c r="U17" s="50">
        <v>434.9</v>
      </c>
      <c r="V17" s="50">
        <v>4.7300000000000004</v>
      </c>
      <c r="W17" s="50" t="s">
        <v>28</v>
      </c>
      <c r="X17" s="50" t="s">
        <v>155</v>
      </c>
      <c r="Y17" s="52" t="s">
        <v>329</v>
      </c>
      <c r="Z17" s="49"/>
      <c r="AA17" s="52" t="s">
        <v>185</v>
      </c>
      <c r="AB17" s="53" t="s">
        <v>204</v>
      </c>
      <c r="AC17" s="56" t="s">
        <v>299</v>
      </c>
      <c r="AD17" s="55"/>
      <c r="AE17" s="56"/>
    </row>
    <row r="18" spans="1:31" s="15" customFormat="1" ht="11.25" customHeight="1" x14ac:dyDescent="0.2">
      <c r="A18" s="61" t="s">
        <v>205</v>
      </c>
      <c r="B18" s="46" t="s">
        <v>118</v>
      </c>
      <c r="C18" s="50"/>
      <c r="D18" s="47" t="s">
        <v>265</v>
      </c>
      <c r="E18" s="48">
        <v>6913998.9900000002</v>
      </c>
      <c r="F18" s="48">
        <v>582872.76</v>
      </c>
      <c r="G18" s="50">
        <v>51</v>
      </c>
      <c r="H18" s="50">
        <v>5.91</v>
      </c>
      <c r="I18" s="50">
        <v>6.13</v>
      </c>
      <c r="J18" s="109">
        <v>12.348000000000001</v>
      </c>
      <c r="K18" s="50"/>
      <c r="L18" s="50"/>
      <c r="M18" s="97">
        <v>41531</v>
      </c>
      <c r="N18" s="98">
        <v>0.4777777777777778</v>
      </c>
      <c r="O18" s="50">
        <v>40</v>
      </c>
      <c r="P18" s="50">
        <v>2.2200000000000002</v>
      </c>
      <c r="Q18" s="60">
        <f>((PI()*((G18/2)/1000)^2)*(J18-H18)*3)*1000</f>
        <v>39.455037512559478</v>
      </c>
      <c r="R18" s="60" t="str">
        <f t="shared" si="3"/>
        <v/>
      </c>
      <c r="S18" s="50">
        <v>4.9000000000000004</v>
      </c>
      <c r="T18" s="102">
        <v>5.16</v>
      </c>
      <c r="U18" s="50">
        <v>8218</v>
      </c>
      <c r="V18" s="50">
        <v>3.15</v>
      </c>
      <c r="W18" s="50" t="s">
        <v>28</v>
      </c>
      <c r="X18" s="50" t="s">
        <v>155</v>
      </c>
      <c r="Y18" s="52" t="s">
        <v>330</v>
      </c>
      <c r="Z18" s="49"/>
      <c r="AA18" s="52" t="s">
        <v>185</v>
      </c>
      <c r="AB18" s="53" t="s">
        <v>206</v>
      </c>
      <c r="AC18" s="56"/>
      <c r="AD18" s="55"/>
      <c r="AE18" s="56"/>
    </row>
    <row r="19" spans="1:31" s="15" customFormat="1" ht="11.25" customHeight="1" x14ac:dyDescent="0.2">
      <c r="A19" s="61" t="s">
        <v>207</v>
      </c>
      <c r="B19" s="46" t="s">
        <v>118</v>
      </c>
      <c r="C19" s="50"/>
      <c r="D19" s="47" t="s">
        <v>265</v>
      </c>
      <c r="E19" s="48">
        <v>6914020.7599999998</v>
      </c>
      <c r="F19" s="48">
        <v>582867.57999999996</v>
      </c>
      <c r="G19" s="50">
        <v>51</v>
      </c>
      <c r="H19" s="50"/>
      <c r="I19" s="50">
        <v>6.9950000000000001</v>
      </c>
      <c r="J19" s="109"/>
      <c r="K19" s="50">
        <v>12.808999999999999</v>
      </c>
      <c r="L19" s="50"/>
      <c r="M19" s="97">
        <v>41531</v>
      </c>
      <c r="N19" s="98">
        <v>0.52986111111111112</v>
      </c>
      <c r="O19" s="50">
        <v>36</v>
      </c>
      <c r="P19" s="50">
        <v>3</v>
      </c>
      <c r="Q19" s="60">
        <f>((PI()*((G19/2)/1000)^2)*(J19-H19)*3)*1000</f>
        <v>0</v>
      </c>
      <c r="R19" s="60" t="str">
        <f t="shared" si="3"/>
        <v/>
      </c>
      <c r="S19" s="50">
        <v>4.8</v>
      </c>
      <c r="T19" s="102">
        <v>5.38</v>
      </c>
      <c r="U19" s="50">
        <v>7472</v>
      </c>
      <c r="V19" s="50">
        <v>379</v>
      </c>
      <c r="W19" s="50" t="s">
        <v>28</v>
      </c>
      <c r="X19" s="50" t="s">
        <v>155</v>
      </c>
      <c r="Y19" s="52">
        <v>111</v>
      </c>
      <c r="Z19" s="49"/>
      <c r="AA19" s="52" t="s">
        <v>185</v>
      </c>
      <c r="AB19" s="53" t="s">
        <v>189</v>
      </c>
      <c r="AC19" s="56" t="s">
        <v>302</v>
      </c>
      <c r="AD19" s="55"/>
      <c r="AE19" s="56"/>
    </row>
    <row r="20" spans="1:31" s="15" customFormat="1" ht="11.25" customHeight="1" x14ac:dyDescent="0.2">
      <c r="A20" s="61" t="s">
        <v>208</v>
      </c>
      <c r="B20" s="46" t="s">
        <v>118</v>
      </c>
      <c r="C20" s="50"/>
      <c r="D20" s="47" t="s">
        <v>265</v>
      </c>
      <c r="E20" s="48">
        <v>6913999.5800000001</v>
      </c>
      <c r="F20" s="48">
        <v>582882.85</v>
      </c>
      <c r="G20" s="50">
        <v>51</v>
      </c>
      <c r="H20" s="50"/>
      <c r="I20" s="50">
        <v>5.3010000000000002</v>
      </c>
      <c r="J20" s="109"/>
      <c r="K20" s="50">
        <v>19.468</v>
      </c>
      <c r="L20" s="50"/>
      <c r="M20" s="97">
        <v>41531</v>
      </c>
      <c r="N20" s="98">
        <v>0.50763888888888886</v>
      </c>
      <c r="O20" s="50">
        <v>80</v>
      </c>
      <c r="P20" s="50">
        <v>2.86</v>
      </c>
      <c r="Q20" s="60">
        <f>((PI()*((G20/2)/1000)^2)*(J20-H20)*3)*1000</f>
        <v>0</v>
      </c>
      <c r="R20" s="60" t="str">
        <f t="shared" si="3"/>
        <v/>
      </c>
      <c r="S20" s="50">
        <v>4</v>
      </c>
      <c r="T20" s="102">
        <v>6.72</v>
      </c>
      <c r="U20" s="50">
        <v>3083</v>
      </c>
      <c r="V20" s="50">
        <v>79.599999999999994</v>
      </c>
      <c r="W20" s="50" t="s">
        <v>28</v>
      </c>
      <c r="X20" s="50" t="s">
        <v>155</v>
      </c>
      <c r="Y20" s="52" t="s">
        <v>331</v>
      </c>
      <c r="Z20" s="49"/>
      <c r="AA20" s="52" t="s">
        <v>185</v>
      </c>
      <c r="AB20" s="53" t="s">
        <v>209</v>
      </c>
      <c r="AC20" s="56" t="s">
        <v>301</v>
      </c>
      <c r="AD20" s="55"/>
      <c r="AE20" s="56"/>
    </row>
    <row r="21" spans="1:31" s="15" customFormat="1" ht="11.25" customHeight="1" x14ac:dyDescent="0.2">
      <c r="A21" s="26" t="s">
        <v>47</v>
      </c>
      <c r="B21" s="34"/>
      <c r="C21" s="27"/>
      <c r="D21" s="16"/>
      <c r="E21" s="17"/>
      <c r="F21" s="17"/>
      <c r="G21" s="27"/>
      <c r="H21" s="27"/>
      <c r="I21" s="27"/>
      <c r="J21" s="110"/>
      <c r="K21" s="27"/>
      <c r="L21" s="27"/>
      <c r="M21" s="27"/>
      <c r="N21" s="27"/>
      <c r="O21" s="27"/>
      <c r="P21" s="27"/>
      <c r="Q21" s="159"/>
      <c r="R21" s="159"/>
      <c r="S21" s="27"/>
      <c r="T21" s="103"/>
      <c r="U21" s="27"/>
      <c r="V21" s="27"/>
      <c r="W21" s="27"/>
      <c r="X21" s="27"/>
      <c r="Y21" s="28"/>
      <c r="Z21" s="29"/>
      <c r="AA21" s="28"/>
      <c r="AB21" s="30"/>
      <c r="AC21" s="31"/>
      <c r="AD21" s="32"/>
      <c r="AE21" s="31"/>
    </row>
    <row r="22" spans="1:31" s="15" customFormat="1" ht="11.25" customHeight="1" x14ac:dyDescent="0.2">
      <c r="A22" s="45" t="s">
        <v>80</v>
      </c>
      <c r="B22" s="46" t="s">
        <v>47</v>
      </c>
      <c r="C22" s="47"/>
      <c r="D22" s="47" t="s">
        <v>265</v>
      </c>
      <c r="E22" s="48">
        <v>6914252.3899999997</v>
      </c>
      <c r="F22" s="48">
        <v>580520.91</v>
      </c>
      <c r="G22" s="49">
        <v>51</v>
      </c>
      <c r="H22" s="49">
        <v>2.8</v>
      </c>
      <c r="I22" s="50">
        <v>4.5060000000000002</v>
      </c>
      <c r="J22" s="65">
        <v>9.7200000000000006</v>
      </c>
      <c r="K22" s="50">
        <v>9.6300000000000008</v>
      </c>
      <c r="L22" s="47">
        <v>0.33</v>
      </c>
      <c r="M22" s="51">
        <v>41529</v>
      </c>
      <c r="N22" s="85">
        <v>0.65555555555555556</v>
      </c>
      <c r="O22" s="49">
        <v>40</v>
      </c>
      <c r="P22" s="62">
        <v>3.08</v>
      </c>
      <c r="Q22" s="60">
        <f t="shared" ref="Q22:Q27" si="4">((PI()*((G22/2)/1000)^2)*(J22-H22)*3)*1000</f>
        <v>42.408956133412794</v>
      </c>
      <c r="R22" s="60" t="str">
        <f t="shared" ref="R22:R27" si="5">IF(Q22&gt;O22*1.1,"Y","")</f>
        <v/>
      </c>
      <c r="S22" s="49">
        <v>4.7</v>
      </c>
      <c r="T22" s="62">
        <v>6.38</v>
      </c>
      <c r="U22" s="49">
        <v>3354</v>
      </c>
      <c r="V22" s="49">
        <v>64.3</v>
      </c>
      <c r="W22" s="49" t="s">
        <v>28</v>
      </c>
      <c r="X22" s="49" t="s">
        <v>155</v>
      </c>
      <c r="Y22" s="49" t="s">
        <v>332</v>
      </c>
      <c r="Z22" s="49"/>
      <c r="AA22" s="52" t="s">
        <v>240</v>
      </c>
      <c r="AB22" s="53" t="s">
        <v>189</v>
      </c>
      <c r="AC22" s="56"/>
      <c r="AD22" s="55"/>
      <c r="AE22" s="56"/>
    </row>
    <row r="23" spans="1:31" s="15" customFormat="1" ht="11.25" customHeight="1" x14ac:dyDescent="0.2">
      <c r="A23" s="45" t="s">
        <v>51</v>
      </c>
      <c r="B23" s="46" t="s">
        <v>47</v>
      </c>
      <c r="C23" s="47"/>
      <c r="D23" s="47" t="s">
        <v>265</v>
      </c>
      <c r="E23" s="48">
        <v>6914074.4000000004</v>
      </c>
      <c r="F23" s="48">
        <v>580378.31999999995</v>
      </c>
      <c r="G23" s="49">
        <v>51</v>
      </c>
      <c r="H23" s="49">
        <v>1.218</v>
      </c>
      <c r="I23" s="50">
        <v>2.8180000000000001</v>
      </c>
      <c r="J23" s="65">
        <v>53.47</v>
      </c>
      <c r="K23" s="50">
        <v>33.42</v>
      </c>
      <c r="L23" s="47">
        <v>0.2</v>
      </c>
      <c r="M23" s="51">
        <v>41529</v>
      </c>
      <c r="N23" s="85">
        <v>0.60416666666666663</v>
      </c>
      <c r="O23" s="49">
        <v>240</v>
      </c>
      <c r="P23" s="62">
        <v>14.12</v>
      </c>
      <c r="Q23" s="60">
        <f t="shared" si="4"/>
        <v>320.2243895784805</v>
      </c>
      <c r="R23" s="60" t="str">
        <f t="shared" si="5"/>
        <v>Y</v>
      </c>
      <c r="S23" s="49">
        <v>3.8</v>
      </c>
      <c r="T23" s="62">
        <v>6.85</v>
      </c>
      <c r="U23" s="49">
        <v>921</v>
      </c>
      <c r="V23" s="62">
        <v>2.0299999999999998</v>
      </c>
      <c r="W23" s="49" t="s">
        <v>28</v>
      </c>
      <c r="X23" s="49" t="s">
        <v>155</v>
      </c>
      <c r="Y23" s="49" t="s">
        <v>333</v>
      </c>
      <c r="Z23" s="49"/>
      <c r="AA23" s="52" t="s">
        <v>240</v>
      </c>
      <c r="AB23" s="53" t="s">
        <v>189</v>
      </c>
      <c r="AC23" s="56"/>
      <c r="AD23" s="55" t="s">
        <v>52</v>
      </c>
      <c r="AE23" s="56" t="s">
        <v>102</v>
      </c>
    </row>
    <row r="24" spans="1:31" s="15" customFormat="1" ht="11.25" customHeight="1" x14ac:dyDescent="0.2">
      <c r="A24" s="45" t="s">
        <v>46</v>
      </c>
      <c r="B24" s="46" t="s">
        <v>47</v>
      </c>
      <c r="C24" s="47"/>
      <c r="D24" s="47" t="s">
        <v>265</v>
      </c>
      <c r="E24" s="48">
        <v>6914074.4199999999</v>
      </c>
      <c r="F24" s="48">
        <v>580378.32999999996</v>
      </c>
      <c r="G24" s="49">
        <v>51</v>
      </c>
      <c r="H24" s="49">
        <v>1.8620000000000001</v>
      </c>
      <c r="I24" s="50">
        <v>3.4350000000000001</v>
      </c>
      <c r="J24" s="65">
        <v>34.1</v>
      </c>
      <c r="K24" s="50">
        <v>52.604999999999997</v>
      </c>
      <c r="L24" s="47">
        <v>0.105</v>
      </c>
      <c r="M24" s="51">
        <v>41529</v>
      </c>
      <c r="N24" s="85">
        <v>0.58680555555555558</v>
      </c>
      <c r="O24" s="49">
        <v>200</v>
      </c>
      <c r="P24" s="62">
        <v>3.85</v>
      </c>
      <c r="Q24" s="60">
        <f t="shared" si="4"/>
        <v>197.56935373250889</v>
      </c>
      <c r="R24" s="60" t="str">
        <f t="shared" si="5"/>
        <v/>
      </c>
      <c r="S24" s="49">
        <v>3.7</v>
      </c>
      <c r="T24" s="62">
        <v>6.67</v>
      </c>
      <c r="U24" s="49">
        <v>2126</v>
      </c>
      <c r="V24" s="49">
        <v>4.9800000000000004</v>
      </c>
      <c r="W24" s="49" t="s">
        <v>28</v>
      </c>
      <c r="X24" s="49" t="s">
        <v>155</v>
      </c>
      <c r="Y24" s="49" t="s">
        <v>334</v>
      </c>
      <c r="Z24" s="49"/>
      <c r="AA24" s="52" t="s">
        <v>240</v>
      </c>
      <c r="AB24" s="53" t="s">
        <v>243</v>
      </c>
      <c r="AC24" s="56"/>
      <c r="AD24" s="55"/>
      <c r="AE24" s="56"/>
    </row>
    <row r="25" spans="1:31" s="15" customFormat="1" ht="11.25" customHeight="1" x14ac:dyDescent="0.2">
      <c r="A25" s="45" t="s">
        <v>66</v>
      </c>
      <c r="B25" s="46" t="s">
        <v>47</v>
      </c>
      <c r="C25" s="47"/>
      <c r="D25" s="47" t="s">
        <v>265</v>
      </c>
      <c r="E25" s="48">
        <v>6914298.5800000001</v>
      </c>
      <c r="F25" s="48">
        <v>580549.93000000005</v>
      </c>
      <c r="G25" s="49">
        <v>51</v>
      </c>
      <c r="H25" s="49">
        <v>3.504</v>
      </c>
      <c r="I25" s="50">
        <v>5.42</v>
      </c>
      <c r="J25" s="65">
        <v>28.376000000000001</v>
      </c>
      <c r="K25" s="50">
        <v>29.198</v>
      </c>
      <c r="L25" s="47">
        <v>0.85799999999999998</v>
      </c>
      <c r="M25" s="51">
        <v>41529</v>
      </c>
      <c r="N25" s="85">
        <v>0.69444444444444453</v>
      </c>
      <c r="O25" s="49">
        <v>150</v>
      </c>
      <c r="P25" s="62">
        <v>4.2859999999999996</v>
      </c>
      <c r="Q25" s="60">
        <f t="shared" si="4"/>
        <v>152.42710360552641</v>
      </c>
      <c r="R25" s="60" t="str">
        <f t="shared" si="5"/>
        <v/>
      </c>
      <c r="S25" s="49">
        <v>3.6</v>
      </c>
      <c r="T25" s="62">
        <v>6.19</v>
      </c>
      <c r="U25" s="49">
        <v>3312</v>
      </c>
      <c r="V25" s="49">
        <v>13.16</v>
      </c>
      <c r="W25" s="49" t="s">
        <v>28</v>
      </c>
      <c r="X25" s="49" t="s">
        <v>155</v>
      </c>
      <c r="Y25" s="49" t="s">
        <v>335</v>
      </c>
      <c r="Z25" s="49"/>
      <c r="AA25" s="52" t="s">
        <v>240</v>
      </c>
      <c r="AB25" s="53" t="s">
        <v>189</v>
      </c>
      <c r="AC25" s="54"/>
      <c r="AD25" s="55" t="s">
        <v>67</v>
      </c>
      <c r="AE25" s="56" t="s">
        <v>68</v>
      </c>
    </row>
    <row r="26" spans="1:31" s="15" customFormat="1" ht="11.25" customHeight="1" x14ac:dyDescent="0.2">
      <c r="A26" s="45" t="s">
        <v>88</v>
      </c>
      <c r="B26" s="46" t="s">
        <v>47</v>
      </c>
      <c r="C26" s="47"/>
      <c r="D26" s="47" t="s">
        <v>265</v>
      </c>
      <c r="E26" s="48">
        <v>6914120.5899999999</v>
      </c>
      <c r="F26" s="48">
        <v>580416.06999999995</v>
      </c>
      <c r="G26" s="49">
        <v>51</v>
      </c>
      <c r="H26" s="49">
        <v>3.028</v>
      </c>
      <c r="I26" s="50">
        <v>4.8150000000000004</v>
      </c>
      <c r="J26" s="65">
        <v>9.5</v>
      </c>
      <c r="K26" s="50">
        <v>9.4</v>
      </c>
      <c r="L26" s="47">
        <v>0.43</v>
      </c>
      <c r="M26" s="51">
        <v>41529</v>
      </c>
      <c r="N26" s="85">
        <v>0.625</v>
      </c>
      <c r="O26" s="49">
        <v>38</v>
      </c>
      <c r="P26" s="62">
        <v>3.8</v>
      </c>
      <c r="Q26" s="60">
        <f t="shared" si="4"/>
        <v>39.66340521610514</v>
      </c>
      <c r="R26" s="60" t="str">
        <f t="shared" si="5"/>
        <v/>
      </c>
      <c r="S26" s="58">
        <v>4.4000000000000004</v>
      </c>
      <c r="T26" s="62">
        <v>7.26</v>
      </c>
      <c r="U26" s="49">
        <v>1414</v>
      </c>
      <c r="V26" s="49">
        <v>2.83</v>
      </c>
      <c r="W26" s="49" t="s">
        <v>28</v>
      </c>
      <c r="X26" s="49" t="s">
        <v>155</v>
      </c>
      <c r="Y26" s="49" t="s">
        <v>336</v>
      </c>
      <c r="Z26" s="49"/>
      <c r="AA26" s="52" t="s">
        <v>240</v>
      </c>
      <c r="AB26" s="53" t="s">
        <v>189</v>
      </c>
      <c r="AC26" s="56"/>
      <c r="AD26" s="55" t="s">
        <v>89</v>
      </c>
      <c r="AE26" s="56"/>
    </row>
    <row r="27" spans="1:31" s="15" customFormat="1" ht="11.25" customHeight="1" x14ac:dyDescent="0.2">
      <c r="A27" s="45" t="s">
        <v>63</v>
      </c>
      <c r="B27" s="46" t="s">
        <v>47</v>
      </c>
      <c r="C27" s="47"/>
      <c r="D27" s="47" t="s">
        <v>265</v>
      </c>
      <c r="E27" s="48">
        <v>6914120.5</v>
      </c>
      <c r="F27" s="48">
        <v>580416.11</v>
      </c>
      <c r="G27" s="49">
        <v>51</v>
      </c>
      <c r="H27" s="49">
        <v>2.91</v>
      </c>
      <c r="I27" s="50">
        <v>4.6559999999999997</v>
      </c>
      <c r="J27" s="65">
        <v>19.739999999999998</v>
      </c>
      <c r="K27" s="50">
        <v>19.586000000000002</v>
      </c>
      <c r="L27" s="47">
        <v>0.41599999999999998</v>
      </c>
      <c r="M27" s="51">
        <v>41529</v>
      </c>
      <c r="N27" s="85">
        <v>0.63888888888888895</v>
      </c>
      <c r="O27" s="49">
        <v>100</v>
      </c>
      <c r="P27" s="62">
        <v>3.33</v>
      </c>
      <c r="Q27" s="60">
        <f t="shared" si="4"/>
        <v>103.14201325510652</v>
      </c>
      <c r="R27" s="60" t="str">
        <f t="shared" si="5"/>
        <v/>
      </c>
      <c r="S27" s="49">
        <v>4.3</v>
      </c>
      <c r="T27" s="62">
        <v>7.47</v>
      </c>
      <c r="U27" s="49">
        <v>1424</v>
      </c>
      <c r="V27" s="62">
        <v>1.51</v>
      </c>
      <c r="W27" s="49" t="s">
        <v>28</v>
      </c>
      <c r="X27" s="49" t="s">
        <v>155</v>
      </c>
      <c r="Y27" s="49" t="s">
        <v>337</v>
      </c>
      <c r="Z27" s="49"/>
      <c r="AA27" s="52" t="s">
        <v>240</v>
      </c>
      <c r="AB27" s="53" t="s">
        <v>189</v>
      </c>
      <c r="AC27" s="56"/>
      <c r="AD27" s="55" t="s">
        <v>64</v>
      </c>
      <c r="AE27" s="56" t="s">
        <v>65</v>
      </c>
    </row>
    <row r="28" spans="1:31" s="15" customFormat="1" ht="11.25" customHeight="1" x14ac:dyDescent="0.2">
      <c r="A28" s="35" t="s">
        <v>43</v>
      </c>
      <c r="B28" s="34"/>
      <c r="C28" s="16"/>
      <c r="D28" s="16"/>
      <c r="E28" s="17"/>
      <c r="F28" s="17"/>
      <c r="G28" s="29"/>
      <c r="H28" s="29"/>
      <c r="I28" s="27"/>
      <c r="J28" s="96"/>
      <c r="K28" s="27"/>
      <c r="L28" s="16"/>
      <c r="M28" s="36"/>
      <c r="N28" s="94"/>
      <c r="O28" s="29"/>
      <c r="P28" s="95"/>
      <c r="Q28" s="160"/>
      <c r="R28" s="160"/>
      <c r="S28" s="29"/>
      <c r="T28" s="95"/>
      <c r="U28" s="29"/>
      <c r="V28" s="95"/>
      <c r="W28" s="29"/>
      <c r="X28" s="29"/>
      <c r="Y28" s="29"/>
      <c r="Z28" s="29"/>
      <c r="AA28" s="28"/>
      <c r="AB28" s="30"/>
      <c r="AC28" s="31"/>
      <c r="AD28" s="32"/>
      <c r="AE28" s="31"/>
    </row>
    <row r="29" spans="1:31" s="15" customFormat="1" ht="11.25" customHeight="1" x14ac:dyDescent="0.2">
      <c r="A29" s="45" t="s">
        <v>42</v>
      </c>
      <c r="B29" s="46" t="s">
        <v>43</v>
      </c>
      <c r="C29" s="47" t="s">
        <v>44</v>
      </c>
      <c r="D29" s="47" t="s">
        <v>265</v>
      </c>
      <c r="E29" s="48">
        <v>6914073.8300000001</v>
      </c>
      <c r="F29" s="48">
        <v>583225</v>
      </c>
      <c r="G29" s="49">
        <v>51</v>
      </c>
      <c r="H29" s="49">
        <v>2.3199999999999998</v>
      </c>
      <c r="I29" s="50">
        <v>2.5489999999999999</v>
      </c>
      <c r="J29" s="65">
        <v>4.8230000000000004</v>
      </c>
      <c r="K29" s="50">
        <v>4.78</v>
      </c>
      <c r="L29" s="47">
        <v>0.61</v>
      </c>
      <c r="M29" s="51">
        <v>41530</v>
      </c>
      <c r="N29" s="85">
        <v>0.67499999999999993</v>
      </c>
      <c r="O29" s="49">
        <v>15</v>
      </c>
      <c r="P29" s="49">
        <v>0.78900000000000003</v>
      </c>
      <c r="Q29" s="60">
        <f>((PI()*((G29/2)/1000)^2)*(J29-H29)*3)*1000</f>
        <v>15.339540058082694</v>
      </c>
      <c r="R29" s="60" t="str">
        <f t="shared" ref="R29:R31" si="6">IF(Q29&gt;O29*1.1,"Y","")</f>
        <v/>
      </c>
      <c r="S29" s="58">
        <v>10.199999999999999</v>
      </c>
      <c r="T29" s="62">
        <v>3.34</v>
      </c>
      <c r="U29" s="49">
        <v>11536</v>
      </c>
      <c r="V29" s="49">
        <v>3.35</v>
      </c>
      <c r="W29" s="49" t="s">
        <v>15</v>
      </c>
      <c r="X29" s="49" t="s">
        <v>155</v>
      </c>
      <c r="Y29" s="49" t="s">
        <v>338</v>
      </c>
      <c r="Z29" s="49"/>
      <c r="AA29" s="52" t="s">
        <v>240</v>
      </c>
      <c r="AB29" s="53" t="s">
        <v>189</v>
      </c>
      <c r="AC29" s="54"/>
      <c r="AD29" s="55" t="s">
        <v>45</v>
      </c>
      <c r="AE29" s="56" t="s">
        <v>103</v>
      </c>
    </row>
    <row r="30" spans="1:31" s="15" customFormat="1" ht="11.25" customHeight="1" x14ac:dyDescent="0.2">
      <c r="A30" s="45" t="s">
        <v>50</v>
      </c>
      <c r="B30" s="46" t="s">
        <v>43</v>
      </c>
      <c r="C30" s="47"/>
      <c r="D30" s="47" t="s">
        <v>265</v>
      </c>
      <c r="E30" s="48">
        <v>6914073.8099999996</v>
      </c>
      <c r="F30" s="48">
        <v>583224.92000000004</v>
      </c>
      <c r="G30" s="49">
        <v>51</v>
      </c>
      <c r="H30" s="49">
        <v>2.23</v>
      </c>
      <c r="I30" s="50">
        <v>2.6480000000000001</v>
      </c>
      <c r="J30" s="65">
        <v>9.36</v>
      </c>
      <c r="K30" s="50">
        <v>9.2080000000000002</v>
      </c>
      <c r="L30" s="47">
        <v>0.68799999999999994</v>
      </c>
      <c r="M30" s="51">
        <v>41530</v>
      </c>
      <c r="N30" s="85">
        <v>0.6791666666666667</v>
      </c>
      <c r="O30" s="49">
        <v>40</v>
      </c>
      <c r="P30" s="49">
        <v>1.48</v>
      </c>
      <c r="Q30" s="60">
        <f>((PI()*((G30/2)/1000)^2)*(J30-H30)*3)*1000</f>
        <v>43.695933125900744</v>
      </c>
      <c r="R30" s="60" t="str">
        <f t="shared" si="6"/>
        <v/>
      </c>
      <c r="S30" s="49">
        <v>8</v>
      </c>
      <c r="T30" s="62">
        <v>5.13</v>
      </c>
      <c r="U30" s="49">
        <v>12023</v>
      </c>
      <c r="V30" s="49">
        <v>5.36</v>
      </c>
      <c r="W30" s="49" t="s">
        <v>28</v>
      </c>
      <c r="X30" s="49" t="s">
        <v>155</v>
      </c>
      <c r="Y30" s="49" t="s">
        <v>339</v>
      </c>
      <c r="Z30" s="49"/>
      <c r="AA30" s="52" t="s">
        <v>240</v>
      </c>
      <c r="AB30" s="53" t="s">
        <v>189</v>
      </c>
      <c r="AC30" s="56"/>
      <c r="AD30" s="55" t="s">
        <v>45</v>
      </c>
      <c r="AE30" s="56" t="s">
        <v>103</v>
      </c>
    </row>
    <row r="31" spans="1:31" s="15" customFormat="1" ht="11.25" customHeight="1" x14ac:dyDescent="0.2">
      <c r="A31" s="61" t="s">
        <v>254</v>
      </c>
      <c r="B31" s="46" t="s">
        <v>43</v>
      </c>
      <c r="C31" s="50"/>
      <c r="D31" s="47" t="s">
        <v>265</v>
      </c>
      <c r="E31" s="48">
        <v>6913312.6799999997</v>
      </c>
      <c r="F31" s="48">
        <v>584905.67000000004</v>
      </c>
      <c r="G31" s="50"/>
      <c r="H31" s="50">
        <v>11.622</v>
      </c>
      <c r="I31" s="50">
        <v>12.375</v>
      </c>
      <c r="J31" s="109">
        <v>18.358000000000001</v>
      </c>
      <c r="K31" s="50">
        <v>20.810000000000002</v>
      </c>
      <c r="L31" s="50"/>
      <c r="M31" s="97">
        <v>41530</v>
      </c>
      <c r="N31" s="98">
        <v>0.3354166666666667</v>
      </c>
      <c r="O31" s="50">
        <v>40</v>
      </c>
      <c r="P31" s="50">
        <v>1.9</v>
      </c>
      <c r="Q31" s="60">
        <f>((PI()*((G31/2)/1000)^2)*(J31-H31)*3)*1000</f>
        <v>0</v>
      </c>
      <c r="R31" s="60" t="str">
        <f t="shared" si="6"/>
        <v/>
      </c>
      <c r="S31" s="50">
        <v>1.2</v>
      </c>
      <c r="T31" s="102">
        <v>5.92</v>
      </c>
      <c r="U31" s="50">
        <v>3413</v>
      </c>
      <c r="V31" s="50">
        <v>0.43</v>
      </c>
      <c r="W31" s="50" t="s">
        <v>28</v>
      </c>
      <c r="X31" s="50" t="s">
        <v>155</v>
      </c>
      <c r="Y31" s="52" t="s">
        <v>340</v>
      </c>
      <c r="Z31" s="49"/>
      <c r="AA31" s="52" t="s">
        <v>240</v>
      </c>
      <c r="AB31" s="53" t="s">
        <v>189</v>
      </c>
      <c r="AC31" s="56"/>
      <c r="AD31" s="55"/>
      <c r="AE31" s="56"/>
    </row>
    <row r="32" spans="1:31" s="15" customFormat="1" ht="11.25" customHeight="1" x14ac:dyDescent="0.2">
      <c r="A32" s="26" t="s">
        <v>31</v>
      </c>
      <c r="B32" s="34"/>
      <c r="C32" s="27"/>
      <c r="D32" s="16"/>
      <c r="E32" s="17"/>
      <c r="F32" s="17"/>
      <c r="G32" s="27"/>
      <c r="H32" s="27"/>
      <c r="I32" s="27"/>
      <c r="J32" s="110"/>
      <c r="K32" s="27"/>
      <c r="L32" s="27"/>
      <c r="M32" s="27"/>
      <c r="N32" s="27"/>
      <c r="O32" s="27"/>
      <c r="P32" s="27"/>
      <c r="Q32" s="159"/>
      <c r="R32" s="159"/>
      <c r="S32" s="27"/>
      <c r="T32" s="103"/>
      <c r="U32" s="27"/>
      <c r="V32" s="27"/>
      <c r="W32" s="27"/>
      <c r="X32" s="27"/>
      <c r="Y32" s="28"/>
      <c r="Z32" s="29"/>
      <c r="AA32" s="28"/>
      <c r="AB32" s="30"/>
      <c r="AC32" s="31"/>
      <c r="AD32" s="32"/>
      <c r="AE32" s="31"/>
    </row>
    <row r="33" spans="1:31" s="15" customFormat="1" ht="11.25" customHeight="1" x14ac:dyDescent="0.2">
      <c r="A33" s="45" t="s">
        <v>30</v>
      </c>
      <c r="B33" s="46" t="s">
        <v>31</v>
      </c>
      <c r="C33" s="47"/>
      <c r="D33" s="47" t="s">
        <v>265</v>
      </c>
      <c r="E33" s="48">
        <v>583804</v>
      </c>
      <c r="F33" s="48">
        <v>6913440</v>
      </c>
      <c r="G33" s="49">
        <v>51</v>
      </c>
      <c r="H33" s="49">
        <v>3.2149999999999999</v>
      </c>
      <c r="I33" s="50">
        <v>4.1609999999999996</v>
      </c>
      <c r="J33" s="65">
        <v>5.1349999999999998</v>
      </c>
      <c r="K33" s="50">
        <v>6.8760000000000003</v>
      </c>
      <c r="L33" s="47">
        <v>0.78</v>
      </c>
      <c r="M33" s="51">
        <v>41530</v>
      </c>
      <c r="N33" s="85">
        <v>0.63750000000000007</v>
      </c>
      <c r="O33" s="49">
        <v>11</v>
      </c>
      <c r="P33" s="65">
        <v>0.61099999999999999</v>
      </c>
      <c r="Q33" s="60">
        <f>((PI()*((G33/2)/1000)^2)*(J33-H33)*3)*1000</f>
        <v>11.766646788461353</v>
      </c>
      <c r="R33" s="60" t="str">
        <f>IF(Q33&gt;O33*1.1,"Y","")</f>
        <v/>
      </c>
      <c r="S33" s="49">
        <v>4.5999999999999996</v>
      </c>
      <c r="T33" s="62">
        <v>7.06</v>
      </c>
      <c r="U33" s="49">
        <v>1990</v>
      </c>
      <c r="V33" s="49">
        <v>74.599999999999994</v>
      </c>
      <c r="W33" s="49" t="s">
        <v>15</v>
      </c>
      <c r="X33" s="49" t="s">
        <v>155</v>
      </c>
      <c r="Y33" s="49" t="s">
        <v>341</v>
      </c>
      <c r="Z33" s="49"/>
      <c r="AA33" s="52" t="s">
        <v>240</v>
      </c>
      <c r="AB33" s="53" t="s">
        <v>226</v>
      </c>
      <c r="AC33" s="56" t="s">
        <v>303</v>
      </c>
      <c r="AD33" s="55" t="s">
        <v>32</v>
      </c>
      <c r="AE33" s="56"/>
    </row>
    <row r="34" spans="1:31" s="15" customFormat="1" ht="11.25" customHeight="1" x14ac:dyDescent="0.2">
      <c r="A34" s="35" t="s">
        <v>77</v>
      </c>
      <c r="B34" s="34"/>
      <c r="C34" s="16"/>
      <c r="D34" s="16"/>
      <c r="E34" s="17"/>
      <c r="F34" s="17"/>
      <c r="G34" s="29"/>
      <c r="H34" s="29"/>
      <c r="I34" s="27"/>
      <c r="J34" s="96"/>
      <c r="K34" s="27"/>
      <c r="L34" s="16"/>
      <c r="M34" s="36"/>
      <c r="N34" s="94"/>
      <c r="O34" s="29"/>
      <c r="P34" s="96"/>
      <c r="Q34" s="160"/>
      <c r="R34" s="160"/>
      <c r="S34" s="29"/>
      <c r="T34" s="95"/>
      <c r="U34" s="29"/>
      <c r="V34" s="29"/>
      <c r="W34" s="29"/>
      <c r="X34" s="29"/>
      <c r="Y34" s="29"/>
      <c r="Z34" s="29"/>
      <c r="AA34" s="28"/>
      <c r="AB34" s="30"/>
      <c r="AC34" s="31"/>
      <c r="AD34" s="32"/>
      <c r="AE34" s="31"/>
    </row>
    <row r="35" spans="1:31" s="15" customFormat="1" ht="11.25" customHeight="1" x14ac:dyDescent="0.2">
      <c r="A35" s="45" t="s">
        <v>268</v>
      </c>
      <c r="B35" s="46" t="s">
        <v>77</v>
      </c>
      <c r="C35" s="47"/>
      <c r="D35" s="47" t="s">
        <v>265</v>
      </c>
      <c r="E35" s="48">
        <v>6914055</v>
      </c>
      <c r="F35" s="48">
        <v>582720</v>
      </c>
      <c r="G35" s="49">
        <v>51</v>
      </c>
      <c r="H35" s="49">
        <v>9.2750000000000004</v>
      </c>
      <c r="I35" s="50">
        <v>9.9309999999999992</v>
      </c>
      <c r="J35" s="65">
        <v>13.743</v>
      </c>
      <c r="K35" s="50">
        <v>13.805400000000001</v>
      </c>
      <c r="L35" s="47">
        <v>0.69899999999999995</v>
      </c>
      <c r="M35" s="51">
        <v>41531</v>
      </c>
      <c r="N35" s="85">
        <v>0.72361111111111109</v>
      </c>
      <c r="O35" s="49">
        <v>27</v>
      </c>
      <c r="P35" s="65">
        <v>2.7</v>
      </c>
      <c r="Q35" s="60">
        <f>((PI()*((G35/2)/1000)^2)*(J35-H35)*3)*1000</f>
        <v>27.381967630648607</v>
      </c>
      <c r="R35" s="60" t="str">
        <f t="shared" ref="R35:R37" si="7">IF(Q35&gt;O35*1.1,"Y","")</f>
        <v/>
      </c>
      <c r="S35" s="49">
        <v>3</v>
      </c>
      <c r="T35" s="62">
        <v>6.69</v>
      </c>
      <c r="U35" s="49">
        <v>3089</v>
      </c>
      <c r="V35" s="49">
        <v>319</v>
      </c>
      <c r="W35" s="49" t="s">
        <v>28</v>
      </c>
      <c r="X35" s="49" t="s">
        <v>155</v>
      </c>
      <c r="Y35" s="49" t="s">
        <v>342</v>
      </c>
      <c r="Z35" s="49"/>
      <c r="AA35" s="52" t="s">
        <v>240</v>
      </c>
      <c r="AB35" s="53" t="s">
        <v>221</v>
      </c>
      <c r="AC35" s="56"/>
      <c r="AD35" s="55" t="s">
        <v>104</v>
      </c>
      <c r="AE35" s="56" t="s">
        <v>105</v>
      </c>
    </row>
    <row r="36" spans="1:31" s="15" customFormat="1" ht="11.25" customHeight="1" x14ac:dyDescent="0.2">
      <c r="A36" s="45" t="s">
        <v>269</v>
      </c>
      <c r="B36" s="46" t="s">
        <v>77</v>
      </c>
      <c r="C36" s="47"/>
      <c r="D36" s="47" t="s">
        <v>265</v>
      </c>
      <c r="E36" s="48">
        <v>6914573</v>
      </c>
      <c r="F36" s="48">
        <v>582585</v>
      </c>
      <c r="G36" s="49">
        <v>51</v>
      </c>
      <c r="H36" s="49">
        <v>0.78500000000000003</v>
      </c>
      <c r="I36" s="50">
        <v>0.73899999999999999</v>
      </c>
      <c r="J36" s="65">
        <v>12.553000000000001</v>
      </c>
      <c r="K36" s="50">
        <v>12.872</v>
      </c>
      <c r="L36" s="47">
        <v>0.68</v>
      </c>
      <c r="M36" s="51">
        <v>10</v>
      </c>
      <c r="N36" s="85">
        <v>0.75624999999999998</v>
      </c>
      <c r="O36" s="49">
        <v>75</v>
      </c>
      <c r="P36" s="62">
        <v>1.923</v>
      </c>
      <c r="Q36" s="60">
        <f>((PI()*((G36/2)/1000)^2)*(J36-H36)*3)*1000</f>
        <v>72.11973927427772</v>
      </c>
      <c r="R36" s="60" t="str">
        <f t="shared" si="7"/>
        <v/>
      </c>
      <c r="S36" s="49">
        <v>2.8</v>
      </c>
      <c r="T36" s="62">
        <v>6.77</v>
      </c>
      <c r="U36" s="49">
        <v>1078</v>
      </c>
      <c r="V36" s="49">
        <v>2.02</v>
      </c>
      <c r="W36" s="49" t="s">
        <v>28</v>
      </c>
      <c r="X36" s="49" t="s">
        <v>155</v>
      </c>
      <c r="Y36" s="49" t="s">
        <v>343</v>
      </c>
      <c r="Z36" s="49"/>
      <c r="AA36" s="52" t="s">
        <v>240</v>
      </c>
      <c r="AB36" s="53" t="s">
        <v>221</v>
      </c>
      <c r="AC36" s="56"/>
      <c r="AD36" s="55" t="s">
        <v>180</v>
      </c>
      <c r="AE36" s="56" t="s">
        <v>78</v>
      </c>
    </row>
    <row r="37" spans="1:31" s="15" customFormat="1" ht="11.25" customHeight="1" x14ac:dyDescent="0.2">
      <c r="A37" s="45" t="s">
        <v>270</v>
      </c>
      <c r="B37" s="46" t="s">
        <v>77</v>
      </c>
      <c r="C37" s="47"/>
      <c r="D37" s="47" t="s">
        <v>265</v>
      </c>
      <c r="E37" s="48">
        <v>6914574</v>
      </c>
      <c r="F37" s="48">
        <v>582584</v>
      </c>
      <c r="G37" s="49">
        <v>51</v>
      </c>
      <c r="H37" s="49">
        <v>1.038</v>
      </c>
      <c r="I37" s="50">
        <v>0.91100000000000003</v>
      </c>
      <c r="J37" s="65">
        <v>6.7389999999999999</v>
      </c>
      <c r="K37" s="50">
        <v>6.8659999999999997</v>
      </c>
      <c r="L37" s="47">
        <v>0.77</v>
      </c>
      <c r="M37" s="51">
        <v>41527</v>
      </c>
      <c r="N37" s="85">
        <v>0.75208333333333333</v>
      </c>
      <c r="O37" s="49">
        <v>33</v>
      </c>
      <c r="P37" s="62">
        <v>1.18</v>
      </c>
      <c r="Q37" s="60">
        <f>((PI()*((G37/2)/1000)^2)*(J37-H37)*3)*1000</f>
        <v>34.938361115113629</v>
      </c>
      <c r="R37" s="60" t="str">
        <f t="shared" si="7"/>
        <v/>
      </c>
      <c r="S37" s="49">
        <v>5</v>
      </c>
      <c r="T37" s="62">
        <v>6.5</v>
      </c>
      <c r="U37" s="49">
        <v>1438</v>
      </c>
      <c r="V37" s="49">
        <v>2.76</v>
      </c>
      <c r="W37" s="49" t="s">
        <v>28</v>
      </c>
      <c r="X37" s="49" t="s">
        <v>155</v>
      </c>
      <c r="Y37" s="49" t="s">
        <v>344</v>
      </c>
      <c r="Z37" s="49"/>
      <c r="AA37" s="52" t="s">
        <v>240</v>
      </c>
      <c r="AB37" s="53" t="s">
        <v>260</v>
      </c>
      <c r="AC37" s="56"/>
      <c r="AD37" s="55" t="s">
        <v>180</v>
      </c>
      <c r="AE37" s="56" t="s">
        <v>106</v>
      </c>
    </row>
    <row r="38" spans="1:31" s="15" customFormat="1" ht="11.25" customHeight="1" x14ac:dyDescent="0.2">
      <c r="A38" s="35" t="s">
        <v>25</v>
      </c>
      <c r="B38" s="34"/>
      <c r="C38" s="16"/>
      <c r="D38" s="16"/>
      <c r="E38" s="17"/>
      <c r="F38" s="17"/>
      <c r="G38" s="29"/>
      <c r="H38" s="29"/>
      <c r="I38" s="27"/>
      <c r="J38" s="96"/>
      <c r="K38" s="27"/>
      <c r="L38" s="16"/>
      <c r="M38" s="36"/>
      <c r="N38" s="94"/>
      <c r="O38" s="29"/>
      <c r="P38" s="95"/>
      <c r="Q38" s="160"/>
      <c r="R38" s="160"/>
      <c r="S38" s="29"/>
      <c r="T38" s="95"/>
      <c r="U38" s="29"/>
      <c r="V38" s="29"/>
      <c r="W38" s="29"/>
      <c r="X38" s="29"/>
      <c r="Y38" s="29"/>
      <c r="Z38" s="29"/>
      <c r="AA38" s="28"/>
      <c r="AB38" s="30"/>
      <c r="AC38" s="31"/>
      <c r="AD38" s="32"/>
      <c r="AE38" s="31"/>
    </row>
    <row r="39" spans="1:31" s="15" customFormat="1" ht="11.25" customHeight="1" x14ac:dyDescent="0.2">
      <c r="A39" s="45" t="s">
        <v>121</v>
      </c>
      <c r="B39" s="46" t="s">
        <v>25</v>
      </c>
      <c r="C39" s="47"/>
      <c r="D39" s="47" t="s">
        <v>265</v>
      </c>
      <c r="E39" s="48">
        <v>6914011.2999999998</v>
      </c>
      <c r="F39" s="48">
        <v>585584.61</v>
      </c>
      <c r="G39" s="49">
        <v>51</v>
      </c>
      <c r="H39" s="49">
        <v>3.0270000000000001</v>
      </c>
      <c r="I39" s="50">
        <v>3.3079999999999998</v>
      </c>
      <c r="J39" s="65">
        <v>6.39</v>
      </c>
      <c r="K39" s="50">
        <v>17.95</v>
      </c>
      <c r="L39" s="47">
        <v>11.7</v>
      </c>
      <c r="M39" s="51">
        <v>41529</v>
      </c>
      <c r="N39" s="85">
        <v>0.57638888888888895</v>
      </c>
      <c r="O39" s="49">
        <v>20</v>
      </c>
      <c r="P39" s="49">
        <v>0.47</v>
      </c>
      <c r="Q39" s="60">
        <f>((PI()*((G39/2)/1000)^2)*(J39-H39)*3)*1000</f>
        <v>20.610017265414339</v>
      </c>
      <c r="R39" s="60" t="str">
        <f t="shared" ref="R39:R41" si="8">IF(Q39&gt;O39*1.1,"Y","")</f>
        <v/>
      </c>
      <c r="S39" s="49">
        <v>4.4000000000000004</v>
      </c>
      <c r="T39" s="62">
        <v>6.6</v>
      </c>
      <c r="U39" s="49">
        <v>5311</v>
      </c>
      <c r="V39" s="49">
        <v>6.01</v>
      </c>
      <c r="W39" s="49" t="s">
        <v>15</v>
      </c>
      <c r="X39" s="49" t="s">
        <v>155</v>
      </c>
      <c r="Y39" s="49" t="s">
        <v>345</v>
      </c>
      <c r="Z39" s="49"/>
      <c r="AA39" s="52" t="s">
        <v>240</v>
      </c>
      <c r="AB39" s="53" t="s">
        <v>241</v>
      </c>
      <c r="AC39" s="56" t="s">
        <v>304</v>
      </c>
      <c r="AD39" s="55"/>
      <c r="AE39" s="56" t="s">
        <v>122</v>
      </c>
    </row>
    <row r="40" spans="1:31" s="15" customFormat="1" ht="11.25" customHeight="1" x14ac:dyDescent="0.2">
      <c r="A40" s="45" t="s">
        <v>26</v>
      </c>
      <c r="B40" s="46" t="s">
        <v>25</v>
      </c>
      <c r="C40" s="47"/>
      <c r="D40" s="47" t="s">
        <v>265</v>
      </c>
      <c r="E40" s="48">
        <v>6914011.2699999996</v>
      </c>
      <c r="F40" s="48">
        <v>585584.82999999996</v>
      </c>
      <c r="G40" s="49">
        <v>51</v>
      </c>
      <c r="H40" s="49">
        <v>3.7149999999999999</v>
      </c>
      <c r="I40" s="49"/>
      <c r="J40" s="65">
        <v>10.06</v>
      </c>
      <c r="K40" s="50">
        <v>9.3000000000000007</v>
      </c>
      <c r="L40" s="47" t="s">
        <v>17</v>
      </c>
      <c r="M40" s="51">
        <v>41529</v>
      </c>
      <c r="N40" s="85">
        <v>0.70138888888888884</v>
      </c>
      <c r="O40" s="49">
        <v>20</v>
      </c>
      <c r="P40" s="65">
        <v>0.11600000000000001</v>
      </c>
      <c r="Q40" s="60">
        <f>((PI()*((G40/2)/1000)^2)*(J40-H40)*3)*1000</f>
        <v>38.885090558743379</v>
      </c>
      <c r="R40" s="60" t="str">
        <f t="shared" si="8"/>
        <v>Y</v>
      </c>
      <c r="S40" s="49">
        <v>8.4</v>
      </c>
      <c r="T40" s="62">
        <v>6.77</v>
      </c>
      <c r="U40" s="49">
        <v>4972</v>
      </c>
      <c r="V40" s="49">
        <v>9.57</v>
      </c>
      <c r="W40" s="49" t="s">
        <v>28</v>
      </c>
      <c r="X40" s="49" t="s">
        <v>155</v>
      </c>
      <c r="Y40" s="49" t="s">
        <v>346</v>
      </c>
      <c r="Z40" s="49"/>
      <c r="AA40" s="52" t="s">
        <v>240</v>
      </c>
      <c r="AB40" s="53" t="s">
        <v>242</v>
      </c>
      <c r="AC40" s="54" t="s">
        <v>305</v>
      </c>
      <c r="AD40" s="55" t="s">
        <v>29</v>
      </c>
      <c r="AE40" s="56"/>
    </row>
    <row r="41" spans="1:31" s="15" customFormat="1" ht="11.25" customHeight="1" x14ac:dyDescent="0.2">
      <c r="A41" s="45" t="s">
        <v>124</v>
      </c>
      <c r="B41" s="46" t="s">
        <v>25</v>
      </c>
      <c r="C41" s="47"/>
      <c r="D41" s="47" t="s">
        <v>265</v>
      </c>
      <c r="E41" s="48">
        <v>6914494.4900000002</v>
      </c>
      <c r="F41" s="48">
        <v>585751.73</v>
      </c>
      <c r="G41" s="49">
        <v>51</v>
      </c>
      <c r="H41" s="49">
        <v>2.5920000000000001</v>
      </c>
      <c r="I41" s="50">
        <v>4.4850000000000003</v>
      </c>
      <c r="J41" s="109">
        <v>4.4459999999999997</v>
      </c>
      <c r="K41" s="50">
        <v>8.9939999999999998</v>
      </c>
      <c r="L41" s="47"/>
      <c r="M41" s="51">
        <v>41529</v>
      </c>
      <c r="N41" s="85">
        <v>0.52916666666666667</v>
      </c>
      <c r="O41" s="49">
        <v>11</v>
      </c>
      <c r="P41" s="49">
        <v>0.45800000000000002</v>
      </c>
      <c r="Q41" s="60">
        <f>((PI()*((G41/2)/1000)^2)*(J41-H41)*3)*1000</f>
        <v>11.362168305107991</v>
      </c>
      <c r="R41" s="60" t="str">
        <f t="shared" si="8"/>
        <v/>
      </c>
      <c r="S41" s="49">
        <v>2.2000000000000002</v>
      </c>
      <c r="T41" s="62">
        <v>6.61</v>
      </c>
      <c r="U41" s="49">
        <v>1361</v>
      </c>
      <c r="V41" s="49">
        <v>8.74</v>
      </c>
      <c r="W41" s="49" t="s">
        <v>15</v>
      </c>
      <c r="X41" s="49" t="s">
        <v>155</v>
      </c>
      <c r="Y41" s="49" t="s">
        <v>347</v>
      </c>
      <c r="Z41" s="49"/>
      <c r="AA41" s="52" t="s">
        <v>240</v>
      </c>
      <c r="AB41" s="53" t="s">
        <v>187</v>
      </c>
      <c r="AC41" s="56"/>
      <c r="AD41" s="55"/>
      <c r="AE41" s="56" t="s">
        <v>125</v>
      </c>
    </row>
    <row r="42" spans="1:31" s="15" customFormat="1" ht="11.25" customHeight="1" x14ac:dyDescent="0.2">
      <c r="A42" s="35" t="s">
        <v>20</v>
      </c>
      <c r="B42" s="34"/>
      <c r="C42" s="16"/>
      <c r="D42" s="16"/>
      <c r="E42" s="17"/>
      <c r="F42" s="17"/>
      <c r="G42" s="29"/>
      <c r="H42" s="29"/>
      <c r="I42" s="27"/>
      <c r="J42" s="110"/>
      <c r="K42" s="27"/>
      <c r="L42" s="16"/>
      <c r="M42" s="36"/>
      <c r="N42" s="29"/>
      <c r="O42" s="29"/>
      <c r="P42" s="29"/>
      <c r="Q42" s="160"/>
      <c r="R42" s="160"/>
      <c r="S42" s="29"/>
      <c r="T42" s="95"/>
      <c r="U42" s="29"/>
      <c r="V42" s="29"/>
      <c r="W42" s="29"/>
      <c r="X42" s="29"/>
      <c r="Y42" s="29"/>
      <c r="Z42" s="29"/>
      <c r="AA42" s="28"/>
      <c r="AB42" s="30"/>
      <c r="AC42" s="31"/>
      <c r="AD42" s="32"/>
      <c r="AE42" s="31"/>
    </row>
    <row r="43" spans="1:31" s="15" customFormat="1" ht="11.25" customHeight="1" x14ac:dyDescent="0.2">
      <c r="A43" s="45" t="s">
        <v>24</v>
      </c>
      <c r="B43" s="46" t="s">
        <v>20</v>
      </c>
      <c r="C43" s="47"/>
      <c r="D43" s="47" t="s">
        <v>265</v>
      </c>
      <c r="E43" s="48">
        <v>6913489.7999999998</v>
      </c>
      <c r="F43" s="48">
        <v>582455.55000000005</v>
      </c>
      <c r="G43" s="49">
        <v>12</v>
      </c>
      <c r="H43" s="49"/>
      <c r="I43" s="50">
        <v>12.148999999999999</v>
      </c>
      <c r="J43" s="65">
        <v>26.82</v>
      </c>
      <c r="K43" s="50">
        <v>26.821999999999999</v>
      </c>
      <c r="L43" s="47">
        <v>0.91200000000000003</v>
      </c>
      <c r="M43" s="51">
        <v>41531</v>
      </c>
      <c r="N43" s="85">
        <v>0.62430555555555556</v>
      </c>
      <c r="O43" s="49">
        <v>7</v>
      </c>
      <c r="P43" s="65">
        <v>0.159</v>
      </c>
      <c r="Q43" s="60">
        <f>((PI()*((G43/2)/1000)^2)*(J43-H43)*3)*1000</f>
        <v>9.0998116166820502</v>
      </c>
      <c r="R43" s="60" t="str">
        <f t="shared" ref="R43:R52" si="9">IF(Q43&gt;O43*1.1,"Y","")</f>
        <v>Y</v>
      </c>
      <c r="S43" s="49">
        <v>6</v>
      </c>
      <c r="T43" s="62">
        <v>5.0599999999999996</v>
      </c>
      <c r="U43" s="49">
        <v>4189</v>
      </c>
      <c r="V43" s="49">
        <v>18.8</v>
      </c>
      <c r="W43" s="49" t="s">
        <v>15</v>
      </c>
      <c r="X43" s="49" t="s">
        <v>155</v>
      </c>
      <c r="Y43" s="49">
        <v>112</v>
      </c>
      <c r="Z43" s="49"/>
      <c r="AA43" s="52" t="s">
        <v>240</v>
      </c>
      <c r="AB43" s="49" t="s">
        <v>189</v>
      </c>
      <c r="AC43" s="56" t="s">
        <v>300</v>
      </c>
      <c r="AD43" s="55"/>
      <c r="AE43" s="56" t="s">
        <v>21</v>
      </c>
    </row>
    <row r="44" spans="1:31" s="15" customFormat="1" ht="11.25" customHeight="1" x14ac:dyDescent="0.2">
      <c r="A44" s="45" t="s">
        <v>23</v>
      </c>
      <c r="B44" s="46" t="s">
        <v>20</v>
      </c>
      <c r="C44" s="47"/>
      <c r="D44" s="47" t="s">
        <v>265</v>
      </c>
      <c r="E44" s="48">
        <v>6913489.54</v>
      </c>
      <c r="F44" s="48">
        <v>582455.47</v>
      </c>
      <c r="G44" s="49">
        <v>12</v>
      </c>
      <c r="H44" s="49"/>
      <c r="I44" s="50">
        <v>12.18</v>
      </c>
      <c r="J44" s="65">
        <v>23.771999999999998</v>
      </c>
      <c r="K44" s="50">
        <v>23.771999999999998</v>
      </c>
      <c r="L44" s="47">
        <v>0.91200000000000003</v>
      </c>
      <c r="M44" s="51">
        <v>41531</v>
      </c>
      <c r="N44" s="85">
        <v>0.66736111111111107</v>
      </c>
      <c r="O44" s="49">
        <v>7</v>
      </c>
      <c r="P44" s="65">
        <v>0.219</v>
      </c>
      <c r="Q44" s="60">
        <f>((PI()*((G44/2)/1000)^2)*(J44-H44)*3)*1000</f>
        <v>8.0656495806027468</v>
      </c>
      <c r="R44" s="60" t="str">
        <f t="shared" si="9"/>
        <v>Y</v>
      </c>
      <c r="S44" s="49">
        <v>5.6</v>
      </c>
      <c r="T44" s="62">
        <v>5.09</v>
      </c>
      <c r="U44" s="49">
        <v>4304</v>
      </c>
      <c r="V44" s="49">
        <v>415</v>
      </c>
      <c r="W44" s="49" t="s">
        <v>15</v>
      </c>
      <c r="X44" s="49" t="s">
        <v>155</v>
      </c>
      <c r="Y44" s="49" t="s">
        <v>348</v>
      </c>
      <c r="Z44" s="49"/>
      <c r="AA44" s="52" t="s">
        <v>240</v>
      </c>
      <c r="AB44" s="49"/>
      <c r="AC44" s="56" t="s">
        <v>306</v>
      </c>
      <c r="AD44" s="55"/>
      <c r="AE44" s="56" t="s">
        <v>21</v>
      </c>
    </row>
    <row r="45" spans="1:31" s="15" customFormat="1" ht="11.25" customHeight="1" x14ac:dyDescent="0.2">
      <c r="A45" s="45" t="s">
        <v>19</v>
      </c>
      <c r="B45" s="46" t="s">
        <v>20</v>
      </c>
      <c r="C45" s="47"/>
      <c r="D45" s="47" t="s">
        <v>265</v>
      </c>
      <c r="E45" s="48">
        <v>6913489.75</v>
      </c>
      <c r="F45" s="48">
        <v>582455.6</v>
      </c>
      <c r="G45" s="49">
        <v>12</v>
      </c>
      <c r="H45" s="49"/>
      <c r="I45" s="50">
        <v>12.25</v>
      </c>
      <c r="J45" s="65">
        <v>13.412000000000001</v>
      </c>
      <c r="K45" s="50">
        <v>13.412000000000001</v>
      </c>
      <c r="L45" s="47">
        <v>0.91200000000000003</v>
      </c>
      <c r="M45" s="51">
        <v>41531</v>
      </c>
      <c r="N45" s="85">
        <v>0.68125000000000002</v>
      </c>
      <c r="O45" s="49">
        <v>0.4</v>
      </c>
      <c r="P45" s="65"/>
      <c r="Q45" s="60">
        <f>((PI()*((G45/2)/1000)^2)*(J45-H45)*3)*1000</f>
        <v>4.5505843923542013</v>
      </c>
      <c r="R45" s="60" t="str">
        <f t="shared" si="9"/>
        <v>Y</v>
      </c>
      <c r="S45" s="49">
        <v>6.5</v>
      </c>
      <c r="T45" s="62">
        <v>5.96</v>
      </c>
      <c r="U45" s="49">
        <v>2899</v>
      </c>
      <c r="V45" s="49">
        <v>258</v>
      </c>
      <c r="W45" s="49" t="s">
        <v>15</v>
      </c>
      <c r="X45" s="49" t="s">
        <v>155</v>
      </c>
      <c r="Y45" s="49" t="s">
        <v>349</v>
      </c>
      <c r="Z45" s="49"/>
      <c r="AA45" s="52" t="s">
        <v>240</v>
      </c>
      <c r="AB45" s="53" t="s">
        <v>195</v>
      </c>
      <c r="AC45" s="56" t="s">
        <v>307</v>
      </c>
      <c r="AD45" s="55" t="s">
        <v>22</v>
      </c>
      <c r="AE45" s="56" t="s">
        <v>21</v>
      </c>
    </row>
    <row r="46" spans="1:31" s="15" customFormat="1" ht="11.25" customHeight="1" x14ac:dyDescent="0.2">
      <c r="A46" s="64" t="s">
        <v>244</v>
      </c>
      <c r="B46" s="46" t="s">
        <v>20</v>
      </c>
      <c r="C46" s="50"/>
      <c r="D46" s="47" t="s">
        <v>265</v>
      </c>
      <c r="E46" s="48">
        <v>6913489.7599999998</v>
      </c>
      <c r="F46" s="48">
        <v>582455.59</v>
      </c>
      <c r="G46" s="50">
        <v>12</v>
      </c>
      <c r="H46" s="50">
        <v>11.882</v>
      </c>
      <c r="I46" s="50"/>
      <c r="J46" s="109"/>
      <c r="K46" s="50">
        <v>11.882000000000001</v>
      </c>
      <c r="L46" s="50"/>
      <c r="M46" s="97">
        <v>41531</v>
      </c>
      <c r="N46" s="50"/>
      <c r="O46" s="50"/>
      <c r="P46" s="50"/>
      <c r="Q46" s="60"/>
      <c r="R46" s="60" t="str">
        <f t="shared" si="9"/>
        <v/>
      </c>
      <c r="S46" s="50"/>
      <c r="T46" s="102"/>
      <c r="U46" s="50"/>
      <c r="V46" s="50"/>
      <c r="W46" s="50" t="s">
        <v>15</v>
      </c>
      <c r="X46" s="50" t="s">
        <v>156</v>
      </c>
      <c r="Y46" s="52"/>
      <c r="Z46" s="49"/>
      <c r="AA46" s="52" t="s">
        <v>240</v>
      </c>
      <c r="AB46" s="53" t="s">
        <v>195</v>
      </c>
      <c r="AC46" s="56" t="s">
        <v>308</v>
      </c>
      <c r="AD46" s="55"/>
      <c r="AE46" s="56"/>
    </row>
    <row r="47" spans="1:31" s="15" customFormat="1" ht="11.25" customHeight="1" x14ac:dyDescent="0.2">
      <c r="A47" s="61" t="s">
        <v>193</v>
      </c>
      <c r="B47" s="46" t="s">
        <v>20</v>
      </c>
      <c r="C47" s="50"/>
      <c r="D47" s="47" t="s">
        <v>265</v>
      </c>
      <c r="E47" s="48">
        <v>6912761.4500000002</v>
      </c>
      <c r="F47" s="48">
        <v>583184.15</v>
      </c>
      <c r="G47" s="50">
        <v>12</v>
      </c>
      <c r="H47" s="50">
        <v>5.032</v>
      </c>
      <c r="I47" s="50">
        <v>5.8620000000000001</v>
      </c>
      <c r="J47" s="109">
        <v>39.295000000000002</v>
      </c>
      <c r="K47" s="50">
        <v>39.716999999999999</v>
      </c>
      <c r="L47" s="50"/>
      <c r="M47" s="97">
        <v>41531</v>
      </c>
      <c r="N47" s="98">
        <v>0.61111111111111105</v>
      </c>
      <c r="O47" s="50">
        <v>10</v>
      </c>
      <c r="P47" s="50">
        <v>0.25600000000000001</v>
      </c>
      <c r="Q47" s="60">
        <f t="shared" ref="Q47:Q52" si="10">((PI()*((G47/2)/1000)^2)*(J47-H47)*3)*1000</f>
        <v>11.625162021714287</v>
      </c>
      <c r="R47" s="60" t="str">
        <f t="shared" si="9"/>
        <v>Y</v>
      </c>
      <c r="S47" s="50">
        <v>6</v>
      </c>
      <c r="T47" s="102">
        <v>7.33</v>
      </c>
      <c r="U47" s="50">
        <v>435.2</v>
      </c>
      <c r="V47" s="50">
        <v>8.01</v>
      </c>
      <c r="W47" s="50" t="s">
        <v>316</v>
      </c>
      <c r="X47" s="50" t="s">
        <v>155</v>
      </c>
      <c r="Y47" s="52">
        <v>100</v>
      </c>
      <c r="Z47" s="49"/>
      <c r="AA47" s="52" t="s">
        <v>185</v>
      </c>
      <c r="AB47" s="53" t="s">
        <v>189</v>
      </c>
      <c r="AC47" s="56"/>
      <c r="AD47" s="55"/>
      <c r="AE47" s="56"/>
    </row>
    <row r="48" spans="1:31" s="15" customFormat="1" ht="11.25" customHeight="1" x14ac:dyDescent="0.2">
      <c r="A48" s="61" t="s">
        <v>194</v>
      </c>
      <c r="B48" s="46" t="s">
        <v>20</v>
      </c>
      <c r="C48" s="50"/>
      <c r="D48" s="47" t="s">
        <v>265</v>
      </c>
      <c r="E48" s="48">
        <v>6912761.4400000004</v>
      </c>
      <c r="F48" s="48">
        <v>583184.15</v>
      </c>
      <c r="G48" s="50">
        <v>12</v>
      </c>
      <c r="H48" s="50">
        <v>5.4969999999999999</v>
      </c>
      <c r="I48" s="50">
        <v>4.74</v>
      </c>
      <c r="J48" s="109">
        <v>10.052</v>
      </c>
      <c r="K48" s="50">
        <v>10.157</v>
      </c>
      <c r="L48" s="50"/>
      <c r="M48" s="97">
        <v>41531</v>
      </c>
      <c r="N48" s="98">
        <v>0.63888888888888895</v>
      </c>
      <c r="O48" s="50">
        <v>2.5</v>
      </c>
      <c r="P48" s="50">
        <v>0.109</v>
      </c>
      <c r="Q48" s="60">
        <f t="shared" si="10"/>
        <v>1.5454750900069627</v>
      </c>
      <c r="R48" s="60" t="str">
        <f t="shared" si="9"/>
        <v/>
      </c>
      <c r="S48" s="50">
        <v>6.6</v>
      </c>
      <c r="T48" s="102">
        <v>5</v>
      </c>
      <c r="U48" s="50">
        <v>24371</v>
      </c>
      <c r="V48" s="50">
        <v>1.91</v>
      </c>
      <c r="W48" s="50" t="s">
        <v>316</v>
      </c>
      <c r="X48" s="50" t="s">
        <v>155</v>
      </c>
      <c r="Y48" s="52">
        <v>101</v>
      </c>
      <c r="Z48" s="49"/>
      <c r="AA48" s="52" t="s">
        <v>185</v>
      </c>
      <c r="AB48" s="53" t="s">
        <v>195</v>
      </c>
      <c r="AC48" s="56" t="s">
        <v>309</v>
      </c>
      <c r="AD48" s="55"/>
      <c r="AE48" s="56"/>
    </row>
    <row r="49" spans="1:31" s="15" customFormat="1" ht="11.25" customHeight="1" x14ac:dyDescent="0.2">
      <c r="A49" s="61" t="s">
        <v>196</v>
      </c>
      <c r="B49" s="46" t="s">
        <v>20</v>
      </c>
      <c r="C49" s="50"/>
      <c r="D49" s="47" t="s">
        <v>265</v>
      </c>
      <c r="E49" s="48">
        <v>6912879.3300000001</v>
      </c>
      <c r="F49" s="48">
        <v>582951.01</v>
      </c>
      <c r="G49" s="50">
        <v>12</v>
      </c>
      <c r="H49" s="50">
        <v>6.9050000000000002</v>
      </c>
      <c r="I49" s="50">
        <v>7.1589999999999998</v>
      </c>
      <c r="J49" s="109">
        <v>34.182000000000002</v>
      </c>
      <c r="K49" s="50">
        <v>34.024999999999999</v>
      </c>
      <c r="L49" s="50"/>
      <c r="M49" s="97">
        <v>41531</v>
      </c>
      <c r="N49" s="98">
        <v>0.69513888888888886</v>
      </c>
      <c r="O49" s="50">
        <v>10</v>
      </c>
      <c r="P49" s="50">
        <v>0.222</v>
      </c>
      <c r="Q49" s="60">
        <f t="shared" si="10"/>
        <v>9.2548680636926282</v>
      </c>
      <c r="R49" s="60" t="str">
        <f t="shared" si="9"/>
        <v/>
      </c>
      <c r="S49" s="50">
        <v>7.8</v>
      </c>
      <c r="T49" s="102">
        <v>4.46</v>
      </c>
      <c r="U49" s="50">
        <v>2793</v>
      </c>
      <c r="V49" s="50">
        <v>9.1300000000000008</v>
      </c>
      <c r="W49" s="50" t="s">
        <v>316</v>
      </c>
      <c r="X49" s="50" t="s">
        <v>155</v>
      </c>
      <c r="Y49" s="52">
        <v>105</v>
      </c>
      <c r="Z49" s="49"/>
      <c r="AA49" s="52" t="s">
        <v>185</v>
      </c>
      <c r="AB49" s="53" t="s">
        <v>189</v>
      </c>
      <c r="AC49" s="56"/>
      <c r="AD49" s="55"/>
      <c r="AE49" s="56"/>
    </row>
    <row r="50" spans="1:31" s="15" customFormat="1" ht="11.25" customHeight="1" x14ac:dyDescent="0.2">
      <c r="A50" s="61" t="s">
        <v>197</v>
      </c>
      <c r="B50" s="46" t="s">
        <v>20</v>
      </c>
      <c r="C50" s="50"/>
      <c r="D50" s="47" t="s">
        <v>265</v>
      </c>
      <c r="E50" s="48">
        <v>6912879.3499999996</v>
      </c>
      <c r="F50" s="48">
        <v>582951.01</v>
      </c>
      <c r="G50" s="50">
        <v>12</v>
      </c>
      <c r="H50" s="50">
        <v>7.0490000000000004</v>
      </c>
      <c r="I50" s="50">
        <v>7.1909999999999998</v>
      </c>
      <c r="J50" s="109">
        <v>23.349</v>
      </c>
      <c r="K50" s="50">
        <v>23.055</v>
      </c>
      <c r="L50" s="50"/>
      <c r="M50" s="97">
        <v>41531</v>
      </c>
      <c r="N50" s="98">
        <v>0.71666666666666667</v>
      </c>
      <c r="O50" s="50">
        <v>5</v>
      </c>
      <c r="P50" s="50">
        <v>0.41699999999999998</v>
      </c>
      <c r="Q50" s="60">
        <f t="shared" si="10"/>
        <v>5.5304597073794719</v>
      </c>
      <c r="R50" s="60" t="str">
        <f t="shared" si="9"/>
        <v>Y</v>
      </c>
      <c r="S50" s="50">
        <v>5.6</v>
      </c>
      <c r="T50" s="102">
        <v>5.2</v>
      </c>
      <c r="U50" s="50">
        <v>1951</v>
      </c>
      <c r="V50" s="50">
        <v>6.72</v>
      </c>
      <c r="W50" s="50" t="s">
        <v>316</v>
      </c>
      <c r="X50" s="50" t="s">
        <v>155</v>
      </c>
      <c r="Y50" s="52">
        <v>103</v>
      </c>
      <c r="Z50" s="49"/>
      <c r="AA50" s="52" t="s">
        <v>185</v>
      </c>
      <c r="AB50" s="53" t="s">
        <v>189</v>
      </c>
      <c r="AC50" s="56"/>
      <c r="AD50" s="55"/>
      <c r="AE50" s="56"/>
    </row>
    <row r="51" spans="1:31" s="15" customFormat="1" ht="11.25" customHeight="1" x14ac:dyDescent="0.2">
      <c r="A51" s="61" t="s">
        <v>198</v>
      </c>
      <c r="B51" s="46" t="s">
        <v>20</v>
      </c>
      <c r="C51" s="50"/>
      <c r="D51" s="47" t="s">
        <v>265</v>
      </c>
      <c r="E51" s="48">
        <v>6912879.3200000003</v>
      </c>
      <c r="F51" s="48">
        <v>582950.94999999995</v>
      </c>
      <c r="G51" s="50">
        <v>12</v>
      </c>
      <c r="H51" s="50">
        <v>6.7480000000000002</v>
      </c>
      <c r="I51" s="50">
        <v>0</v>
      </c>
      <c r="J51" s="109">
        <v>10.119</v>
      </c>
      <c r="K51" s="50">
        <v>9.9450000000000003</v>
      </c>
      <c r="L51" s="50"/>
      <c r="M51" s="97">
        <v>41531</v>
      </c>
      <c r="N51" s="98">
        <v>0.74305555555555547</v>
      </c>
      <c r="O51" s="50">
        <v>1.25</v>
      </c>
      <c r="P51" s="50">
        <v>3.7999999999999999E-2</v>
      </c>
      <c r="Q51" s="60">
        <f t="shared" si="10"/>
        <v>1.1437533542071285</v>
      </c>
      <c r="R51" s="60" t="str">
        <f t="shared" si="9"/>
        <v/>
      </c>
      <c r="S51" s="50">
        <v>8.1999999999999993</v>
      </c>
      <c r="T51" s="102">
        <v>4.45</v>
      </c>
      <c r="U51" s="50">
        <v>29370</v>
      </c>
      <c r="V51" s="50">
        <v>3.53</v>
      </c>
      <c r="W51" s="50" t="s">
        <v>316</v>
      </c>
      <c r="X51" s="50" t="s">
        <v>155</v>
      </c>
      <c r="Y51" s="52">
        <v>110</v>
      </c>
      <c r="Z51" s="49"/>
      <c r="AA51" s="52" t="s">
        <v>185</v>
      </c>
      <c r="AB51" s="53" t="s">
        <v>195</v>
      </c>
      <c r="AC51" s="56" t="s">
        <v>310</v>
      </c>
      <c r="AD51" s="55"/>
      <c r="AE51" s="56"/>
    </row>
    <row r="52" spans="1:31" s="15" customFormat="1" ht="11.25" customHeight="1" x14ac:dyDescent="0.2">
      <c r="A52" s="61" t="s">
        <v>199</v>
      </c>
      <c r="B52" s="46" t="s">
        <v>20</v>
      </c>
      <c r="C52" s="50"/>
      <c r="D52" s="47" t="s">
        <v>265</v>
      </c>
      <c r="E52" s="48">
        <v>6913115.2599999998</v>
      </c>
      <c r="F52" s="48">
        <v>582487.56999999995</v>
      </c>
      <c r="G52" s="50">
        <v>12</v>
      </c>
      <c r="H52" s="50"/>
      <c r="I52" s="50">
        <v>8.6880000000000006</v>
      </c>
      <c r="J52" s="109"/>
      <c r="K52" s="50">
        <v>24.36</v>
      </c>
      <c r="L52" s="50"/>
      <c r="M52" s="97">
        <v>41531</v>
      </c>
      <c r="N52" s="98">
        <v>0.76527777777777783</v>
      </c>
      <c r="O52" s="50">
        <v>9</v>
      </c>
      <c r="P52" s="50">
        <v>0.56299999999999994</v>
      </c>
      <c r="Q52" s="60">
        <f t="shared" si="10"/>
        <v>0</v>
      </c>
      <c r="R52" s="60" t="str">
        <f t="shared" si="9"/>
        <v/>
      </c>
      <c r="S52" s="50">
        <v>4.8</v>
      </c>
      <c r="T52" s="102">
        <v>6.34</v>
      </c>
      <c r="U52" s="50">
        <v>1314</v>
      </c>
      <c r="V52" s="50">
        <v>76.2</v>
      </c>
      <c r="W52" s="50" t="s">
        <v>15</v>
      </c>
      <c r="X52" s="50" t="s">
        <v>155</v>
      </c>
      <c r="Y52" s="52" t="s">
        <v>350</v>
      </c>
      <c r="Z52" s="49"/>
      <c r="AA52" s="52" t="s">
        <v>185</v>
      </c>
      <c r="AB52" s="53" t="s">
        <v>189</v>
      </c>
      <c r="AC52" s="56" t="s">
        <v>300</v>
      </c>
      <c r="AD52" s="55"/>
      <c r="AE52" s="56"/>
    </row>
    <row r="53" spans="1:31" s="15" customFormat="1" x14ac:dyDescent="0.2">
      <c r="A53" s="26" t="s">
        <v>48</v>
      </c>
      <c r="B53" s="34"/>
      <c r="C53" s="27"/>
      <c r="D53" s="16"/>
      <c r="E53" s="17"/>
      <c r="F53" s="17"/>
      <c r="G53" s="27"/>
      <c r="H53" s="27"/>
      <c r="I53" s="27"/>
      <c r="J53" s="110"/>
      <c r="K53" s="27"/>
      <c r="L53" s="27"/>
      <c r="M53" s="27"/>
      <c r="N53" s="27"/>
      <c r="O53" s="27"/>
      <c r="P53" s="27"/>
      <c r="Q53" s="159"/>
      <c r="R53" s="159"/>
      <c r="S53" s="27"/>
      <c r="T53" s="103"/>
      <c r="U53" s="27"/>
      <c r="V53" s="27"/>
      <c r="W53" s="27"/>
      <c r="X53" s="27"/>
      <c r="Y53" s="28"/>
      <c r="Z53" s="29"/>
      <c r="AA53" s="28"/>
      <c r="AB53" s="30"/>
      <c r="AC53" s="31"/>
      <c r="AD53" s="32"/>
      <c r="AE53" s="31"/>
    </row>
    <row r="54" spans="1:31" s="15" customFormat="1" ht="11.25" customHeight="1" x14ac:dyDescent="0.2">
      <c r="A54" s="45" t="s">
        <v>79</v>
      </c>
      <c r="B54" s="46" t="s">
        <v>48</v>
      </c>
      <c r="C54" s="47"/>
      <c r="D54" s="47" t="s">
        <v>265</v>
      </c>
      <c r="E54" s="48">
        <v>6912954</v>
      </c>
      <c r="F54" s="48">
        <v>584585</v>
      </c>
      <c r="G54" s="49">
        <v>51</v>
      </c>
      <c r="H54" s="65">
        <v>3.5670000000000002</v>
      </c>
      <c r="I54" s="50">
        <v>5.306</v>
      </c>
      <c r="J54" s="65">
        <v>6.65</v>
      </c>
      <c r="K54" s="50">
        <v>7.2629999999999999</v>
      </c>
      <c r="L54" s="47">
        <v>0.96299999999999997</v>
      </c>
      <c r="M54" s="51">
        <v>41530</v>
      </c>
      <c r="N54" s="85">
        <v>0.65</v>
      </c>
      <c r="O54" s="49">
        <v>15</v>
      </c>
      <c r="P54" s="65">
        <v>0.28999999999999998</v>
      </c>
      <c r="Q54" s="60">
        <f t="shared" ref="Q54:Q80" si="11">((PI()*((G54/2)/1000)^2)*(J54-H54)*3)*1000</f>
        <v>18.894047942097057</v>
      </c>
      <c r="R54" s="60" t="str">
        <f t="shared" ref="R54:R80" si="12">IF(Q54&gt;O54*1.1,"Y","")</f>
        <v>Y</v>
      </c>
      <c r="S54" s="49">
        <v>6.3</v>
      </c>
      <c r="T54" s="62">
        <v>6.68</v>
      </c>
      <c r="U54" s="49">
        <v>7084</v>
      </c>
      <c r="V54" s="49">
        <v>284</v>
      </c>
      <c r="W54" s="49" t="s">
        <v>28</v>
      </c>
      <c r="X54" s="49" t="s">
        <v>155</v>
      </c>
      <c r="Y54" s="49" t="s">
        <v>351</v>
      </c>
      <c r="Z54" s="49"/>
      <c r="AA54" s="52" t="s">
        <v>237</v>
      </c>
      <c r="AB54" s="53" t="s">
        <v>236</v>
      </c>
      <c r="AC54" s="56"/>
      <c r="AD54" s="55"/>
      <c r="AE54" s="56"/>
    </row>
    <row r="55" spans="1:31" s="15" customFormat="1" ht="11.25" customHeight="1" x14ac:dyDescent="0.2">
      <c r="A55" s="45" t="s">
        <v>81</v>
      </c>
      <c r="B55" s="46" t="s">
        <v>48</v>
      </c>
      <c r="C55" s="47"/>
      <c r="D55" s="47" t="s">
        <v>265</v>
      </c>
      <c r="E55" s="48">
        <v>6912950</v>
      </c>
      <c r="F55" s="48">
        <v>584594</v>
      </c>
      <c r="G55" s="49">
        <v>51</v>
      </c>
      <c r="H55" s="49">
        <v>3.5990000000000002</v>
      </c>
      <c r="I55" s="50">
        <v>4.4189999999999996</v>
      </c>
      <c r="J55" s="65">
        <v>6.3380000000000001</v>
      </c>
      <c r="K55" s="50">
        <v>6.4870000000000001</v>
      </c>
      <c r="L55" s="47">
        <v>0.98699999999999999</v>
      </c>
      <c r="M55" s="51">
        <v>41530</v>
      </c>
      <c r="N55" s="85">
        <v>0.60416666666666663</v>
      </c>
      <c r="O55" s="49">
        <v>30</v>
      </c>
      <c r="P55" s="65">
        <v>1.3</v>
      </c>
      <c r="Q55" s="60">
        <f t="shared" si="11"/>
        <v>16.785857059164396</v>
      </c>
      <c r="R55" s="60" t="str">
        <f t="shared" si="12"/>
        <v/>
      </c>
      <c r="S55" s="49">
        <v>7.6</v>
      </c>
      <c r="T55" s="62">
        <v>6.06</v>
      </c>
      <c r="U55" s="49">
        <v>8431</v>
      </c>
      <c r="V55" s="49">
        <v>733</v>
      </c>
      <c r="W55" s="49" t="s">
        <v>28</v>
      </c>
      <c r="X55" s="49" t="s">
        <v>155</v>
      </c>
      <c r="Y55" s="49" t="s">
        <v>352</v>
      </c>
      <c r="Z55" s="49"/>
      <c r="AA55" s="52" t="s">
        <v>237</v>
      </c>
      <c r="AB55" s="53" t="s">
        <v>236</v>
      </c>
      <c r="AC55" s="56"/>
      <c r="AD55" s="55"/>
      <c r="AE55" s="56"/>
    </row>
    <row r="56" spans="1:31" s="15" customFormat="1" ht="11.25" customHeight="1" x14ac:dyDescent="0.2">
      <c r="A56" s="45" t="s">
        <v>123</v>
      </c>
      <c r="B56" s="46" t="s">
        <v>48</v>
      </c>
      <c r="C56" s="47"/>
      <c r="D56" s="47" t="s">
        <v>265</v>
      </c>
      <c r="E56" s="48">
        <v>6912935</v>
      </c>
      <c r="F56" s="48">
        <v>584622</v>
      </c>
      <c r="G56" s="49">
        <v>51</v>
      </c>
      <c r="H56" s="49">
        <v>3.63</v>
      </c>
      <c r="I56" s="50">
        <v>3.0726</v>
      </c>
      <c r="J56" s="65">
        <v>4.6100000000000003</v>
      </c>
      <c r="K56" s="50">
        <v>4.6970000000000001</v>
      </c>
      <c r="L56" s="47">
        <v>0.997</v>
      </c>
      <c r="M56" s="51">
        <v>41530</v>
      </c>
      <c r="N56" s="85">
        <v>0.66666666666666663</v>
      </c>
      <c r="O56" s="49">
        <v>3</v>
      </c>
      <c r="P56" s="49"/>
      <c r="Q56" s="60">
        <f t="shared" si="11"/>
        <v>6.005892631610485</v>
      </c>
      <c r="R56" s="60" t="str">
        <f t="shared" si="12"/>
        <v>Y</v>
      </c>
      <c r="S56" s="49"/>
      <c r="T56" s="62"/>
      <c r="U56" s="49"/>
      <c r="V56" s="49"/>
      <c r="W56" s="49" t="s">
        <v>15</v>
      </c>
      <c r="X56" s="49" t="s">
        <v>155</v>
      </c>
      <c r="Y56" s="49">
        <v>109</v>
      </c>
      <c r="Z56" s="49"/>
      <c r="AA56" s="52" t="s">
        <v>237</v>
      </c>
      <c r="AB56" s="53" t="s">
        <v>236</v>
      </c>
      <c r="AC56" s="56" t="s">
        <v>311</v>
      </c>
      <c r="AD56" s="55"/>
      <c r="AE56" s="56"/>
    </row>
    <row r="57" spans="1:31" s="15" customFormat="1" ht="11.25" customHeight="1" x14ac:dyDescent="0.2">
      <c r="A57" s="45" t="s">
        <v>75</v>
      </c>
      <c r="B57" s="46" t="s">
        <v>48</v>
      </c>
      <c r="C57" s="47"/>
      <c r="D57" s="47" t="s">
        <v>265</v>
      </c>
      <c r="E57" s="48">
        <v>6913285.5300000003</v>
      </c>
      <c r="F57" s="48">
        <v>584127.68999999994</v>
      </c>
      <c r="G57" s="49">
        <v>51</v>
      </c>
      <c r="H57" s="49">
        <v>4.0350000000000001</v>
      </c>
      <c r="I57" s="50">
        <v>4.5860000000000003</v>
      </c>
      <c r="J57" s="65">
        <v>9.8840000000000003</v>
      </c>
      <c r="K57" s="50">
        <v>9.92</v>
      </c>
      <c r="L57" s="47">
        <v>0.68</v>
      </c>
      <c r="M57" s="51">
        <v>41530</v>
      </c>
      <c r="N57" s="85">
        <v>0.61111111111111105</v>
      </c>
      <c r="O57" s="49">
        <v>35</v>
      </c>
      <c r="P57" s="65">
        <v>2.0590000000000002</v>
      </c>
      <c r="Q57" s="60">
        <f t="shared" si="11"/>
        <v>35.845373471724194</v>
      </c>
      <c r="R57" s="60" t="str">
        <f t="shared" si="12"/>
        <v/>
      </c>
      <c r="S57" s="49">
        <v>2.8</v>
      </c>
      <c r="T57" s="62">
        <v>6.93</v>
      </c>
      <c r="U57" s="49">
        <v>3989</v>
      </c>
      <c r="V57" s="49">
        <v>15.47</v>
      </c>
      <c r="W57" s="49" t="s">
        <v>15</v>
      </c>
      <c r="X57" s="49" t="s">
        <v>155</v>
      </c>
      <c r="Y57" s="49" t="s">
        <v>353</v>
      </c>
      <c r="Z57" s="49"/>
      <c r="AA57" s="52" t="s">
        <v>240</v>
      </c>
      <c r="AB57" s="53" t="s">
        <v>211</v>
      </c>
      <c r="AC57" s="56"/>
      <c r="AD57" s="55" t="s">
        <v>181</v>
      </c>
      <c r="AE57" s="56" t="s">
        <v>76</v>
      </c>
    </row>
    <row r="58" spans="1:31" s="15" customFormat="1" ht="11.25" customHeight="1" x14ac:dyDescent="0.2">
      <c r="A58" s="45" t="s">
        <v>84</v>
      </c>
      <c r="B58" s="46" t="s">
        <v>48</v>
      </c>
      <c r="C58" s="47"/>
      <c r="D58" s="47" t="s">
        <v>265</v>
      </c>
      <c r="E58" s="48">
        <v>6913116.3200000003</v>
      </c>
      <c r="F58" s="48">
        <v>584434.30000000005</v>
      </c>
      <c r="G58" s="49">
        <v>51</v>
      </c>
      <c r="H58" s="49">
        <v>4.7110000000000003</v>
      </c>
      <c r="I58" s="50">
        <v>4.8220000000000001</v>
      </c>
      <c r="J58" s="65">
        <v>13.148999999999999</v>
      </c>
      <c r="K58" s="50">
        <v>12.892999999999999</v>
      </c>
      <c r="L58" s="47">
        <v>0.69299999999999995</v>
      </c>
      <c r="M58" s="51">
        <v>41531</v>
      </c>
      <c r="N58" s="85">
        <v>0.41041666666666665</v>
      </c>
      <c r="O58" s="49">
        <v>50</v>
      </c>
      <c r="P58" s="62">
        <v>2.39</v>
      </c>
      <c r="Q58" s="60">
        <f t="shared" si="11"/>
        <v>51.711961250540035</v>
      </c>
      <c r="R58" s="60" t="str">
        <f t="shared" si="12"/>
        <v/>
      </c>
      <c r="S58" s="49">
        <v>2</v>
      </c>
      <c r="T58" s="62">
        <v>6.22</v>
      </c>
      <c r="U58" s="49">
        <v>791.7</v>
      </c>
      <c r="V58" s="49">
        <v>17.8</v>
      </c>
      <c r="W58" s="49" t="s">
        <v>28</v>
      </c>
      <c r="X58" s="49" t="s">
        <v>155</v>
      </c>
      <c r="Y58" s="49" t="s">
        <v>354</v>
      </c>
      <c r="Z58" s="49"/>
      <c r="AA58" s="52" t="s">
        <v>240</v>
      </c>
      <c r="AB58" s="53" t="s">
        <v>255</v>
      </c>
      <c r="AC58" s="56"/>
      <c r="AD58" s="55"/>
      <c r="AE58" s="56"/>
    </row>
    <row r="59" spans="1:31" s="15" customFormat="1" ht="11.25" customHeight="1" x14ac:dyDescent="0.2">
      <c r="A59" s="45" t="s">
        <v>87</v>
      </c>
      <c r="B59" s="46" t="s">
        <v>48</v>
      </c>
      <c r="C59" s="47"/>
      <c r="D59" s="47" t="s">
        <v>265</v>
      </c>
      <c r="E59" s="48">
        <v>6913117.9400000004</v>
      </c>
      <c r="F59" s="48">
        <v>584472.9</v>
      </c>
      <c r="G59" s="49">
        <v>51</v>
      </c>
      <c r="H59" s="49">
        <v>5.149</v>
      </c>
      <c r="I59" s="50">
        <v>5.9480000000000004</v>
      </c>
      <c r="J59" s="65">
        <v>12.698</v>
      </c>
      <c r="K59" s="50">
        <v>13.498999999999999</v>
      </c>
      <c r="L59" s="47">
        <v>1.2989999999999999</v>
      </c>
      <c r="M59" s="51">
        <v>41531</v>
      </c>
      <c r="N59" s="85">
        <v>0.34375</v>
      </c>
      <c r="O59" s="49">
        <v>42</v>
      </c>
      <c r="P59" s="49">
        <v>2.1</v>
      </c>
      <c r="Q59" s="60">
        <f t="shared" si="11"/>
        <v>46.263758649007684</v>
      </c>
      <c r="R59" s="60" t="str">
        <f t="shared" si="12"/>
        <v>Y</v>
      </c>
      <c r="S59" s="49">
        <v>2.6</v>
      </c>
      <c r="T59" s="62">
        <v>5.99</v>
      </c>
      <c r="U59" s="49">
        <v>2045</v>
      </c>
      <c r="V59" s="49">
        <v>209</v>
      </c>
      <c r="W59" s="49" t="s">
        <v>15</v>
      </c>
      <c r="X59" s="49" t="s">
        <v>155</v>
      </c>
      <c r="Y59" s="49" t="s">
        <v>355</v>
      </c>
      <c r="Z59" s="59" t="s">
        <v>406</v>
      </c>
      <c r="AA59" s="52" t="s">
        <v>240</v>
      </c>
      <c r="AB59" s="53" t="s">
        <v>255</v>
      </c>
      <c r="AC59" s="56" t="s">
        <v>312</v>
      </c>
      <c r="AD59" s="55"/>
      <c r="AE59" s="56"/>
    </row>
    <row r="60" spans="1:31" s="15" customFormat="1" ht="11.25" customHeight="1" x14ac:dyDescent="0.2">
      <c r="A60" s="45" t="s">
        <v>85</v>
      </c>
      <c r="B60" s="46" t="s">
        <v>48</v>
      </c>
      <c r="C60" s="47"/>
      <c r="D60" s="47" t="s">
        <v>265</v>
      </c>
      <c r="E60" s="48">
        <v>6913117.8600000003</v>
      </c>
      <c r="F60" s="48">
        <v>584472.96</v>
      </c>
      <c r="G60" s="49">
        <v>51</v>
      </c>
      <c r="H60" s="49">
        <v>4.0880000000000001</v>
      </c>
      <c r="I60" s="50">
        <v>5.1630000000000003</v>
      </c>
      <c r="J60" s="65">
        <v>7.0590000000000002</v>
      </c>
      <c r="K60" s="50">
        <v>7.2780000000000005</v>
      </c>
      <c r="L60" s="47">
        <v>0.57799999999999996</v>
      </c>
      <c r="M60" s="51">
        <v>41531</v>
      </c>
      <c r="N60" s="85">
        <v>0.35347222222222219</v>
      </c>
      <c r="O60" s="49">
        <v>18</v>
      </c>
      <c r="P60" s="65">
        <v>0.47399999999999998</v>
      </c>
      <c r="Q60" s="60">
        <f t="shared" si="11"/>
        <v>18.207660212770147</v>
      </c>
      <c r="R60" s="60" t="str">
        <f t="shared" si="12"/>
        <v/>
      </c>
      <c r="S60" s="49">
        <v>3.2</v>
      </c>
      <c r="T60" s="62">
        <v>6.27</v>
      </c>
      <c r="U60" s="49">
        <v>5446</v>
      </c>
      <c r="V60" s="49">
        <v>286</v>
      </c>
      <c r="W60" s="49" t="s">
        <v>15</v>
      </c>
      <c r="X60" s="49" t="s">
        <v>155</v>
      </c>
      <c r="Y60" s="49" t="s">
        <v>356</v>
      </c>
      <c r="Z60" s="49"/>
      <c r="AA60" s="52" t="s">
        <v>240</v>
      </c>
      <c r="AB60" s="53" t="s">
        <v>243</v>
      </c>
      <c r="AC60" s="56"/>
      <c r="AD60" s="55"/>
      <c r="AE60" s="56"/>
    </row>
    <row r="61" spans="1:31" s="15" customFormat="1" ht="11.25" customHeight="1" x14ac:dyDescent="0.2">
      <c r="A61" s="45" t="s">
        <v>257</v>
      </c>
      <c r="B61" s="46" t="s">
        <v>48</v>
      </c>
      <c r="C61" s="47"/>
      <c r="D61" s="47" t="s">
        <v>265</v>
      </c>
      <c r="E61" s="48">
        <v>6913113.3499999996</v>
      </c>
      <c r="F61" s="48">
        <v>584507.06999999995</v>
      </c>
      <c r="G61" s="49">
        <v>51</v>
      </c>
      <c r="H61" s="49">
        <v>3.5</v>
      </c>
      <c r="I61" s="49"/>
      <c r="J61" s="65">
        <v>22.33</v>
      </c>
      <c r="K61" s="49"/>
      <c r="L61" s="47">
        <v>0.57399999999999995</v>
      </c>
      <c r="M61" s="51">
        <v>41530</v>
      </c>
      <c r="N61" s="85">
        <v>0.55902777777777779</v>
      </c>
      <c r="O61" s="49">
        <v>100</v>
      </c>
      <c r="P61" s="62">
        <v>3.33</v>
      </c>
      <c r="Q61" s="60">
        <f t="shared" si="11"/>
        <v>115.39893699308709</v>
      </c>
      <c r="R61" s="60" t="str">
        <f t="shared" si="12"/>
        <v>Y</v>
      </c>
      <c r="S61" s="58">
        <v>4.0999999999999996</v>
      </c>
      <c r="T61" s="62">
        <v>6.1</v>
      </c>
      <c r="U61" s="49">
        <v>6273</v>
      </c>
      <c r="V61" s="49">
        <v>0.6</v>
      </c>
      <c r="W61" s="49" t="s">
        <v>28</v>
      </c>
      <c r="X61" s="49" t="s">
        <v>155</v>
      </c>
      <c r="Y61" s="49" t="s">
        <v>357</v>
      </c>
      <c r="Z61" s="49"/>
      <c r="AA61" s="52" t="s">
        <v>240</v>
      </c>
      <c r="AB61" s="53" t="s">
        <v>211</v>
      </c>
      <c r="AC61" s="56"/>
      <c r="AD61" s="55"/>
      <c r="AE61" s="56"/>
    </row>
    <row r="62" spans="1:31" s="15" customFormat="1" ht="11.25" customHeight="1" x14ac:dyDescent="0.2">
      <c r="A62" s="45" t="s">
        <v>259</v>
      </c>
      <c r="B62" s="46" t="s">
        <v>48</v>
      </c>
      <c r="C62" s="47"/>
      <c r="D62" s="47" t="s">
        <v>265</v>
      </c>
      <c r="E62" s="48">
        <v>6913130.5499999998</v>
      </c>
      <c r="F62" s="48">
        <v>584470.94999999995</v>
      </c>
      <c r="G62" s="49">
        <v>51</v>
      </c>
      <c r="H62" s="49">
        <v>10.46</v>
      </c>
      <c r="I62" s="50">
        <v>8.0449999999999999</v>
      </c>
      <c r="J62" s="65">
        <v>14.87</v>
      </c>
      <c r="K62" s="50">
        <v>13.576000000000001</v>
      </c>
      <c r="L62" s="47">
        <v>1.0760000000000001</v>
      </c>
      <c r="M62" s="51">
        <v>41530</v>
      </c>
      <c r="N62" s="85">
        <v>0.69444444444444453</v>
      </c>
      <c r="O62" s="49">
        <v>28</v>
      </c>
      <c r="P62" s="62">
        <v>2.33</v>
      </c>
      <c r="Q62" s="60">
        <f t="shared" si="11"/>
        <v>27.026516842247155</v>
      </c>
      <c r="R62" s="60" t="str">
        <f t="shared" si="12"/>
        <v/>
      </c>
      <c r="S62" s="49">
        <v>5.2</v>
      </c>
      <c r="T62" s="62">
        <v>6.26</v>
      </c>
      <c r="U62" s="49">
        <v>7106</v>
      </c>
      <c r="V62" s="49">
        <v>245</v>
      </c>
      <c r="W62" s="49" t="s">
        <v>28</v>
      </c>
      <c r="X62" s="49" t="s">
        <v>155</v>
      </c>
      <c r="Y62" s="49" t="s">
        <v>358</v>
      </c>
      <c r="Z62" s="49"/>
      <c r="AA62" s="52" t="s">
        <v>240</v>
      </c>
      <c r="AB62" s="53" t="s">
        <v>211</v>
      </c>
      <c r="AC62" s="56" t="s">
        <v>313</v>
      </c>
      <c r="AD62" s="55"/>
      <c r="AE62" s="56" t="s">
        <v>49</v>
      </c>
    </row>
    <row r="63" spans="1:31" s="15" customFormat="1" ht="11.25" customHeight="1" x14ac:dyDescent="0.2">
      <c r="A63" s="45" t="s">
        <v>86</v>
      </c>
      <c r="B63" s="46" t="s">
        <v>48</v>
      </c>
      <c r="C63" s="47"/>
      <c r="D63" s="47" t="s">
        <v>265</v>
      </c>
      <c r="E63" s="48">
        <v>584429</v>
      </c>
      <c r="F63" s="48">
        <v>6913095</v>
      </c>
      <c r="G63" s="49">
        <v>51</v>
      </c>
      <c r="H63" s="49">
        <v>2.5219999999999998</v>
      </c>
      <c r="I63" s="50">
        <v>3.081</v>
      </c>
      <c r="J63" s="65">
        <v>17.731999999999999</v>
      </c>
      <c r="K63" s="50">
        <v>17.9208</v>
      </c>
      <c r="L63" s="47">
        <v>0.85199999999999998</v>
      </c>
      <c r="M63" s="51">
        <v>41531</v>
      </c>
      <c r="N63" s="85">
        <v>0.3888888888888889</v>
      </c>
      <c r="O63" s="49">
        <v>90</v>
      </c>
      <c r="P63" s="62">
        <v>3.21</v>
      </c>
      <c r="Q63" s="60">
        <f t="shared" si="11"/>
        <v>93.213905027342264</v>
      </c>
      <c r="R63" s="60" t="str">
        <f t="shared" si="12"/>
        <v/>
      </c>
      <c r="S63" s="49">
        <v>2.4</v>
      </c>
      <c r="T63" s="62">
        <v>6.51</v>
      </c>
      <c r="U63" s="49">
        <v>657.7</v>
      </c>
      <c r="V63" s="49">
        <v>11.25</v>
      </c>
      <c r="W63" s="49" t="s">
        <v>28</v>
      </c>
      <c r="X63" s="49" t="s">
        <v>155</v>
      </c>
      <c r="Y63" s="49" t="s">
        <v>359</v>
      </c>
      <c r="Z63" s="49"/>
      <c r="AA63" s="52" t="s">
        <v>237</v>
      </c>
      <c r="AB63" s="53" t="s">
        <v>221</v>
      </c>
      <c r="AC63" s="56"/>
      <c r="AD63" s="55"/>
      <c r="AE63" s="56"/>
    </row>
    <row r="64" spans="1:31" s="15" customFormat="1" ht="11.25" customHeight="1" x14ac:dyDescent="0.2">
      <c r="A64" s="45" t="s">
        <v>82</v>
      </c>
      <c r="B64" s="46" t="s">
        <v>48</v>
      </c>
      <c r="C64" s="47"/>
      <c r="D64" s="47" t="s">
        <v>265</v>
      </c>
      <c r="E64" s="48">
        <v>584432.5</v>
      </c>
      <c r="F64" s="48">
        <v>6913094</v>
      </c>
      <c r="G64" s="49">
        <v>51</v>
      </c>
      <c r="H64" s="49">
        <v>2.5459999999999998</v>
      </c>
      <c r="I64" s="50">
        <v>3.093</v>
      </c>
      <c r="J64" s="65">
        <v>8.6370000000000005</v>
      </c>
      <c r="K64" s="50">
        <v>8.8068000000000008</v>
      </c>
      <c r="L64" s="47">
        <v>0.88200000000000001</v>
      </c>
      <c r="M64" s="51">
        <v>41530</v>
      </c>
      <c r="N64" s="85">
        <v>0.73749999999999993</v>
      </c>
      <c r="O64" s="49">
        <v>36</v>
      </c>
      <c r="P64" s="62">
        <v>3</v>
      </c>
      <c r="Q64" s="60">
        <f t="shared" si="11"/>
        <v>37.328461244019856</v>
      </c>
      <c r="R64" s="60" t="str">
        <f t="shared" si="12"/>
        <v/>
      </c>
      <c r="S64" s="58">
        <v>3.4</v>
      </c>
      <c r="T64" s="62">
        <v>6.73</v>
      </c>
      <c r="U64" s="49">
        <v>210.3</v>
      </c>
      <c r="V64" s="49">
        <v>33</v>
      </c>
      <c r="W64" s="49" t="s">
        <v>15</v>
      </c>
      <c r="X64" s="49" t="s">
        <v>155</v>
      </c>
      <c r="Y64" s="49" t="s">
        <v>360</v>
      </c>
      <c r="Z64" s="49"/>
      <c r="AA64" s="52" t="s">
        <v>237</v>
      </c>
      <c r="AB64" s="53" t="s">
        <v>238</v>
      </c>
      <c r="AC64" s="56"/>
      <c r="AD64" s="55"/>
      <c r="AE64" s="56" t="s">
        <v>83</v>
      </c>
    </row>
    <row r="65" spans="1:31" s="15" customFormat="1" ht="11.25" customHeight="1" x14ac:dyDescent="0.2">
      <c r="A65" s="45" t="s">
        <v>145</v>
      </c>
      <c r="B65" s="46" t="s">
        <v>48</v>
      </c>
      <c r="C65" s="47"/>
      <c r="D65" s="47" t="s">
        <v>265</v>
      </c>
      <c r="E65" s="48">
        <v>6912944</v>
      </c>
      <c r="F65" s="48">
        <v>584602</v>
      </c>
      <c r="G65" s="49">
        <v>51</v>
      </c>
      <c r="H65" s="49">
        <v>3.7410000000000001</v>
      </c>
      <c r="I65" s="50">
        <v>4.1710000000000003</v>
      </c>
      <c r="J65" s="65">
        <v>4.6319999999999997</v>
      </c>
      <c r="K65" s="50">
        <v>4.67</v>
      </c>
      <c r="L65" s="47">
        <v>0.97</v>
      </c>
      <c r="M65" s="51">
        <v>41530</v>
      </c>
      <c r="N65" s="85">
        <v>0.57916666666666672</v>
      </c>
      <c r="O65" s="49">
        <v>7</v>
      </c>
      <c r="P65" s="49">
        <v>1.4</v>
      </c>
      <c r="Q65" s="60">
        <f t="shared" si="11"/>
        <v>5.4604595252703438</v>
      </c>
      <c r="R65" s="60" t="str">
        <f t="shared" si="12"/>
        <v/>
      </c>
      <c r="S65" s="49">
        <v>6.3</v>
      </c>
      <c r="T65" s="62">
        <v>6.36</v>
      </c>
      <c r="U65" s="49">
        <v>7347</v>
      </c>
      <c r="V65" s="49">
        <v>475</v>
      </c>
      <c r="W65" s="49" t="s">
        <v>28</v>
      </c>
      <c r="X65" s="49" t="s">
        <v>155</v>
      </c>
      <c r="Y65" s="49" t="s">
        <v>361</v>
      </c>
      <c r="Z65" s="49"/>
      <c r="AA65" s="52" t="s">
        <v>237</v>
      </c>
      <c r="AB65" s="53" t="s">
        <v>236</v>
      </c>
      <c r="AC65" s="56"/>
      <c r="AD65" s="55"/>
      <c r="AE65" s="56"/>
    </row>
    <row r="66" spans="1:31" s="15" customFormat="1" ht="11.25" customHeight="1" x14ac:dyDescent="0.2">
      <c r="A66" s="45" t="s">
        <v>144</v>
      </c>
      <c r="B66" s="46" t="s">
        <v>48</v>
      </c>
      <c r="C66" s="47"/>
      <c r="D66" s="47" t="s">
        <v>265</v>
      </c>
      <c r="E66" s="48">
        <v>6912936</v>
      </c>
      <c r="F66" s="48">
        <v>584617</v>
      </c>
      <c r="G66" s="49">
        <v>51</v>
      </c>
      <c r="H66" s="49">
        <v>3.9319999999999999</v>
      </c>
      <c r="I66" s="50">
        <v>4.2720000000000002</v>
      </c>
      <c r="J66" s="65">
        <v>4.4480000000000004</v>
      </c>
      <c r="K66" s="50">
        <v>4.5869999999999997</v>
      </c>
      <c r="L66" s="47">
        <v>0.88700000000000001</v>
      </c>
      <c r="M66" s="51">
        <v>41530</v>
      </c>
      <c r="N66" s="85">
        <v>0.5</v>
      </c>
      <c r="O66" s="49">
        <v>7</v>
      </c>
      <c r="P66" s="49">
        <v>0.27</v>
      </c>
      <c r="Q66" s="60">
        <f t="shared" si="11"/>
        <v>3.1622863243989916</v>
      </c>
      <c r="R66" s="60" t="str">
        <f t="shared" si="12"/>
        <v/>
      </c>
      <c r="S66" s="49">
        <v>8.5</v>
      </c>
      <c r="T66" s="62">
        <v>6.64</v>
      </c>
      <c r="U66" s="49">
        <v>5924</v>
      </c>
      <c r="V66" s="49">
        <v>703</v>
      </c>
      <c r="W66" s="49" t="s">
        <v>28</v>
      </c>
      <c r="X66" s="49" t="s">
        <v>155</v>
      </c>
      <c r="Y66" s="49" t="s">
        <v>362</v>
      </c>
      <c r="Z66" s="49"/>
      <c r="AA66" s="52" t="s">
        <v>237</v>
      </c>
      <c r="AB66" s="53" t="s">
        <v>236</v>
      </c>
      <c r="AC66" s="56"/>
      <c r="AD66" s="55"/>
      <c r="AE66" s="56"/>
    </row>
    <row r="67" spans="1:31" s="15" customFormat="1" ht="11.25" customHeight="1" x14ac:dyDescent="0.2">
      <c r="A67" s="45" t="s">
        <v>143</v>
      </c>
      <c r="B67" s="46" t="s">
        <v>48</v>
      </c>
      <c r="C67" s="47"/>
      <c r="D67" s="47" t="s">
        <v>265</v>
      </c>
      <c r="E67" s="48">
        <v>6913116.4299999997</v>
      </c>
      <c r="F67" s="48">
        <v>584434.22</v>
      </c>
      <c r="G67" s="49">
        <v>51</v>
      </c>
      <c r="H67" s="49"/>
      <c r="I67" s="49"/>
      <c r="J67" s="65"/>
      <c r="K67" s="50">
        <v>5.4989999999999997</v>
      </c>
      <c r="L67" s="47">
        <v>1.1990000000000001</v>
      </c>
      <c r="M67" s="51">
        <v>41531</v>
      </c>
      <c r="N67" s="85"/>
      <c r="O67" s="49"/>
      <c r="P67" s="49"/>
      <c r="Q67" s="60">
        <f t="shared" si="11"/>
        <v>0</v>
      </c>
      <c r="R67" s="60" t="str">
        <f t="shared" si="12"/>
        <v/>
      </c>
      <c r="S67" s="49"/>
      <c r="T67" s="62"/>
      <c r="U67" s="49"/>
      <c r="V67" s="49"/>
      <c r="W67" s="49"/>
      <c r="X67" s="49" t="s">
        <v>156</v>
      </c>
      <c r="Y67" s="49"/>
      <c r="Z67" s="49"/>
      <c r="AA67" s="52" t="s">
        <v>240</v>
      </c>
      <c r="AB67" s="53" t="s">
        <v>243</v>
      </c>
      <c r="AC67" s="56" t="s">
        <v>314</v>
      </c>
      <c r="AD67" s="55"/>
      <c r="AE67" s="56"/>
    </row>
    <row r="68" spans="1:31" s="15" customFormat="1" ht="11.25" customHeight="1" x14ac:dyDescent="0.2">
      <c r="A68" s="45" t="s">
        <v>258</v>
      </c>
      <c r="B68" s="46" t="s">
        <v>48</v>
      </c>
      <c r="C68" s="47"/>
      <c r="D68" s="47" t="s">
        <v>265</v>
      </c>
      <c r="E68" s="48">
        <v>6913113.6200000001</v>
      </c>
      <c r="F68" s="48">
        <v>584506.02</v>
      </c>
      <c r="G68" s="49">
        <v>51</v>
      </c>
      <c r="H68" s="49">
        <v>4.6310000000000002</v>
      </c>
      <c r="I68" s="50">
        <v>4.117</v>
      </c>
      <c r="J68" s="65">
        <v>4.9349999999999996</v>
      </c>
      <c r="K68" s="50">
        <v>4.3600000000000003</v>
      </c>
      <c r="L68" s="47">
        <v>0.86</v>
      </c>
      <c r="M68" s="51">
        <v>41530</v>
      </c>
      <c r="N68" s="85">
        <v>0.56597222222222221</v>
      </c>
      <c r="O68" s="49">
        <v>15</v>
      </c>
      <c r="P68" s="49">
        <v>0.23100000000000001</v>
      </c>
      <c r="Q68" s="60">
        <f t="shared" si="11"/>
        <v>1.8630524081730435</v>
      </c>
      <c r="R68" s="60" t="str">
        <f t="shared" si="12"/>
        <v/>
      </c>
      <c r="S68" s="49">
        <v>6.3</v>
      </c>
      <c r="T68" s="62">
        <v>6.04</v>
      </c>
      <c r="U68" s="49">
        <v>6242</v>
      </c>
      <c r="V68" s="49">
        <v>259</v>
      </c>
      <c r="W68" s="49" t="s">
        <v>28</v>
      </c>
      <c r="X68" s="49" t="s">
        <v>155</v>
      </c>
      <c r="Y68" s="49" t="s">
        <v>363</v>
      </c>
      <c r="Z68" s="49"/>
      <c r="AA68" s="52" t="s">
        <v>240</v>
      </c>
      <c r="AB68" s="53" t="s">
        <v>213</v>
      </c>
      <c r="AC68" s="56"/>
      <c r="AD68" s="55"/>
      <c r="AE68" s="56" t="s">
        <v>129</v>
      </c>
    </row>
    <row r="69" spans="1:31" s="15" customFormat="1" ht="11.25" customHeight="1" x14ac:dyDescent="0.2">
      <c r="A69" s="45" t="s">
        <v>139</v>
      </c>
      <c r="B69" s="46" t="s">
        <v>48</v>
      </c>
      <c r="C69" s="47"/>
      <c r="D69" s="47" t="s">
        <v>265</v>
      </c>
      <c r="E69" s="48">
        <v>584294</v>
      </c>
      <c r="F69" s="48">
        <v>6912955</v>
      </c>
      <c r="G69" s="49">
        <v>51</v>
      </c>
      <c r="H69" s="49">
        <v>1.599</v>
      </c>
      <c r="I69" s="50">
        <v>2.6970000000000001</v>
      </c>
      <c r="J69" s="65">
        <v>11.593</v>
      </c>
      <c r="K69" s="50">
        <v>6.9859999999999998</v>
      </c>
      <c r="L69" s="47">
        <v>0.89</v>
      </c>
      <c r="M69" s="51">
        <v>41530</v>
      </c>
      <c r="N69" s="85">
        <v>0.57916666666666672</v>
      </c>
      <c r="O69" s="49">
        <v>60</v>
      </c>
      <c r="P69" s="49">
        <v>2.0699999999999998</v>
      </c>
      <c r="Q69" s="60">
        <f t="shared" si="11"/>
        <v>61.24784791868894</v>
      </c>
      <c r="R69" s="60" t="str">
        <f t="shared" si="12"/>
        <v/>
      </c>
      <c r="S69" s="49">
        <v>2.2000000000000002</v>
      </c>
      <c r="T69" s="62">
        <v>5.83</v>
      </c>
      <c r="U69" s="49">
        <v>3342</v>
      </c>
      <c r="V69" s="49">
        <v>2.04</v>
      </c>
      <c r="W69" s="49" t="s">
        <v>28</v>
      </c>
      <c r="X69" s="49" t="s">
        <v>155</v>
      </c>
      <c r="Y69" s="49" t="s">
        <v>364</v>
      </c>
      <c r="Z69" s="49"/>
      <c r="AA69" s="52" t="s">
        <v>240</v>
      </c>
      <c r="AB69" s="53" t="s">
        <v>221</v>
      </c>
      <c r="AC69" s="56" t="s">
        <v>315</v>
      </c>
      <c r="AD69" s="55" t="s">
        <v>140</v>
      </c>
      <c r="AE69" s="56" t="s">
        <v>141</v>
      </c>
    </row>
    <row r="70" spans="1:31" s="15" customFormat="1" ht="11.25" customHeight="1" x14ac:dyDescent="0.2">
      <c r="A70" s="45" t="s">
        <v>142</v>
      </c>
      <c r="B70" s="46" t="s">
        <v>48</v>
      </c>
      <c r="C70" s="47"/>
      <c r="D70" s="47" t="s">
        <v>265</v>
      </c>
      <c r="E70" s="48">
        <v>584291</v>
      </c>
      <c r="F70" s="48">
        <v>6912951</v>
      </c>
      <c r="G70" s="49">
        <v>51</v>
      </c>
      <c r="H70" s="49">
        <v>1.786</v>
      </c>
      <c r="I70" s="50">
        <v>1.9119999999999999</v>
      </c>
      <c r="J70" s="109">
        <v>7.0350000000000001</v>
      </c>
      <c r="K70" s="50">
        <v>11.664</v>
      </c>
      <c r="L70" s="47">
        <v>0.996</v>
      </c>
      <c r="M70" s="51">
        <v>41530</v>
      </c>
      <c r="N70" s="85">
        <v>0.57291666666666663</v>
      </c>
      <c r="O70" s="49">
        <v>30</v>
      </c>
      <c r="P70" s="49">
        <v>1.76</v>
      </c>
      <c r="Q70" s="60">
        <f t="shared" si="11"/>
        <v>32.168296350330024</v>
      </c>
      <c r="R70" s="60" t="str">
        <f t="shared" si="12"/>
        <v/>
      </c>
      <c r="S70" s="49">
        <v>1.8</v>
      </c>
      <c r="T70" s="62">
        <v>5.74</v>
      </c>
      <c r="U70" s="49">
        <v>3670</v>
      </c>
      <c r="V70" s="49">
        <v>22</v>
      </c>
      <c r="W70" s="49" t="s">
        <v>15</v>
      </c>
      <c r="X70" s="49" t="s">
        <v>155</v>
      </c>
      <c r="Y70" s="49" t="s">
        <v>365</v>
      </c>
      <c r="Z70" s="59" t="s">
        <v>407</v>
      </c>
      <c r="AA70" s="52" t="s">
        <v>240</v>
      </c>
      <c r="AB70" s="53" t="s">
        <v>261</v>
      </c>
      <c r="AC70" s="56"/>
      <c r="AD70" s="55" t="s">
        <v>140</v>
      </c>
      <c r="AE70" s="56" t="s">
        <v>141</v>
      </c>
    </row>
    <row r="71" spans="1:31" s="15" customFormat="1" ht="11.25" customHeight="1" x14ac:dyDescent="0.2">
      <c r="A71" s="61" t="s">
        <v>210</v>
      </c>
      <c r="B71" s="46" t="s">
        <v>48</v>
      </c>
      <c r="C71" s="50"/>
      <c r="D71" s="47" t="s">
        <v>265</v>
      </c>
      <c r="E71" s="48">
        <v>6913075.2300000004</v>
      </c>
      <c r="F71" s="48">
        <v>584622.72</v>
      </c>
      <c r="G71" s="50">
        <v>51</v>
      </c>
      <c r="H71" s="50">
        <v>6.8849999999999998</v>
      </c>
      <c r="I71" s="50">
        <v>6.8719999999999999</v>
      </c>
      <c r="J71" s="109">
        <v>19.882999999999999</v>
      </c>
      <c r="K71" s="50">
        <v>19.652999999999999</v>
      </c>
      <c r="L71" s="50"/>
      <c r="M71" s="97">
        <v>41530</v>
      </c>
      <c r="N71" s="98">
        <v>0.375</v>
      </c>
      <c r="O71" s="50">
        <v>60</v>
      </c>
      <c r="P71" s="50">
        <v>3.18</v>
      </c>
      <c r="Q71" s="60">
        <f t="shared" si="11"/>
        <v>79.657747373135763</v>
      </c>
      <c r="R71" s="60" t="str">
        <f t="shared" si="12"/>
        <v>Y</v>
      </c>
      <c r="S71" s="50">
        <v>1.1000000000000001</v>
      </c>
      <c r="T71" s="102">
        <v>5.63</v>
      </c>
      <c r="U71" s="50">
        <v>1917</v>
      </c>
      <c r="V71" s="50">
        <v>5.03</v>
      </c>
      <c r="W71" s="50" t="s">
        <v>28</v>
      </c>
      <c r="X71" s="50" t="s">
        <v>155</v>
      </c>
      <c r="Y71" s="52" t="s">
        <v>366</v>
      </c>
      <c r="Z71" s="49"/>
      <c r="AA71" s="52" t="s">
        <v>185</v>
      </c>
      <c r="AB71" s="53" t="s">
        <v>211</v>
      </c>
      <c r="AC71" s="56"/>
      <c r="AD71" s="55"/>
      <c r="AE71" s="56"/>
    </row>
    <row r="72" spans="1:31" s="15" customFormat="1" ht="11.25" customHeight="1" x14ac:dyDescent="0.2">
      <c r="A72" s="61" t="s">
        <v>212</v>
      </c>
      <c r="B72" s="46" t="s">
        <v>48</v>
      </c>
      <c r="C72" s="50"/>
      <c r="D72" s="47" t="s">
        <v>265</v>
      </c>
      <c r="E72" s="48">
        <v>6913075.4000000004</v>
      </c>
      <c r="F72" s="48">
        <v>584621.92000000004</v>
      </c>
      <c r="G72" s="50">
        <v>51</v>
      </c>
      <c r="H72" s="50">
        <v>7.23</v>
      </c>
      <c r="I72" s="50">
        <v>7.069</v>
      </c>
      <c r="J72" s="109">
        <v>13.281000000000001</v>
      </c>
      <c r="K72" s="50">
        <v>13.015000000000001</v>
      </c>
      <c r="L72" s="50"/>
      <c r="M72" s="97">
        <v>41530</v>
      </c>
      <c r="N72" s="98">
        <v>0.39027777777777778</v>
      </c>
      <c r="O72" s="50">
        <v>31</v>
      </c>
      <c r="P72" s="50">
        <v>3.1</v>
      </c>
      <c r="Q72" s="60">
        <f t="shared" si="11"/>
        <v>37.083322769260235</v>
      </c>
      <c r="R72" s="60" t="str">
        <f t="shared" si="12"/>
        <v>Y</v>
      </c>
      <c r="S72" s="50">
        <v>1.4</v>
      </c>
      <c r="T72" s="102">
        <v>6.09</v>
      </c>
      <c r="U72" s="50">
        <v>1001</v>
      </c>
      <c r="V72" s="50">
        <v>105</v>
      </c>
      <c r="W72" s="50" t="s">
        <v>28</v>
      </c>
      <c r="X72" s="50" t="s">
        <v>155</v>
      </c>
      <c r="Y72" s="52" t="s">
        <v>367</v>
      </c>
      <c r="Z72" s="49"/>
      <c r="AA72" s="52" t="s">
        <v>185</v>
      </c>
      <c r="AB72" s="53" t="s">
        <v>213</v>
      </c>
      <c r="AC72" s="56"/>
      <c r="AD72" s="55"/>
      <c r="AE72" s="56"/>
    </row>
    <row r="73" spans="1:31" s="15" customFormat="1" ht="11.25" customHeight="1" x14ac:dyDescent="0.2">
      <c r="A73" s="61" t="s">
        <v>214</v>
      </c>
      <c r="B73" s="46" t="s">
        <v>48</v>
      </c>
      <c r="C73" s="50"/>
      <c r="D73" s="47" t="s">
        <v>265</v>
      </c>
      <c r="E73" s="48">
        <v>6913035.7599999998</v>
      </c>
      <c r="F73" s="48">
        <v>584686.27</v>
      </c>
      <c r="G73" s="50">
        <v>51</v>
      </c>
      <c r="H73" s="50">
        <v>1.917</v>
      </c>
      <c r="I73" s="50">
        <v>1.841</v>
      </c>
      <c r="J73" s="109">
        <v>11.545</v>
      </c>
      <c r="K73" s="50">
        <v>11.444000000000001</v>
      </c>
      <c r="L73" s="50"/>
      <c r="M73" s="97">
        <v>41530</v>
      </c>
      <c r="N73" s="98">
        <v>0.34861111111111115</v>
      </c>
      <c r="O73" s="50">
        <v>60</v>
      </c>
      <c r="P73" s="50">
        <v>2.5</v>
      </c>
      <c r="Q73" s="60">
        <f t="shared" si="11"/>
        <v>59.004830874638493</v>
      </c>
      <c r="R73" s="60" t="str">
        <f t="shared" si="12"/>
        <v/>
      </c>
      <c r="S73" s="50">
        <v>1.1000000000000001</v>
      </c>
      <c r="T73" s="102">
        <v>6.01</v>
      </c>
      <c r="U73" s="50">
        <v>312.3</v>
      </c>
      <c r="V73" s="50">
        <v>8.3699999999999992</v>
      </c>
      <c r="W73" s="50" t="s">
        <v>28</v>
      </c>
      <c r="X73" s="50" t="s">
        <v>155</v>
      </c>
      <c r="Y73" s="52" t="s">
        <v>368</v>
      </c>
      <c r="Z73" s="49"/>
      <c r="AA73" s="52" t="s">
        <v>185</v>
      </c>
      <c r="AB73" s="53" t="s">
        <v>215</v>
      </c>
      <c r="AC73" s="56"/>
      <c r="AD73" s="55"/>
      <c r="AE73" s="56"/>
    </row>
    <row r="74" spans="1:31" s="15" customFormat="1" ht="11.25" customHeight="1" x14ac:dyDescent="0.2">
      <c r="A74" s="61" t="s">
        <v>216</v>
      </c>
      <c r="B74" s="46" t="s">
        <v>48</v>
      </c>
      <c r="C74" s="50"/>
      <c r="D74" s="47" t="s">
        <v>265</v>
      </c>
      <c r="E74" s="48">
        <v>6913098.46</v>
      </c>
      <c r="F74" s="48">
        <v>584546.71</v>
      </c>
      <c r="G74" s="50">
        <v>51</v>
      </c>
      <c r="H74" s="50">
        <v>4.68</v>
      </c>
      <c r="I74" s="50">
        <v>4.8010000000000002</v>
      </c>
      <c r="J74" s="109">
        <v>23.795000000000002</v>
      </c>
      <c r="K74" s="50">
        <v>22.770999999999997</v>
      </c>
      <c r="L74" s="50"/>
      <c r="M74" s="97">
        <v>41530</v>
      </c>
      <c r="N74" s="98">
        <v>0.45416666666666666</v>
      </c>
      <c r="O74" s="50">
        <v>100</v>
      </c>
      <c r="P74" s="50">
        <v>4.3499999999999996</v>
      </c>
      <c r="Q74" s="60">
        <f t="shared" si="11"/>
        <v>117.14554862574936</v>
      </c>
      <c r="R74" s="60" t="str">
        <f t="shared" si="12"/>
        <v>Y</v>
      </c>
      <c r="S74" s="50">
        <v>3.9</v>
      </c>
      <c r="T74" s="102">
        <v>5.97</v>
      </c>
      <c r="U74" s="50">
        <v>1331</v>
      </c>
      <c r="V74" s="50">
        <v>10.07</v>
      </c>
      <c r="W74" s="50" t="s">
        <v>28</v>
      </c>
      <c r="X74" s="50" t="s">
        <v>155</v>
      </c>
      <c r="Y74" s="52" t="s">
        <v>369</v>
      </c>
      <c r="Z74" s="49"/>
      <c r="AA74" s="52" t="s">
        <v>185</v>
      </c>
      <c r="AB74" s="53" t="s">
        <v>213</v>
      </c>
      <c r="AC74" s="56"/>
      <c r="AD74" s="55"/>
      <c r="AE74" s="56"/>
    </row>
    <row r="75" spans="1:31" s="15" customFormat="1" ht="11.25" customHeight="1" x14ac:dyDescent="0.2">
      <c r="A75" s="61" t="s">
        <v>217</v>
      </c>
      <c r="B75" s="46" t="s">
        <v>48</v>
      </c>
      <c r="C75" s="50"/>
      <c r="D75" s="47" t="s">
        <v>265</v>
      </c>
      <c r="E75" s="48">
        <v>6913098.1100000003</v>
      </c>
      <c r="F75" s="48">
        <v>584547.42000000004</v>
      </c>
      <c r="G75" s="50">
        <v>51</v>
      </c>
      <c r="H75" s="50">
        <v>3.8690000000000002</v>
      </c>
      <c r="I75" s="50">
        <v>3.851</v>
      </c>
      <c r="J75" s="109">
        <v>13.148999999999999</v>
      </c>
      <c r="K75" s="50">
        <v>12.062000000000001</v>
      </c>
      <c r="L75" s="50"/>
      <c r="M75" s="97">
        <v>41530</v>
      </c>
      <c r="N75" s="98">
        <v>0.4152777777777778</v>
      </c>
      <c r="O75" s="50">
        <v>50</v>
      </c>
      <c r="P75" s="50">
        <v>2.08</v>
      </c>
      <c r="Q75" s="60">
        <f t="shared" si="11"/>
        <v>56.87212614422986</v>
      </c>
      <c r="R75" s="60" t="str">
        <f t="shared" si="12"/>
        <v>Y</v>
      </c>
      <c r="S75" s="50">
        <v>2.5</v>
      </c>
      <c r="T75" s="102">
        <v>5.87</v>
      </c>
      <c r="U75" s="50">
        <v>993</v>
      </c>
      <c r="V75" s="50">
        <v>5.18</v>
      </c>
      <c r="W75" s="50" t="s">
        <v>28</v>
      </c>
      <c r="X75" s="50" t="s">
        <v>155</v>
      </c>
      <c r="Y75" s="52" t="s">
        <v>370</v>
      </c>
      <c r="Z75" s="59" t="s">
        <v>408</v>
      </c>
      <c r="AA75" s="52" t="s">
        <v>185</v>
      </c>
      <c r="AB75" s="53" t="s">
        <v>213</v>
      </c>
      <c r="AC75" s="56"/>
      <c r="AD75" s="55"/>
      <c r="AE75" s="56"/>
    </row>
    <row r="76" spans="1:31" s="15" customFormat="1" ht="11.25" customHeight="1" x14ac:dyDescent="0.2">
      <c r="A76" s="61" t="s">
        <v>218</v>
      </c>
      <c r="B76" s="46" t="s">
        <v>48</v>
      </c>
      <c r="C76" s="50"/>
      <c r="D76" s="47" t="s">
        <v>265</v>
      </c>
      <c r="E76" s="48">
        <v>6913149.1699999999</v>
      </c>
      <c r="F76" s="48">
        <v>584387.13</v>
      </c>
      <c r="G76" s="50">
        <v>51</v>
      </c>
      <c r="H76" s="50"/>
      <c r="I76" s="50"/>
      <c r="J76" s="109">
        <v>11.795</v>
      </c>
      <c r="K76" s="50">
        <v>11.957000000000001</v>
      </c>
      <c r="L76" s="50"/>
      <c r="M76" s="97">
        <v>41530</v>
      </c>
      <c r="N76" s="50"/>
      <c r="O76" s="50"/>
      <c r="P76" s="50"/>
      <c r="Q76" s="60">
        <f t="shared" si="11"/>
        <v>72.285207744740461</v>
      </c>
      <c r="R76" s="60" t="str">
        <f t="shared" si="12"/>
        <v>Y</v>
      </c>
      <c r="S76" s="50"/>
      <c r="T76" s="102"/>
      <c r="U76" s="50"/>
      <c r="V76" s="50"/>
      <c r="W76" s="50"/>
      <c r="X76" s="50" t="s">
        <v>156</v>
      </c>
      <c r="Y76" s="52"/>
      <c r="Z76" s="49"/>
      <c r="AA76" s="52" t="s">
        <v>185</v>
      </c>
      <c r="AB76" s="53" t="s">
        <v>219</v>
      </c>
      <c r="AC76" s="56" t="s">
        <v>283</v>
      </c>
      <c r="AD76" s="55"/>
      <c r="AE76" s="56"/>
    </row>
    <row r="77" spans="1:31" s="15" customFormat="1" ht="11.25" customHeight="1" x14ac:dyDescent="0.2">
      <c r="A77" s="61" t="s">
        <v>228</v>
      </c>
      <c r="B77" s="46" t="s">
        <v>48</v>
      </c>
      <c r="C77" s="50"/>
      <c r="D77" s="47" t="s">
        <v>265</v>
      </c>
      <c r="E77" s="48">
        <v>584475.9</v>
      </c>
      <c r="F77" s="48">
        <v>6913130</v>
      </c>
      <c r="G77" s="50">
        <v>51</v>
      </c>
      <c r="H77" s="50"/>
      <c r="I77" s="50"/>
      <c r="J77" s="109"/>
      <c r="K77" s="50">
        <v>34.632799999999996</v>
      </c>
      <c r="L77" s="50"/>
      <c r="M77" s="97">
        <v>41530</v>
      </c>
      <c r="N77" s="50"/>
      <c r="O77" s="50"/>
      <c r="P77" s="50"/>
      <c r="Q77" s="60">
        <f t="shared" si="11"/>
        <v>0</v>
      </c>
      <c r="R77" s="60" t="str">
        <f t="shared" si="12"/>
        <v/>
      </c>
      <c r="S77" s="50"/>
      <c r="T77" s="102"/>
      <c r="U77" s="50"/>
      <c r="V77" s="50"/>
      <c r="W77" s="50"/>
      <c r="X77" s="50" t="s">
        <v>156</v>
      </c>
      <c r="Y77" s="52"/>
      <c r="Z77" s="49"/>
      <c r="AA77" s="52" t="s">
        <v>185</v>
      </c>
      <c r="AB77" s="53" t="s">
        <v>221</v>
      </c>
      <c r="AC77" s="56" t="s">
        <v>284</v>
      </c>
      <c r="AD77" s="55"/>
      <c r="AE77" s="56"/>
    </row>
    <row r="78" spans="1:31" s="15" customFormat="1" ht="11.25" customHeight="1" x14ac:dyDescent="0.2">
      <c r="A78" s="61" t="s">
        <v>229</v>
      </c>
      <c r="B78" s="46" t="s">
        <v>48</v>
      </c>
      <c r="C78" s="50"/>
      <c r="D78" s="47" t="s">
        <v>265</v>
      </c>
      <c r="E78" s="48">
        <v>584486</v>
      </c>
      <c r="F78" s="48">
        <v>6913126.2999999998</v>
      </c>
      <c r="G78" s="50">
        <v>51</v>
      </c>
      <c r="H78" s="50">
        <v>6.22</v>
      </c>
      <c r="I78" s="50">
        <v>7.0540000000000003</v>
      </c>
      <c r="J78" s="109">
        <v>18.72</v>
      </c>
      <c r="K78" s="50">
        <v>18.908000000000001</v>
      </c>
      <c r="L78" s="50"/>
      <c r="M78" s="97">
        <v>41530</v>
      </c>
      <c r="N78" s="98">
        <v>0.64722222222222225</v>
      </c>
      <c r="O78" s="50">
        <v>75</v>
      </c>
      <c r="P78" s="50">
        <v>3.57</v>
      </c>
      <c r="Q78" s="60">
        <f t="shared" si="11"/>
        <v>76.605773362378599</v>
      </c>
      <c r="R78" s="60" t="str">
        <f t="shared" si="12"/>
        <v/>
      </c>
      <c r="S78" s="50">
        <v>3.8</v>
      </c>
      <c r="T78" s="102">
        <v>6.08</v>
      </c>
      <c r="U78" s="50">
        <v>3030</v>
      </c>
      <c r="V78" s="50">
        <v>73.3</v>
      </c>
      <c r="W78" s="50" t="s">
        <v>28</v>
      </c>
      <c r="X78" s="50" t="s">
        <v>155</v>
      </c>
      <c r="Y78" s="52" t="s">
        <v>371</v>
      </c>
      <c r="Z78" s="59" t="s">
        <v>409</v>
      </c>
      <c r="AA78" s="52" t="s">
        <v>185</v>
      </c>
      <c r="AB78" s="53" t="s">
        <v>230</v>
      </c>
      <c r="AC78" s="56" t="s">
        <v>285</v>
      </c>
      <c r="AD78" s="55"/>
      <c r="AE78" s="56"/>
    </row>
    <row r="79" spans="1:31" s="15" customFormat="1" ht="11.25" customHeight="1" x14ac:dyDescent="0.2">
      <c r="A79" s="61" t="s">
        <v>231</v>
      </c>
      <c r="B79" s="46" t="s">
        <v>48</v>
      </c>
      <c r="C79" s="50"/>
      <c r="D79" s="47" t="s">
        <v>265</v>
      </c>
      <c r="E79" s="48">
        <v>584393.6</v>
      </c>
      <c r="F79" s="48">
        <v>6913151.7999999998</v>
      </c>
      <c r="G79" s="50">
        <v>51</v>
      </c>
      <c r="H79" s="50">
        <v>11.542</v>
      </c>
      <c r="I79" s="50">
        <v>11.673999999999999</v>
      </c>
      <c r="J79" s="109">
        <v>13.23</v>
      </c>
      <c r="K79" s="50">
        <v>13.157</v>
      </c>
      <c r="L79" s="50"/>
      <c r="M79" s="97">
        <v>41530</v>
      </c>
      <c r="N79" s="98">
        <v>0.53472222222222221</v>
      </c>
      <c r="O79" s="50">
        <v>10</v>
      </c>
      <c r="P79" s="50">
        <v>0.48</v>
      </c>
      <c r="Q79" s="60">
        <f t="shared" si="11"/>
        <v>10.344843634855611</v>
      </c>
      <c r="R79" s="60" t="str">
        <f t="shared" si="12"/>
        <v/>
      </c>
      <c r="S79" s="50">
        <v>1.8</v>
      </c>
      <c r="T79" s="102">
        <v>6.39</v>
      </c>
      <c r="U79" s="50">
        <v>5090</v>
      </c>
      <c r="V79" s="50">
        <v>31.5</v>
      </c>
      <c r="W79" s="50" t="s">
        <v>15</v>
      </c>
      <c r="X79" s="50" t="s">
        <v>155</v>
      </c>
      <c r="Y79" s="52" t="s">
        <v>372</v>
      </c>
      <c r="Z79" s="49"/>
      <c r="AA79" s="52" t="s">
        <v>185</v>
      </c>
      <c r="AB79" s="53" t="s">
        <v>221</v>
      </c>
      <c r="AC79" s="56" t="s">
        <v>286</v>
      </c>
      <c r="AD79" s="55"/>
      <c r="AE79" s="56"/>
    </row>
    <row r="80" spans="1:31" s="15" customFormat="1" ht="11.25" customHeight="1" x14ac:dyDescent="0.2">
      <c r="A80" s="61" t="s">
        <v>232</v>
      </c>
      <c r="B80" s="46" t="s">
        <v>48</v>
      </c>
      <c r="C80" s="50"/>
      <c r="D80" s="47" t="s">
        <v>265</v>
      </c>
      <c r="E80" s="48">
        <v>584446.9</v>
      </c>
      <c r="F80" s="48">
        <v>6913141.2000000002</v>
      </c>
      <c r="G80" s="50">
        <v>51</v>
      </c>
      <c r="H80" s="50">
        <v>7.49</v>
      </c>
      <c r="I80" s="50">
        <v>8.5679999999999996</v>
      </c>
      <c r="J80" s="109">
        <v>21.422000000000001</v>
      </c>
      <c r="K80" s="50">
        <v>22.263399999999997</v>
      </c>
      <c r="L80" s="50"/>
      <c r="M80" s="97">
        <v>41530</v>
      </c>
      <c r="N80" s="98">
        <v>0.71944444444444444</v>
      </c>
      <c r="O80" s="50">
        <v>80</v>
      </c>
      <c r="P80" s="50">
        <v>4</v>
      </c>
      <c r="Q80" s="60">
        <f t="shared" si="11"/>
        <v>85.381730758772704</v>
      </c>
      <c r="R80" s="60" t="str">
        <f t="shared" si="12"/>
        <v/>
      </c>
      <c r="S80" s="50">
        <v>2.6</v>
      </c>
      <c r="T80" s="102">
        <v>6.41</v>
      </c>
      <c r="U80" s="50">
        <v>7698</v>
      </c>
      <c r="V80" s="50">
        <v>3.12</v>
      </c>
      <c r="W80" s="50" t="s">
        <v>28</v>
      </c>
      <c r="X80" s="50" t="s">
        <v>155</v>
      </c>
      <c r="Y80" s="52" t="s">
        <v>373</v>
      </c>
      <c r="Z80" s="49"/>
      <c r="AA80" s="52" t="s">
        <v>185</v>
      </c>
      <c r="AB80" s="53" t="s">
        <v>221</v>
      </c>
      <c r="AC80" s="56"/>
      <c r="AD80" s="55"/>
      <c r="AE80" s="56"/>
    </row>
    <row r="81" spans="1:31" s="15" customFormat="1" ht="11.25" customHeight="1" x14ac:dyDescent="0.2">
      <c r="A81" s="26" t="s">
        <v>272</v>
      </c>
      <c r="B81" s="34"/>
      <c r="C81" s="27"/>
      <c r="D81" s="16"/>
      <c r="E81" s="17"/>
      <c r="F81" s="17"/>
      <c r="G81" s="27"/>
      <c r="H81" s="27"/>
      <c r="I81" s="27"/>
      <c r="J81" s="110"/>
      <c r="K81" s="27"/>
      <c r="L81" s="27"/>
      <c r="M81" s="27"/>
      <c r="N81" s="27"/>
      <c r="O81" s="27"/>
      <c r="P81" s="27"/>
      <c r="Q81" s="159"/>
      <c r="R81" s="159"/>
      <c r="S81" s="27"/>
      <c r="T81" s="103"/>
      <c r="U81" s="27"/>
      <c r="V81" s="27"/>
      <c r="W81" s="27"/>
      <c r="X81" s="27"/>
      <c r="Y81" s="28"/>
      <c r="Z81" s="29"/>
      <c r="AA81" s="28"/>
      <c r="AB81" s="30"/>
      <c r="AC81" s="31"/>
      <c r="AD81" s="32"/>
      <c r="AE81" s="31"/>
    </row>
    <row r="82" spans="1:31" s="15" customFormat="1" ht="11.25" customHeight="1" x14ac:dyDescent="0.2">
      <c r="A82" s="61" t="s">
        <v>233</v>
      </c>
      <c r="B82" s="46" t="s">
        <v>272</v>
      </c>
      <c r="C82" s="50"/>
      <c r="D82" s="47" t="s">
        <v>265</v>
      </c>
      <c r="E82" s="48">
        <v>6912658.4699999997</v>
      </c>
      <c r="F82" s="48">
        <v>583846.54</v>
      </c>
      <c r="G82" s="50">
        <v>51</v>
      </c>
      <c r="H82" s="50">
        <v>1.67</v>
      </c>
      <c r="I82" s="50">
        <v>1.696</v>
      </c>
      <c r="J82" s="109">
        <v>11.565</v>
      </c>
      <c r="K82" s="50">
        <v>11.997</v>
      </c>
      <c r="L82" s="50"/>
      <c r="M82" s="97">
        <v>41530</v>
      </c>
      <c r="N82" s="98">
        <v>0.71805555555555556</v>
      </c>
      <c r="O82" s="50">
        <v>60</v>
      </c>
      <c r="P82" s="50">
        <v>3.16</v>
      </c>
      <c r="Q82" s="60">
        <f>((PI()*((G82/2)/1000)^2)*(J82-H82)*3)*1000</f>
        <v>60.641130193658888</v>
      </c>
      <c r="R82" s="60" t="str">
        <f t="shared" ref="R82:R83" si="13">IF(Q82&gt;O82*1.1,"Y","")</f>
        <v/>
      </c>
      <c r="S82" s="50">
        <v>4.7</v>
      </c>
      <c r="T82" s="102">
        <v>7.01</v>
      </c>
      <c r="U82" s="50">
        <v>347</v>
      </c>
      <c r="V82" s="50">
        <v>10</v>
      </c>
      <c r="W82" s="50" t="s">
        <v>281</v>
      </c>
      <c r="X82" s="50" t="s">
        <v>155</v>
      </c>
      <c r="Y82" s="52" t="s">
        <v>374</v>
      </c>
      <c r="Z82" s="49"/>
      <c r="AA82" s="52" t="s">
        <v>185</v>
      </c>
      <c r="AB82" s="53"/>
      <c r="AC82" s="56"/>
      <c r="AD82" s="55"/>
      <c r="AE82" s="56"/>
    </row>
    <row r="83" spans="1:31" s="15" customFormat="1" ht="11.25" customHeight="1" x14ac:dyDescent="0.2">
      <c r="A83" s="61" t="s">
        <v>234</v>
      </c>
      <c r="B83" s="46" t="s">
        <v>272</v>
      </c>
      <c r="C83" s="50"/>
      <c r="D83" s="47" t="s">
        <v>265</v>
      </c>
      <c r="E83" s="48">
        <v>6912658.4699999997</v>
      </c>
      <c r="F83" s="48">
        <v>583846.54</v>
      </c>
      <c r="G83" s="50">
        <v>51</v>
      </c>
      <c r="H83" s="50">
        <v>8.6150000000000002</v>
      </c>
      <c r="I83" s="50">
        <v>8.6539999999999999</v>
      </c>
      <c r="J83" s="109">
        <v>27.4</v>
      </c>
      <c r="K83" s="50">
        <v>28.625</v>
      </c>
      <c r="L83" s="50"/>
      <c r="M83" s="97">
        <v>41530</v>
      </c>
      <c r="N83" s="98">
        <v>0.75694444444444453</v>
      </c>
      <c r="O83" s="50">
        <v>120</v>
      </c>
      <c r="P83" s="50">
        <v>3.33</v>
      </c>
      <c r="Q83" s="60">
        <f>((PI()*((G83/2)/1000)^2)*(J83-H83)*3)*1000</f>
        <v>115.12315620898254</v>
      </c>
      <c r="R83" s="60" t="str">
        <f t="shared" si="13"/>
        <v/>
      </c>
      <c r="S83" s="50">
        <v>4.7</v>
      </c>
      <c r="T83" s="102">
        <v>6.47</v>
      </c>
      <c r="U83" s="50">
        <v>1044</v>
      </c>
      <c r="V83" s="50">
        <v>9.51</v>
      </c>
      <c r="W83" s="50" t="s">
        <v>281</v>
      </c>
      <c r="X83" s="50" t="s">
        <v>155</v>
      </c>
      <c r="Y83" s="52" t="s">
        <v>375</v>
      </c>
      <c r="Z83" s="49"/>
      <c r="AA83" s="52" t="s">
        <v>185</v>
      </c>
      <c r="AB83" s="53"/>
      <c r="AC83" s="56" t="s">
        <v>287</v>
      </c>
      <c r="AD83" s="55"/>
      <c r="AE83" s="56"/>
    </row>
    <row r="84" spans="1:31" s="15" customFormat="1" ht="11.25" customHeight="1" x14ac:dyDescent="0.2">
      <c r="A84" s="26" t="s">
        <v>277</v>
      </c>
      <c r="B84" s="34"/>
      <c r="C84" s="27"/>
      <c r="D84" s="16"/>
      <c r="E84" s="17"/>
      <c r="F84" s="17"/>
      <c r="G84" s="27"/>
      <c r="H84" s="27"/>
      <c r="I84" s="27"/>
      <c r="J84" s="110"/>
      <c r="K84" s="27"/>
      <c r="L84" s="27"/>
      <c r="M84" s="27"/>
      <c r="N84" s="27"/>
      <c r="O84" s="27"/>
      <c r="P84" s="27"/>
      <c r="Q84" s="159"/>
      <c r="R84" s="159"/>
      <c r="S84" s="27"/>
      <c r="T84" s="103"/>
      <c r="U84" s="27"/>
      <c r="V84" s="27"/>
      <c r="W84" s="27"/>
      <c r="X84" s="27"/>
      <c r="Y84" s="28"/>
      <c r="Z84" s="29"/>
      <c r="AA84" s="28"/>
      <c r="AB84" s="30"/>
      <c r="AC84" s="31"/>
      <c r="AD84" s="32"/>
      <c r="AE84" s="31"/>
    </row>
    <row r="85" spans="1:31" s="15" customFormat="1" ht="11.25" customHeight="1" x14ac:dyDescent="0.2">
      <c r="A85" s="45" t="s">
        <v>33</v>
      </c>
      <c r="B85" s="46" t="s">
        <v>13</v>
      </c>
      <c r="C85" s="47" t="s">
        <v>36</v>
      </c>
      <c r="D85" s="47" t="s">
        <v>265</v>
      </c>
      <c r="E85" s="48">
        <v>6903138</v>
      </c>
      <c r="F85" s="48">
        <v>593468</v>
      </c>
      <c r="G85" s="49">
        <v>51</v>
      </c>
      <c r="H85" s="49">
        <v>3.786</v>
      </c>
      <c r="I85" s="50">
        <v>3.9289999999999998</v>
      </c>
      <c r="J85" s="65">
        <v>7.3419999999999996</v>
      </c>
      <c r="K85" s="50">
        <v>7.3979999999999997</v>
      </c>
      <c r="L85" s="47">
        <v>0.92800000000000005</v>
      </c>
      <c r="M85" s="51">
        <v>41529</v>
      </c>
      <c r="N85" s="85">
        <v>0.33749999999999997</v>
      </c>
      <c r="O85" s="49">
        <v>20</v>
      </c>
      <c r="P85" s="49">
        <v>1.54</v>
      </c>
      <c r="Q85" s="60">
        <f t="shared" ref="Q85:Q107" si="14">((PI()*((G85/2)/1000)^2)*(J85-H85)*3)*1000</f>
        <v>21.792810406129458</v>
      </c>
      <c r="R85" s="60" t="str">
        <f t="shared" ref="R85:R107" si="15">IF(Q85&gt;O85*1.1,"Y","")</f>
        <v/>
      </c>
      <c r="S85" s="49">
        <v>2.8</v>
      </c>
      <c r="T85" s="62">
        <v>6.96</v>
      </c>
      <c r="U85" s="49">
        <v>1095</v>
      </c>
      <c r="V85" s="49">
        <v>24.7</v>
      </c>
      <c r="W85" s="49" t="s">
        <v>28</v>
      </c>
      <c r="X85" s="49" t="s">
        <v>155</v>
      </c>
      <c r="Y85" s="49" t="s">
        <v>376</v>
      </c>
      <c r="Z85" s="49"/>
      <c r="AA85" s="52" t="s">
        <v>240</v>
      </c>
      <c r="AB85" s="53" t="s">
        <v>249</v>
      </c>
      <c r="AC85" s="56"/>
      <c r="AD85" s="55" t="s">
        <v>38</v>
      </c>
      <c r="AE85" s="56" t="s">
        <v>34</v>
      </c>
    </row>
    <row r="86" spans="1:31" s="15" customFormat="1" ht="11.25" customHeight="1" x14ac:dyDescent="0.2">
      <c r="A86" s="45" t="s">
        <v>35</v>
      </c>
      <c r="B86" s="46" t="s">
        <v>13</v>
      </c>
      <c r="C86" s="47" t="s">
        <v>36</v>
      </c>
      <c r="D86" s="47" t="s">
        <v>265</v>
      </c>
      <c r="E86" s="48">
        <v>6903097</v>
      </c>
      <c r="F86" s="48">
        <v>593436</v>
      </c>
      <c r="G86" s="49">
        <v>51</v>
      </c>
      <c r="H86" s="49">
        <v>5.6550000000000002</v>
      </c>
      <c r="I86" s="50">
        <v>6.12</v>
      </c>
      <c r="J86" s="65">
        <v>12.228999999999999</v>
      </c>
      <c r="K86" s="50">
        <v>12.645999999999999</v>
      </c>
      <c r="L86" s="47">
        <v>0.86599999999999999</v>
      </c>
      <c r="M86" s="51">
        <v>41529</v>
      </c>
      <c r="N86" s="85">
        <v>0.40347222222222223</v>
      </c>
      <c r="O86" s="49">
        <v>12</v>
      </c>
      <c r="P86" s="62"/>
      <c r="Q86" s="60">
        <f t="shared" si="14"/>
        <v>40.288508326742146</v>
      </c>
      <c r="R86" s="60" t="str">
        <f t="shared" si="15"/>
        <v>Y</v>
      </c>
      <c r="S86" s="49">
        <v>7.3</v>
      </c>
      <c r="T86" s="62">
        <v>7.49</v>
      </c>
      <c r="U86" s="49">
        <v>1048</v>
      </c>
      <c r="V86" s="49">
        <v>12.97</v>
      </c>
      <c r="W86" s="49" t="s">
        <v>28</v>
      </c>
      <c r="X86" s="49" t="s">
        <v>155</v>
      </c>
      <c r="Y86" s="49" t="s">
        <v>377</v>
      </c>
      <c r="Z86" s="49"/>
      <c r="AA86" s="52" t="s">
        <v>240</v>
      </c>
      <c r="AB86" s="53" t="s">
        <v>249</v>
      </c>
      <c r="AC86" s="56" t="s">
        <v>288</v>
      </c>
      <c r="AD86" s="55"/>
      <c r="AE86" s="56" t="s">
        <v>37</v>
      </c>
    </row>
    <row r="87" spans="1:31" s="15" customFormat="1" ht="11.25" customHeight="1" x14ac:dyDescent="0.2">
      <c r="A87" s="45" t="s">
        <v>39</v>
      </c>
      <c r="B87" s="46" t="s">
        <v>13</v>
      </c>
      <c r="C87" s="47" t="s">
        <v>36</v>
      </c>
      <c r="D87" s="47" t="s">
        <v>265</v>
      </c>
      <c r="E87" s="48">
        <v>6903073</v>
      </c>
      <c r="F87" s="48">
        <v>493421</v>
      </c>
      <c r="G87" s="49">
        <v>51</v>
      </c>
      <c r="H87" s="49">
        <v>5.7350000000000003</v>
      </c>
      <c r="I87" s="50">
        <v>5.7149999999999999</v>
      </c>
      <c r="J87" s="65">
        <v>7.9139999999999997</v>
      </c>
      <c r="K87" s="50">
        <v>8.0549999999999997</v>
      </c>
      <c r="L87" s="47">
        <v>0.745</v>
      </c>
      <c r="M87" s="51">
        <v>41529</v>
      </c>
      <c r="N87" s="85">
        <v>0.38541666666666669</v>
      </c>
      <c r="O87" s="49">
        <v>12</v>
      </c>
      <c r="P87" s="65">
        <v>0.6</v>
      </c>
      <c r="Q87" s="60">
        <f t="shared" si="14"/>
        <v>13.353918412529834</v>
      </c>
      <c r="R87" s="60" t="str">
        <f t="shared" si="15"/>
        <v>Y</v>
      </c>
      <c r="S87" s="49">
        <v>3.2</v>
      </c>
      <c r="T87" s="62">
        <v>6.98</v>
      </c>
      <c r="U87" s="49">
        <v>1178</v>
      </c>
      <c r="V87" s="49">
        <v>75.3</v>
      </c>
      <c r="W87" s="49" t="s">
        <v>28</v>
      </c>
      <c r="X87" s="49" t="s">
        <v>155</v>
      </c>
      <c r="Y87" s="49" t="s">
        <v>378</v>
      </c>
      <c r="Z87" s="49"/>
      <c r="AA87" s="52" t="s">
        <v>240</v>
      </c>
      <c r="AB87" s="53" t="s">
        <v>249</v>
      </c>
      <c r="AC87" s="56"/>
      <c r="AD87" s="55" t="s">
        <v>40</v>
      </c>
      <c r="AE87" s="56" t="s">
        <v>41</v>
      </c>
    </row>
    <row r="88" spans="1:31" s="15" customFormat="1" ht="11.25" customHeight="1" x14ac:dyDescent="0.2">
      <c r="A88" s="45" t="s">
        <v>109</v>
      </c>
      <c r="B88" s="46" t="s">
        <v>13</v>
      </c>
      <c r="C88" s="47"/>
      <c r="D88" s="47" t="s">
        <v>265</v>
      </c>
      <c r="E88" s="48">
        <v>6903244</v>
      </c>
      <c r="F88" s="48">
        <v>593627</v>
      </c>
      <c r="G88" s="49">
        <v>51</v>
      </c>
      <c r="H88" s="49">
        <v>4.0540000000000003</v>
      </c>
      <c r="I88" s="50">
        <v>4.5199999999999996</v>
      </c>
      <c r="J88" s="65">
        <v>58.811999999999998</v>
      </c>
      <c r="K88" s="50">
        <v>58.811999999999998</v>
      </c>
      <c r="L88" s="47">
        <v>0.91200000000000003</v>
      </c>
      <c r="M88" s="51">
        <v>41528</v>
      </c>
      <c r="N88" s="85">
        <v>0.66666666666666663</v>
      </c>
      <c r="O88" s="49">
        <v>270</v>
      </c>
      <c r="P88" s="62">
        <v>4.3499999999999996</v>
      </c>
      <c r="Q88" s="60">
        <f t="shared" si="14"/>
        <v>335.58231502217012</v>
      </c>
      <c r="R88" s="60" t="str">
        <f t="shared" si="15"/>
        <v>Y</v>
      </c>
      <c r="S88" s="49">
        <v>4.7</v>
      </c>
      <c r="T88" s="62">
        <v>7.88</v>
      </c>
      <c r="U88" s="49">
        <v>309.10000000000002</v>
      </c>
      <c r="V88" s="49">
        <v>26.4</v>
      </c>
      <c r="W88" s="49" t="s">
        <v>28</v>
      </c>
      <c r="X88" s="49" t="s">
        <v>155</v>
      </c>
      <c r="Y88" s="49" t="s">
        <v>379</v>
      </c>
      <c r="Z88" s="49"/>
      <c r="AA88" s="52" t="s">
        <v>240</v>
      </c>
      <c r="AB88" s="53" t="s">
        <v>250</v>
      </c>
      <c r="AC88" s="56"/>
      <c r="AD88" s="55" t="s">
        <v>111</v>
      </c>
      <c r="AE88" s="56" t="s">
        <v>110</v>
      </c>
    </row>
    <row r="89" spans="1:31" s="15" customFormat="1" ht="11.25" customHeight="1" x14ac:dyDescent="0.2">
      <c r="A89" s="45" t="s">
        <v>107</v>
      </c>
      <c r="B89" s="46" t="s">
        <v>13</v>
      </c>
      <c r="C89" s="47"/>
      <c r="D89" s="47" t="s">
        <v>265</v>
      </c>
      <c r="E89" s="48">
        <v>6902864.3499999996</v>
      </c>
      <c r="F89" s="48">
        <v>593135.39</v>
      </c>
      <c r="G89" s="49">
        <v>51</v>
      </c>
      <c r="H89" s="49">
        <v>4.1239999999999997</v>
      </c>
      <c r="I89" s="50">
        <v>4.5570000000000004</v>
      </c>
      <c r="J89" s="65">
        <v>6.7</v>
      </c>
      <c r="K89" s="50">
        <v>27.653000000000002</v>
      </c>
      <c r="L89" s="47">
        <v>0.35299999999999998</v>
      </c>
      <c r="M89" s="51">
        <v>41528</v>
      </c>
      <c r="N89" s="85">
        <v>0.55208333333333337</v>
      </c>
      <c r="O89" s="49">
        <v>21</v>
      </c>
      <c r="P89" s="49">
        <v>0.36799999999999999</v>
      </c>
      <c r="Q89" s="60">
        <f t="shared" si="14"/>
        <v>15.786917774518985</v>
      </c>
      <c r="R89" s="60" t="str">
        <f t="shared" si="15"/>
        <v/>
      </c>
      <c r="S89" s="49">
        <v>5.4</v>
      </c>
      <c r="T89" s="62">
        <v>6.09</v>
      </c>
      <c r="U89" s="49">
        <v>2346</v>
      </c>
      <c r="V89" s="49"/>
      <c r="W89" s="49" t="s">
        <v>280</v>
      </c>
      <c r="X89" s="49" t="s">
        <v>155</v>
      </c>
      <c r="Y89" s="49" t="s">
        <v>380</v>
      </c>
      <c r="Z89" s="49"/>
      <c r="AA89" s="52" t="s">
        <v>240</v>
      </c>
      <c r="AB89" s="53" t="s">
        <v>243</v>
      </c>
      <c r="AC89" s="56" t="s">
        <v>289</v>
      </c>
      <c r="AD89" s="55"/>
      <c r="AE89" s="56" t="s">
        <v>108</v>
      </c>
    </row>
    <row r="90" spans="1:31" s="15" customFormat="1" ht="11.25" customHeight="1" x14ac:dyDescent="0.2">
      <c r="A90" s="45" t="s">
        <v>115</v>
      </c>
      <c r="B90" s="46" t="s">
        <v>13</v>
      </c>
      <c r="C90" s="47"/>
      <c r="D90" s="47" t="s">
        <v>265</v>
      </c>
      <c r="E90" s="48">
        <v>6902864.4000000004</v>
      </c>
      <c r="F90" s="48">
        <v>593135.46</v>
      </c>
      <c r="G90" s="49">
        <v>51</v>
      </c>
      <c r="H90" s="49">
        <v>4.0209999999999999</v>
      </c>
      <c r="I90" s="50">
        <v>4.4790000000000001</v>
      </c>
      <c r="J90" s="65">
        <v>27.474</v>
      </c>
      <c r="K90" s="50">
        <v>14.333</v>
      </c>
      <c r="L90" s="47">
        <v>0.433</v>
      </c>
      <c r="M90" s="51">
        <v>41528</v>
      </c>
      <c r="N90" s="85">
        <v>0.55833333333333335</v>
      </c>
      <c r="O90" s="49">
        <v>55</v>
      </c>
      <c r="P90" s="65">
        <v>0.79700000000000004</v>
      </c>
      <c r="Q90" s="60">
        <f t="shared" si="14"/>
        <v>143.73081621342922</v>
      </c>
      <c r="R90" s="60" t="str">
        <f t="shared" si="15"/>
        <v>Y</v>
      </c>
      <c r="S90" s="58">
        <v>5.3</v>
      </c>
      <c r="T90" s="62">
        <v>7.14</v>
      </c>
      <c r="U90" s="49">
        <v>2177</v>
      </c>
      <c r="V90" s="49">
        <v>415</v>
      </c>
      <c r="W90" s="49" t="s">
        <v>280</v>
      </c>
      <c r="X90" s="49" t="s">
        <v>155</v>
      </c>
      <c r="Y90" s="49" t="s">
        <v>381</v>
      </c>
      <c r="Z90" s="49"/>
      <c r="AA90" s="52" t="s">
        <v>240</v>
      </c>
      <c r="AB90" s="53" t="s">
        <v>252</v>
      </c>
      <c r="AC90" s="56" t="s">
        <v>290</v>
      </c>
      <c r="AD90" s="55" t="s">
        <v>116</v>
      </c>
      <c r="AE90" s="56" t="s">
        <v>108</v>
      </c>
    </row>
    <row r="91" spans="1:31" s="15" customFormat="1" ht="11.25" customHeight="1" x14ac:dyDescent="0.2">
      <c r="A91" s="45" t="s">
        <v>112</v>
      </c>
      <c r="B91" s="46" t="s">
        <v>13</v>
      </c>
      <c r="C91" s="47"/>
      <c r="D91" s="47" t="s">
        <v>265</v>
      </c>
      <c r="E91" s="48">
        <v>6902881.5700000003</v>
      </c>
      <c r="F91" s="48">
        <v>593100.56000000006</v>
      </c>
      <c r="G91" s="49">
        <v>51</v>
      </c>
      <c r="H91" s="49">
        <v>36.970999999999997</v>
      </c>
      <c r="I91" s="50">
        <v>37.841000000000001</v>
      </c>
      <c r="J91" s="65">
        <v>62.42</v>
      </c>
      <c r="K91" s="50">
        <v>62.294000000000004</v>
      </c>
      <c r="L91" s="47">
        <v>0.69399999999999995</v>
      </c>
      <c r="M91" s="51">
        <v>41528</v>
      </c>
      <c r="N91" s="85">
        <v>0.48819444444444443</v>
      </c>
      <c r="O91" s="49">
        <v>150</v>
      </c>
      <c r="P91" s="62">
        <v>2.0299999999999998</v>
      </c>
      <c r="Q91" s="60">
        <f t="shared" si="14"/>
        <v>155.96322610393386</v>
      </c>
      <c r="R91" s="60" t="str">
        <f t="shared" si="15"/>
        <v/>
      </c>
      <c r="S91" s="49">
        <v>3</v>
      </c>
      <c r="T91" s="62">
        <v>7.56</v>
      </c>
      <c r="U91" s="49">
        <v>828.2</v>
      </c>
      <c r="V91" s="49">
        <v>598</v>
      </c>
      <c r="W91" s="49" t="s">
        <v>28</v>
      </c>
      <c r="X91" s="49" t="s">
        <v>155</v>
      </c>
      <c r="Y91" s="49" t="s">
        <v>382</v>
      </c>
      <c r="Z91" s="49"/>
      <c r="AA91" s="52" t="s">
        <v>240</v>
      </c>
      <c r="AB91" s="53" t="s">
        <v>253</v>
      </c>
      <c r="AC91" s="56"/>
      <c r="AD91" s="55" t="s">
        <v>113</v>
      </c>
      <c r="AE91" s="56" t="s">
        <v>114</v>
      </c>
    </row>
    <row r="92" spans="1:31" s="15" customFormat="1" ht="11.25" customHeight="1" x14ac:dyDescent="0.2">
      <c r="A92" s="45" t="s">
        <v>59</v>
      </c>
      <c r="B92" s="46" t="s">
        <v>13</v>
      </c>
      <c r="C92" s="47"/>
      <c r="D92" s="47" t="s">
        <v>265</v>
      </c>
      <c r="E92" s="48">
        <v>6903346.2800000003</v>
      </c>
      <c r="F92" s="48">
        <v>592651.38</v>
      </c>
      <c r="G92" s="49">
        <v>51</v>
      </c>
      <c r="H92" s="49">
        <v>5.8550000000000004</v>
      </c>
      <c r="I92" s="50">
        <v>5.8109999999999999</v>
      </c>
      <c r="J92" s="65">
        <v>9.3539999999999992</v>
      </c>
      <c r="K92" s="50">
        <v>10.290999999999999</v>
      </c>
      <c r="L92" s="47">
        <v>0.84099999999999997</v>
      </c>
      <c r="M92" s="51">
        <v>41528</v>
      </c>
      <c r="N92" s="85">
        <v>0.57222222222222219</v>
      </c>
      <c r="O92" s="49">
        <v>20</v>
      </c>
      <c r="P92" s="62">
        <v>1.25</v>
      </c>
      <c r="Q92" s="60">
        <f t="shared" si="14"/>
        <v>21.44348807959701</v>
      </c>
      <c r="R92" s="60" t="str">
        <f t="shared" si="15"/>
        <v/>
      </c>
      <c r="S92" s="49">
        <v>5.8</v>
      </c>
      <c r="T92" s="62">
        <v>6.52</v>
      </c>
      <c r="U92" s="49">
        <v>2662</v>
      </c>
      <c r="V92" s="49">
        <v>7.68</v>
      </c>
      <c r="W92" s="49" t="s">
        <v>28</v>
      </c>
      <c r="X92" s="49" t="s">
        <v>155</v>
      </c>
      <c r="Y92" s="49" t="s">
        <v>383</v>
      </c>
      <c r="Z92" s="49"/>
      <c r="AA92" s="52" t="s">
        <v>240</v>
      </c>
      <c r="AB92" s="53" t="s">
        <v>213</v>
      </c>
      <c r="AC92" s="56"/>
      <c r="AD92" s="55" t="s">
        <v>60</v>
      </c>
      <c r="AE92" s="56" t="s">
        <v>61</v>
      </c>
    </row>
    <row r="93" spans="1:31" s="15" customFormat="1" ht="11.25" customHeight="1" x14ac:dyDescent="0.2">
      <c r="A93" s="66" t="s">
        <v>14</v>
      </c>
      <c r="B93" s="67" t="s">
        <v>13</v>
      </c>
      <c r="C93" s="47"/>
      <c r="D93" s="47" t="s">
        <v>265</v>
      </c>
      <c r="E93" s="48">
        <v>6903165.4500000002</v>
      </c>
      <c r="F93" s="48">
        <v>592927.66</v>
      </c>
      <c r="G93" s="49">
        <v>38</v>
      </c>
      <c r="H93" s="49">
        <v>2.9359999999999999</v>
      </c>
      <c r="I93" s="50">
        <v>2.2000000000000002</v>
      </c>
      <c r="J93" s="65">
        <v>3.9630000000000001</v>
      </c>
      <c r="K93" s="49"/>
      <c r="L93" s="59" t="s">
        <v>169</v>
      </c>
      <c r="M93" s="51">
        <v>41528</v>
      </c>
      <c r="N93" s="85">
        <v>0.71666666666666667</v>
      </c>
      <c r="O93" s="49">
        <v>3.5</v>
      </c>
      <c r="P93" s="65">
        <v>0.23300000000000001</v>
      </c>
      <c r="Q93" s="60">
        <f t="shared" si="14"/>
        <v>3.494208154621365</v>
      </c>
      <c r="R93" s="60" t="str">
        <f t="shared" si="15"/>
        <v/>
      </c>
      <c r="S93" s="49">
        <v>6.1</v>
      </c>
      <c r="T93" s="62">
        <v>7.2</v>
      </c>
      <c r="U93" s="49">
        <v>1308</v>
      </c>
      <c r="V93" s="49">
        <v>18.88</v>
      </c>
      <c r="W93" s="49" t="s">
        <v>280</v>
      </c>
      <c r="X93" s="49" t="s">
        <v>155</v>
      </c>
      <c r="Y93" s="49" t="s">
        <v>384</v>
      </c>
      <c r="Z93" s="49"/>
      <c r="AA93" s="52" t="s">
        <v>235</v>
      </c>
      <c r="AB93" s="53" t="s">
        <v>213</v>
      </c>
      <c r="AC93" s="56"/>
      <c r="AD93" s="55" t="s">
        <v>27</v>
      </c>
      <c r="AE93" s="56" t="s">
        <v>18</v>
      </c>
    </row>
    <row r="94" spans="1:31" s="15" customFormat="1" ht="11.25" customHeight="1" x14ac:dyDescent="0.2">
      <c r="A94" s="45" t="s">
        <v>256</v>
      </c>
      <c r="B94" s="46" t="s">
        <v>13</v>
      </c>
      <c r="C94" s="47"/>
      <c r="D94" s="47" t="s">
        <v>265</v>
      </c>
      <c r="E94" s="48">
        <v>6903383.1299999999</v>
      </c>
      <c r="F94" s="48">
        <v>592768.38</v>
      </c>
      <c r="G94" s="49">
        <v>38</v>
      </c>
      <c r="H94" s="62">
        <v>1.655</v>
      </c>
      <c r="I94" s="50">
        <v>1.9910000000000001</v>
      </c>
      <c r="J94" s="65">
        <v>3.73</v>
      </c>
      <c r="K94" s="50">
        <v>4.0309999999999997</v>
      </c>
      <c r="L94" s="47">
        <v>1.0309999999999999</v>
      </c>
      <c r="M94" s="51">
        <v>41528</v>
      </c>
      <c r="N94" s="85">
        <v>0.5131944444444444</v>
      </c>
      <c r="O94" s="49">
        <v>11</v>
      </c>
      <c r="P94" s="62">
        <v>0.36699999999999999</v>
      </c>
      <c r="Q94" s="60">
        <f t="shared" si="14"/>
        <v>7.0598655509633241</v>
      </c>
      <c r="R94" s="60" t="str">
        <f t="shared" si="15"/>
        <v/>
      </c>
      <c r="S94" s="49">
        <v>6.9</v>
      </c>
      <c r="T94" s="62">
        <v>7.27</v>
      </c>
      <c r="U94" s="49">
        <v>788</v>
      </c>
      <c r="V94" s="49">
        <v>107</v>
      </c>
      <c r="W94" s="49" t="s">
        <v>15</v>
      </c>
      <c r="X94" s="49" t="s">
        <v>155</v>
      </c>
      <c r="Y94" s="49" t="s">
        <v>385</v>
      </c>
      <c r="Z94" s="49"/>
      <c r="AA94" s="52" t="s">
        <v>240</v>
      </c>
      <c r="AB94" s="53" t="s">
        <v>213</v>
      </c>
      <c r="AC94" s="56" t="s">
        <v>291</v>
      </c>
      <c r="AD94" s="55" t="s">
        <v>62</v>
      </c>
      <c r="AE94" s="56"/>
    </row>
    <row r="95" spans="1:31" s="15" customFormat="1" ht="11.25" customHeight="1" x14ac:dyDescent="0.2">
      <c r="A95" s="45" t="s">
        <v>57</v>
      </c>
      <c r="B95" s="46" t="s">
        <v>13</v>
      </c>
      <c r="C95" s="47"/>
      <c r="D95" s="47" t="s">
        <v>265</v>
      </c>
      <c r="E95" s="48">
        <v>6903186.21</v>
      </c>
      <c r="F95" s="48">
        <v>592372.72</v>
      </c>
      <c r="G95" s="49">
        <v>51</v>
      </c>
      <c r="H95" s="49">
        <v>5.7149999999999999</v>
      </c>
      <c r="I95" s="50">
        <v>5.9749999999999996</v>
      </c>
      <c r="J95" s="65">
        <v>6.5149999999999997</v>
      </c>
      <c r="K95" s="50">
        <v>7.1690000000000005</v>
      </c>
      <c r="L95" s="47">
        <v>0.65800000000000003</v>
      </c>
      <c r="M95" s="51">
        <v>41528</v>
      </c>
      <c r="N95" s="85">
        <v>0.38750000000000001</v>
      </c>
      <c r="O95" s="49">
        <v>6.5</v>
      </c>
      <c r="P95" s="49">
        <v>0.21</v>
      </c>
      <c r="Q95" s="60">
        <f t="shared" si="14"/>
        <v>4.9027694951922287</v>
      </c>
      <c r="R95" s="60" t="str">
        <f t="shared" si="15"/>
        <v/>
      </c>
      <c r="S95" s="49">
        <v>5.3</v>
      </c>
      <c r="T95" s="62">
        <v>6.9</v>
      </c>
      <c r="U95" s="49">
        <v>2822</v>
      </c>
      <c r="V95" s="49">
        <v>37.799999999999997</v>
      </c>
      <c r="W95" s="49" t="s">
        <v>28</v>
      </c>
      <c r="X95" s="49" t="s">
        <v>155</v>
      </c>
      <c r="Y95" s="49" t="s">
        <v>386</v>
      </c>
      <c r="Z95" s="49"/>
      <c r="AA95" s="52" t="s">
        <v>240</v>
      </c>
      <c r="AB95" s="49"/>
      <c r="AC95" s="56"/>
      <c r="AD95" s="55"/>
      <c r="AE95" s="56" t="s">
        <v>58</v>
      </c>
    </row>
    <row r="96" spans="1:31" s="15" customFormat="1" ht="11.25" customHeight="1" x14ac:dyDescent="0.2">
      <c r="A96" s="45" t="s">
        <v>71</v>
      </c>
      <c r="B96" s="46" t="s">
        <v>13</v>
      </c>
      <c r="C96" s="47"/>
      <c r="D96" s="47" t="s">
        <v>265</v>
      </c>
      <c r="E96" s="48">
        <v>6903237.7999999998</v>
      </c>
      <c r="F96" s="48">
        <v>592585.72</v>
      </c>
      <c r="G96" s="49">
        <v>51</v>
      </c>
      <c r="H96" s="49">
        <v>4.8470000000000004</v>
      </c>
      <c r="I96" s="50">
        <v>5.8330000000000002</v>
      </c>
      <c r="J96" s="65">
        <v>8.4740000000000002</v>
      </c>
      <c r="K96" s="50">
        <v>9.218</v>
      </c>
      <c r="L96" s="47">
        <v>0.74</v>
      </c>
      <c r="M96" s="51">
        <v>41528</v>
      </c>
      <c r="N96" s="85">
        <v>0.44236111111111115</v>
      </c>
      <c r="O96" s="49">
        <v>22</v>
      </c>
      <c r="P96" s="49">
        <v>0.39300000000000002</v>
      </c>
      <c r="Q96" s="60">
        <f t="shared" si="14"/>
        <v>22.227931198827772</v>
      </c>
      <c r="R96" s="60" t="str">
        <f t="shared" si="15"/>
        <v/>
      </c>
      <c r="S96" s="49">
        <v>4.4000000000000004</v>
      </c>
      <c r="T96" s="62">
        <v>7.01</v>
      </c>
      <c r="U96" s="49">
        <v>2117</v>
      </c>
      <c r="V96" s="49">
        <v>0.57999999999999996</v>
      </c>
      <c r="W96" s="49" t="s">
        <v>28</v>
      </c>
      <c r="X96" s="49" t="s">
        <v>155</v>
      </c>
      <c r="Y96" s="49" t="s">
        <v>387</v>
      </c>
      <c r="Z96" s="49"/>
      <c r="AA96" s="52" t="s">
        <v>240</v>
      </c>
      <c r="AB96" s="49"/>
      <c r="AC96" s="56"/>
      <c r="AD96" s="55" t="s">
        <v>176</v>
      </c>
      <c r="AE96" s="56" t="s">
        <v>72</v>
      </c>
    </row>
    <row r="97" spans="1:31" s="15" customFormat="1" ht="11.25" customHeight="1" x14ac:dyDescent="0.2">
      <c r="A97" s="45" t="s">
        <v>99</v>
      </c>
      <c r="B97" s="46" t="s">
        <v>13</v>
      </c>
      <c r="C97" s="47"/>
      <c r="D97" s="47" t="s">
        <v>265</v>
      </c>
      <c r="E97" s="48">
        <v>6902476.1399999997</v>
      </c>
      <c r="F97" s="48">
        <v>593432.06000000006</v>
      </c>
      <c r="G97" s="49">
        <v>51</v>
      </c>
      <c r="H97" s="49">
        <v>5.7249999999999996</v>
      </c>
      <c r="I97" s="50">
        <v>5.944</v>
      </c>
      <c r="J97" s="65">
        <v>12.83</v>
      </c>
      <c r="K97" s="50">
        <v>12.82</v>
      </c>
      <c r="L97" s="47">
        <v>0.53600000000000003</v>
      </c>
      <c r="M97" s="51">
        <v>41528</v>
      </c>
      <c r="N97" s="85">
        <v>0.37847222222222227</v>
      </c>
      <c r="O97" s="49">
        <v>18</v>
      </c>
      <c r="P97" s="65">
        <v>0.34599999999999997</v>
      </c>
      <c r="Q97" s="60">
        <f t="shared" si="14"/>
        <v>43.542721579175996</v>
      </c>
      <c r="R97" s="60" t="str">
        <f t="shared" si="15"/>
        <v>Y</v>
      </c>
      <c r="S97" s="49">
        <v>3.2</v>
      </c>
      <c r="T97" s="62">
        <v>6.9</v>
      </c>
      <c r="U97" s="49">
        <v>1619</v>
      </c>
      <c r="V97" s="49">
        <v>181</v>
      </c>
      <c r="W97" s="49" t="s">
        <v>28</v>
      </c>
      <c r="X97" s="49" t="s">
        <v>155</v>
      </c>
      <c r="Y97" s="49" t="s">
        <v>388</v>
      </c>
      <c r="Z97" s="49"/>
      <c r="AA97" s="52" t="s">
        <v>240</v>
      </c>
      <c r="AB97" s="53" t="s">
        <v>204</v>
      </c>
      <c r="AC97" s="56"/>
      <c r="AD97" s="55" t="s">
        <v>100</v>
      </c>
      <c r="AE97" s="56" t="s">
        <v>101</v>
      </c>
    </row>
    <row r="98" spans="1:31" s="15" customFormat="1" ht="11.25" customHeight="1" x14ac:dyDescent="0.2">
      <c r="A98" s="45" t="s">
        <v>93</v>
      </c>
      <c r="B98" s="46" t="s">
        <v>13</v>
      </c>
      <c r="C98" s="47"/>
      <c r="D98" s="47" t="s">
        <v>265</v>
      </c>
      <c r="E98" s="48">
        <v>6902554.8099999996</v>
      </c>
      <c r="F98" s="48">
        <v>593181.26</v>
      </c>
      <c r="G98" s="49">
        <v>51</v>
      </c>
      <c r="H98" s="49">
        <v>7.1929999999999996</v>
      </c>
      <c r="I98" s="50">
        <v>7.2610000000000001</v>
      </c>
      <c r="J98" s="65">
        <v>16.001000000000001</v>
      </c>
      <c r="K98" s="50">
        <v>16.02</v>
      </c>
      <c r="L98" s="47">
        <v>0.442</v>
      </c>
      <c r="M98" s="51">
        <v>41528</v>
      </c>
      <c r="N98" s="85">
        <v>0.42152777777777778</v>
      </c>
      <c r="O98" s="49">
        <v>23</v>
      </c>
      <c r="P98" s="65">
        <v>0.51100000000000001</v>
      </c>
      <c r="Q98" s="60">
        <f t="shared" si="14"/>
        <v>53.979492142066462</v>
      </c>
      <c r="R98" s="60" t="str">
        <f t="shared" si="15"/>
        <v>Y</v>
      </c>
      <c r="S98" s="49">
        <v>3.1</v>
      </c>
      <c r="T98" s="62">
        <v>7.15</v>
      </c>
      <c r="U98" s="49">
        <v>2544</v>
      </c>
      <c r="V98" s="49">
        <v>7.49</v>
      </c>
      <c r="W98" s="49" t="s">
        <v>28</v>
      </c>
      <c r="X98" s="49" t="s">
        <v>155</v>
      </c>
      <c r="Y98" s="49" t="s">
        <v>389</v>
      </c>
      <c r="Z98" s="49"/>
      <c r="AA98" s="52" t="s">
        <v>240</v>
      </c>
      <c r="AB98" s="53" t="s">
        <v>189</v>
      </c>
      <c r="AC98" s="56"/>
      <c r="AD98" s="55" t="s">
        <v>94</v>
      </c>
      <c r="AE98" s="56" t="s">
        <v>95</v>
      </c>
    </row>
    <row r="99" spans="1:31" s="15" customFormat="1" ht="11.25" customHeight="1" x14ac:dyDescent="0.2">
      <c r="A99" s="45" t="s">
        <v>96</v>
      </c>
      <c r="B99" s="46" t="s">
        <v>13</v>
      </c>
      <c r="C99" s="47"/>
      <c r="D99" s="47" t="s">
        <v>265</v>
      </c>
      <c r="E99" s="48">
        <v>6902916.5999999996</v>
      </c>
      <c r="F99" s="48">
        <v>593138.28</v>
      </c>
      <c r="G99" s="49">
        <v>51</v>
      </c>
      <c r="H99" s="49">
        <v>8.6509999999999998</v>
      </c>
      <c r="I99" s="50">
        <v>9.2050000000000001</v>
      </c>
      <c r="J99" s="65">
        <v>11.87</v>
      </c>
      <c r="K99" s="50">
        <v>11.86</v>
      </c>
      <c r="L99" s="47">
        <v>0.65</v>
      </c>
      <c r="M99" s="51">
        <v>41528</v>
      </c>
      <c r="N99" s="85">
        <v>0.59652777777777777</v>
      </c>
      <c r="O99" s="49">
        <v>20</v>
      </c>
      <c r="P99" s="62">
        <v>1.18</v>
      </c>
      <c r="Q99" s="60">
        <f t="shared" si="14"/>
        <v>19.727518756279732</v>
      </c>
      <c r="R99" s="60" t="str">
        <f t="shared" si="15"/>
        <v/>
      </c>
      <c r="S99" s="49">
        <v>4.2</v>
      </c>
      <c r="T99" s="62">
        <v>6.8</v>
      </c>
      <c r="U99" s="49">
        <v>3191</v>
      </c>
      <c r="V99" s="49">
        <v>1.4</v>
      </c>
      <c r="W99" s="49" t="s">
        <v>28</v>
      </c>
      <c r="X99" s="49" t="s">
        <v>155</v>
      </c>
      <c r="Y99" s="49" t="s">
        <v>390</v>
      </c>
      <c r="Z99" s="49"/>
      <c r="AA99" s="52" t="s">
        <v>240</v>
      </c>
      <c r="AB99" s="53" t="s">
        <v>189</v>
      </c>
      <c r="AC99" s="56"/>
      <c r="AD99" s="55" t="s">
        <v>97</v>
      </c>
      <c r="AE99" s="56" t="s">
        <v>98</v>
      </c>
    </row>
    <row r="100" spans="1:31" s="15" customFormat="1" ht="11.25" customHeight="1" x14ac:dyDescent="0.2">
      <c r="A100" s="45" t="s">
        <v>90</v>
      </c>
      <c r="B100" s="46" t="s">
        <v>13</v>
      </c>
      <c r="C100" s="47"/>
      <c r="D100" s="47" t="s">
        <v>265</v>
      </c>
      <c r="E100" s="48">
        <v>6903080.2699999996</v>
      </c>
      <c r="F100" s="48">
        <v>593315.69999999995</v>
      </c>
      <c r="G100" s="49">
        <v>51</v>
      </c>
      <c r="H100" s="49">
        <v>8.4849999999999994</v>
      </c>
      <c r="I100" s="50">
        <v>9.6760000000000002</v>
      </c>
      <c r="J100" s="65">
        <v>14.505000000000001</v>
      </c>
      <c r="K100" s="50">
        <v>14.5</v>
      </c>
      <c r="L100" s="47">
        <v>0.46200000000000002</v>
      </c>
      <c r="M100" s="51">
        <v>41528</v>
      </c>
      <c r="N100" s="85">
        <v>0.64444444444444449</v>
      </c>
      <c r="O100" s="49">
        <v>15</v>
      </c>
      <c r="P100" s="65">
        <v>0.34100000000000003</v>
      </c>
      <c r="Q100" s="60">
        <f t="shared" si="14"/>
        <v>36.893340451321542</v>
      </c>
      <c r="R100" s="60" t="str">
        <f t="shared" si="15"/>
        <v>Y</v>
      </c>
      <c r="S100" s="49">
        <v>5.4</v>
      </c>
      <c r="T100" s="62">
        <v>7.82</v>
      </c>
      <c r="U100" s="49">
        <v>1034</v>
      </c>
      <c r="V100" s="49">
        <v>9.4499999999999993</v>
      </c>
      <c r="W100" s="49" t="s">
        <v>28</v>
      </c>
      <c r="X100" s="49" t="s">
        <v>155</v>
      </c>
      <c r="Y100" s="49" t="s">
        <v>391</v>
      </c>
      <c r="Z100" s="49"/>
      <c r="AA100" s="52" t="s">
        <v>240</v>
      </c>
      <c r="AB100" s="53" t="s">
        <v>189</v>
      </c>
      <c r="AC100" s="56" t="s">
        <v>292</v>
      </c>
      <c r="AD100" s="55" t="s">
        <v>91</v>
      </c>
      <c r="AE100" s="56" t="s">
        <v>92</v>
      </c>
    </row>
    <row r="101" spans="1:31" s="15" customFormat="1" ht="11.25" customHeight="1" x14ac:dyDescent="0.2">
      <c r="A101" s="45" t="s">
        <v>136</v>
      </c>
      <c r="B101" s="46" t="s">
        <v>13</v>
      </c>
      <c r="C101" s="47"/>
      <c r="D101" s="47" t="s">
        <v>265</v>
      </c>
      <c r="E101" s="48">
        <v>6903346.8600000003</v>
      </c>
      <c r="F101" s="48">
        <v>592642.62</v>
      </c>
      <c r="G101" s="49">
        <v>51</v>
      </c>
      <c r="H101" s="49">
        <v>0.75700000000000001</v>
      </c>
      <c r="I101" s="50">
        <v>0.9</v>
      </c>
      <c r="J101" s="65">
        <v>19.896999999999998</v>
      </c>
      <c r="K101" s="50">
        <v>19.542000000000002</v>
      </c>
      <c r="L101" s="47">
        <v>0.94199999999999995</v>
      </c>
      <c r="M101" s="51">
        <v>41528</v>
      </c>
      <c r="N101" s="85">
        <v>0.55555555555555558</v>
      </c>
      <c r="O101" s="49">
        <v>90</v>
      </c>
      <c r="P101" s="49">
        <v>3.33</v>
      </c>
      <c r="Q101" s="60">
        <f t="shared" si="14"/>
        <v>117.29876017247409</v>
      </c>
      <c r="R101" s="60" t="str">
        <f t="shared" si="15"/>
        <v>Y</v>
      </c>
      <c r="S101" s="49">
        <v>3.8</v>
      </c>
      <c r="T101" s="62">
        <v>7.66</v>
      </c>
      <c r="U101" s="49">
        <v>517.9</v>
      </c>
      <c r="V101" s="49">
        <v>9.8000000000000007</v>
      </c>
      <c r="W101" s="49" t="s">
        <v>28</v>
      </c>
      <c r="X101" s="49" t="s">
        <v>155</v>
      </c>
      <c r="Y101" s="49" t="s">
        <v>392</v>
      </c>
      <c r="Z101" s="49"/>
      <c r="AA101" s="52" t="s">
        <v>240</v>
      </c>
      <c r="AB101" s="52" t="s">
        <v>239</v>
      </c>
      <c r="AC101" s="56"/>
      <c r="AD101" s="55" t="s">
        <v>137</v>
      </c>
      <c r="AE101" s="56" t="s">
        <v>138</v>
      </c>
    </row>
    <row r="102" spans="1:31" s="15" customFormat="1" ht="11.25" customHeight="1" x14ac:dyDescent="0.2">
      <c r="A102" s="45" t="s">
        <v>146</v>
      </c>
      <c r="B102" s="46" t="s">
        <v>13</v>
      </c>
      <c r="C102" s="47"/>
      <c r="D102" s="47" t="s">
        <v>265</v>
      </c>
      <c r="E102" s="48">
        <v>6904658</v>
      </c>
      <c r="F102" s="48">
        <v>592593</v>
      </c>
      <c r="G102" s="49">
        <v>51</v>
      </c>
      <c r="H102" s="49">
        <v>2.2749999999999999</v>
      </c>
      <c r="I102" s="50">
        <v>2.4300000000000002</v>
      </c>
      <c r="J102" s="65">
        <v>7.335</v>
      </c>
      <c r="K102" s="50">
        <v>30.478000000000002</v>
      </c>
      <c r="L102" s="47">
        <v>0.878</v>
      </c>
      <c r="M102" s="51">
        <v>41529</v>
      </c>
      <c r="N102" s="85">
        <v>0.46736111111111112</v>
      </c>
      <c r="O102" s="49">
        <v>30</v>
      </c>
      <c r="P102" s="49">
        <v>1.58</v>
      </c>
      <c r="Q102" s="60">
        <f t="shared" si="14"/>
        <v>31.010017057090856</v>
      </c>
      <c r="R102" s="60" t="str">
        <f t="shared" si="15"/>
        <v/>
      </c>
      <c r="S102" s="49">
        <v>8.6</v>
      </c>
      <c r="T102" s="62">
        <v>6.66</v>
      </c>
      <c r="U102" s="49">
        <v>1576</v>
      </c>
      <c r="V102" s="49">
        <v>6.04</v>
      </c>
      <c r="W102" s="49" t="s">
        <v>280</v>
      </c>
      <c r="X102" s="49" t="s">
        <v>155</v>
      </c>
      <c r="Y102" s="49" t="s">
        <v>393</v>
      </c>
      <c r="Z102" s="59" t="s">
        <v>410</v>
      </c>
      <c r="AA102" s="52" t="s">
        <v>240</v>
      </c>
      <c r="AB102" s="53" t="s">
        <v>247</v>
      </c>
      <c r="AC102" s="56"/>
      <c r="AD102" s="55"/>
      <c r="AE102" s="56" t="s">
        <v>147</v>
      </c>
    </row>
    <row r="103" spans="1:31" s="15" customFormat="1" ht="11.25" customHeight="1" x14ac:dyDescent="0.2">
      <c r="A103" s="45" t="s">
        <v>148</v>
      </c>
      <c r="B103" s="46" t="s">
        <v>13</v>
      </c>
      <c r="C103" s="47"/>
      <c r="D103" s="47" t="s">
        <v>265</v>
      </c>
      <c r="E103" s="48">
        <v>6904657</v>
      </c>
      <c r="F103" s="48">
        <v>592601</v>
      </c>
      <c r="G103" s="49">
        <v>51</v>
      </c>
      <c r="H103" s="49">
        <v>2.2269999999999999</v>
      </c>
      <c r="I103" s="50">
        <v>2.2890000000000001</v>
      </c>
      <c r="J103" s="65">
        <v>30.478000000000002</v>
      </c>
      <c r="K103" s="50">
        <v>7.508</v>
      </c>
      <c r="L103" s="47">
        <v>0.90800000000000003</v>
      </c>
      <c r="M103" s="51">
        <v>41529</v>
      </c>
      <c r="N103" s="85">
        <v>0.47916666666666669</v>
      </c>
      <c r="O103" s="49">
        <v>160</v>
      </c>
      <c r="P103" s="49">
        <v>20</v>
      </c>
      <c r="Q103" s="60">
        <f t="shared" si="14"/>
        <v>173.13517626084462</v>
      </c>
      <c r="R103" s="60" t="str">
        <f t="shared" si="15"/>
        <v/>
      </c>
      <c r="S103" s="49">
        <v>4.9000000000000004</v>
      </c>
      <c r="T103" s="62">
        <v>7.06</v>
      </c>
      <c r="U103" s="49">
        <v>1801</v>
      </c>
      <c r="V103" s="49">
        <v>3.39</v>
      </c>
      <c r="W103" s="49" t="s">
        <v>28</v>
      </c>
      <c r="X103" s="49" t="s">
        <v>155</v>
      </c>
      <c r="Y103" s="49" t="s">
        <v>394</v>
      </c>
      <c r="Z103" s="49"/>
      <c r="AA103" s="52" t="s">
        <v>240</v>
      </c>
      <c r="AB103" s="53" t="s">
        <v>248</v>
      </c>
      <c r="AC103" s="56"/>
      <c r="AD103" s="55"/>
      <c r="AE103" s="56" t="s">
        <v>149</v>
      </c>
    </row>
    <row r="104" spans="1:31" s="15" customFormat="1" ht="11.25" customHeight="1" x14ac:dyDescent="0.2">
      <c r="A104" s="45" t="s">
        <v>126</v>
      </c>
      <c r="B104" s="46" t="s">
        <v>13</v>
      </c>
      <c r="C104" s="47"/>
      <c r="D104" s="47" t="s">
        <v>265</v>
      </c>
      <c r="E104" s="48">
        <v>6903259</v>
      </c>
      <c r="F104" s="48">
        <v>593623</v>
      </c>
      <c r="G104" s="49">
        <v>51</v>
      </c>
      <c r="H104" s="49">
        <v>1.6950000000000001</v>
      </c>
      <c r="I104" s="50">
        <v>1.85</v>
      </c>
      <c r="J104" s="65">
        <v>19.809999999999999</v>
      </c>
      <c r="K104" s="50">
        <v>22.227</v>
      </c>
      <c r="L104" s="47">
        <v>0.92700000000000005</v>
      </c>
      <c r="M104" s="51">
        <v>41528</v>
      </c>
      <c r="N104" s="85">
        <v>0.6166666666666667</v>
      </c>
      <c r="O104" s="49">
        <v>120</v>
      </c>
      <c r="P104" s="49">
        <v>4.1399999999999997</v>
      </c>
      <c r="Q104" s="60">
        <f t="shared" si="14"/>
        <v>111.01708675675904</v>
      </c>
      <c r="R104" s="60" t="str">
        <f t="shared" si="15"/>
        <v/>
      </c>
      <c r="S104" s="49">
        <v>3.7</v>
      </c>
      <c r="T104" s="62">
        <v>7.14</v>
      </c>
      <c r="U104" s="49">
        <v>335.1</v>
      </c>
      <c r="V104" s="49">
        <v>43.2</v>
      </c>
      <c r="W104" s="49" t="s">
        <v>28</v>
      </c>
      <c r="X104" s="49" t="s">
        <v>155</v>
      </c>
      <c r="Y104" s="49" t="s">
        <v>395</v>
      </c>
      <c r="Z104" s="49"/>
      <c r="AA104" s="52" t="s">
        <v>240</v>
      </c>
      <c r="AB104" s="53" t="s">
        <v>251</v>
      </c>
      <c r="AC104" s="56"/>
      <c r="AD104" s="55" t="s">
        <v>127</v>
      </c>
      <c r="AE104" s="56" t="s">
        <v>128</v>
      </c>
    </row>
    <row r="105" spans="1:31" s="15" customFormat="1" ht="11.25" customHeight="1" x14ac:dyDescent="0.2">
      <c r="A105" s="61" t="s">
        <v>224</v>
      </c>
      <c r="B105" s="46" t="s">
        <v>13</v>
      </c>
      <c r="C105" s="50"/>
      <c r="D105" s="47" t="s">
        <v>265</v>
      </c>
      <c r="E105" s="48">
        <v>6903706</v>
      </c>
      <c r="F105" s="48">
        <v>591761</v>
      </c>
      <c r="G105" s="50">
        <v>51</v>
      </c>
      <c r="H105" s="50">
        <v>6.8</v>
      </c>
      <c r="I105" s="50">
        <v>6.9210000000000003</v>
      </c>
      <c r="J105" s="109">
        <v>9.8800000000000008</v>
      </c>
      <c r="K105" s="50">
        <v>9.8789999999999996</v>
      </c>
      <c r="L105" s="50"/>
      <c r="M105" s="97">
        <v>41528</v>
      </c>
      <c r="N105" s="98">
        <v>0.70624999999999993</v>
      </c>
      <c r="O105" s="50">
        <v>20</v>
      </c>
      <c r="P105" s="50">
        <v>2.2200000000000002</v>
      </c>
      <c r="Q105" s="60">
        <f t="shared" si="14"/>
        <v>18.875662556490092</v>
      </c>
      <c r="R105" s="60" t="str">
        <f t="shared" si="15"/>
        <v/>
      </c>
      <c r="S105" s="50">
        <v>2.2999999999999998</v>
      </c>
      <c r="T105" s="102">
        <v>6.95</v>
      </c>
      <c r="U105" s="50">
        <v>1794</v>
      </c>
      <c r="V105" s="50">
        <v>178</v>
      </c>
      <c r="W105" s="50" t="s">
        <v>15</v>
      </c>
      <c r="X105" s="50" t="s">
        <v>155</v>
      </c>
      <c r="Y105" s="52" t="s">
        <v>396</v>
      </c>
      <c r="Z105" s="59" t="s">
        <v>411</v>
      </c>
      <c r="AA105" s="52" t="s">
        <v>185</v>
      </c>
      <c r="AB105" s="53" t="s">
        <v>221</v>
      </c>
      <c r="AC105" s="56"/>
      <c r="AD105" s="55"/>
      <c r="AE105" s="56"/>
    </row>
    <row r="106" spans="1:31" s="15" customFormat="1" ht="11.25" customHeight="1" x14ac:dyDescent="0.2">
      <c r="A106" s="61" t="s">
        <v>225</v>
      </c>
      <c r="B106" s="46" t="s">
        <v>13</v>
      </c>
      <c r="C106" s="50"/>
      <c r="D106" s="47" t="s">
        <v>265</v>
      </c>
      <c r="E106" s="48">
        <v>6903534</v>
      </c>
      <c r="F106" s="48">
        <v>591961</v>
      </c>
      <c r="G106" s="50">
        <v>51</v>
      </c>
      <c r="H106" s="50">
        <v>3.2280000000000002</v>
      </c>
      <c r="I106" s="50">
        <v>3.3690000000000002</v>
      </c>
      <c r="J106" s="109">
        <v>8.33</v>
      </c>
      <c r="K106" s="50">
        <v>7.99</v>
      </c>
      <c r="L106" s="50"/>
      <c r="M106" s="97">
        <v>41528</v>
      </c>
      <c r="N106" s="98">
        <v>0.73402777777777783</v>
      </c>
      <c r="O106" s="50">
        <v>30</v>
      </c>
      <c r="P106" s="50">
        <v>3.75</v>
      </c>
      <c r="Q106" s="60">
        <f t="shared" si="14"/>
        <v>31.267412455588449</v>
      </c>
      <c r="R106" s="60" t="str">
        <f t="shared" si="15"/>
        <v/>
      </c>
      <c r="S106" s="50">
        <v>3.1</v>
      </c>
      <c r="T106" s="102">
        <v>7</v>
      </c>
      <c r="U106" s="50">
        <v>1799</v>
      </c>
      <c r="V106" s="50">
        <v>998</v>
      </c>
      <c r="W106" s="50" t="s">
        <v>28</v>
      </c>
      <c r="X106" s="50" t="s">
        <v>155</v>
      </c>
      <c r="Y106" s="52" t="s">
        <v>397</v>
      </c>
      <c r="Z106" s="49"/>
      <c r="AA106" s="52" t="s">
        <v>185</v>
      </c>
      <c r="AB106" s="53" t="s">
        <v>226</v>
      </c>
      <c r="AC106" s="56"/>
      <c r="AD106" s="55"/>
      <c r="AE106" s="56"/>
    </row>
    <row r="107" spans="1:31" s="15" customFormat="1" ht="11.25" customHeight="1" x14ac:dyDescent="0.2">
      <c r="A107" s="61" t="s">
        <v>227</v>
      </c>
      <c r="B107" s="46" t="s">
        <v>13</v>
      </c>
      <c r="C107" s="50"/>
      <c r="D107" s="47" t="s">
        <v>265</v>
      </c>
      <c r="E107" s="48">
        <v>6902964</v>
      </c>
      <c r="F107" s="48">
        <v>592322</v>
      </c>
      <c r="G107" s="50">
        <v>51</v>
      </c>
      <c r="H107" s="50">
        <v>7.2450000000000001</v>
      </c>
      <c r="I107" s="50"/>
      <c r="J107" s="109">
        <v>7.42</v>
      </c>
      <c r="K107" s="50">
        <v>9.7330000000000005</v>
      </c>
      <c r="L107" s="50"/>
      <c r="M107" s="97">
        <v>41528</v>
      </c>
      <c r="N107" s="50"/>
      <c r="O107" s="50"/>
      <c r="P107" s="50"/>
      <c r="Q107" s="60">
        <f t="shared" si="14"/>
        <v>1.0724808270732993</v>
      </c>
      <c r="R107" s="60" t="str">
        <f t="shared" si="15"/>
        <v>Y</v>
      </c>
      <c r="S107" s="50"/>
      <c r="T107" s="102"/>
      <c r="U107" s="50"/>
      <c r="V107" s="50"/>
      <c r="W107" s="50"/>
      <c r="X107" s="50" t="s">
        <v>156</v>
      </c>
      <c r="Y107" s="52"/>
      <c r="Z107" s="49"/>
      <c r="AA107" s="52" t="s">
        <v>185</v>
      </c>
      <c r="AB107" s="53" t="s">
        <v>226</v>
      </c>
      <c r="AC107" s="56" t="s">
        <v>293</v>
      </c>
      <c r="AD107" s="55"/>
      <c r="AE107" s="56"/>
    </row>
    <row r="108" spans="1:31" s="15" customFormat="1" ht="11.25" customHeight="1" x14ac:dyDescent="0.2">
      <c r="A108" s="26" t="s">
        <v>278</v>
      </c>
      <c r="B108" s="34"/>
      <c r="C108" s="27"/>
      <c r="D108" s="16"/>
      <c r="E108" s="17"/>
      <c r="F108" s="17"/>
      <c r="G108" s="27"/>
      <c r="H108" s="27"/>
      <c r="I108" s="27"/>
      <c r="J108" s="110"/>
      <c r="K108" s="27"/>
      <c r="L108" s="27"/>
      <c r="M108" s="27"/>
      <c r="N108" s="27"/>
      <c r="O108" s="27"/>
      <c r="P108" s="27"/>
      <c r="Q108" s="159"/>
      <c r="R108" s="159"/>
      <c r="S108" s="27"/>
      <c r="T108" s="103"/>
      <c r="U108" s="27"/>
      <c r="V108" s="27"/>
      <c r="W108" s="27"/>
      <c r="X108" s="27"/>
      <c r="Y108" s="28"/>
      <c r="Z108" s="29"/>
      <c r="AA108" s="28"/>
      <c r="AB108" s="30"/>
      <c r="AC108" s="31"/>
      <c r="AD108" s="32"/>
      <c r="AE108" s="31"/>
    </row>
    <row r="109" spans="1:31" s="15" customFormat="1" ht="11.25" customHeight="1" x14ac:dyDescent="0.2">
      <c r="A109" s="61" t="s">
        <v>183</v>
      </c>
      <c r="B109" s="46" t="s">
        <v>271</v>
      </c>
      <c r="C109" s="50"/>
      <c r="D109" s="47" t="s">
        <v>265</v>
      </c>
      <c r="E109" s="48">
        <v>6913707.1699999999</v>
      </c>
      <c r="F109" s="48">
        <v>585085.93999999994</v>
      </c>
      <c r="G109" s="50">
        <v>38</v>
      </c>
      <c r="H109" s="50"/>
      <c r="I109" s="50">
        <v>7.5179999999999998</v>
      </c>
      <c r="J109" s="109"/>
      <c r="K109" s="50">
        <v>37.452999999999996</v>
      </c>
      <c r="L109" s="50"/>
      <c r="M109" s="97">
        <v>41530</v>
      </c>
      <c r="N109" s="98">
        <v>0.42430555555555555</v>
      </c>
      <c r="O109" s="50">
        <v>45</v>
      </c>
      <c r="P109" s="50">
        <v>1.03</v>
      </c>
      <c r="Q109" s="60">
        <f t="shared" ref="Q109:Q116" si="16">((PI()*((G109/2)/1000)^2)*(J109-H109)*3)*1000</f>
        <v>0</v>
      </c>
      <c r="R109" s="60" t="str">
        <f t="shared" ref="R109:R116" si="17">IF(Q109&gt;O109*1.1,"Y","")</f>
        <v/>
      </c>
      <c r="S109" s="50">
        <v>2.9</v>
      </c>
      <c r="T109" s="102">
        <v>5.54</v>
      </c>
      <c r="U109" s="50">
        <v>997</v>
      </c>
      <c r="V109" s="50">
        <v>1.79</v>
      </c>
      <c r="W109" s="50" t="s">
        <v>28</v>
      </c>
      <c r="X109" s="50" t="s">
        <v>155</v>
      </c>
      <c r="Y109" s="52" t="s">
        <v>398</v>
      </c>
      <c r="Z109" s="59" t="s">
        <v>412</v>
      </c>
      <c r="AA109" s="52" t="s">
        <v>185</v>
      </c>
      <c r="AB109" s="53" t="s">
        <v>184</v>
      </c>
      <c r="AC109" s="56" t="s">
        <v>294</v>
      </c>
      <c r="AD109" s="55"/>
      <c r="AE109" s="56"/>
    </row>
    <row r="110" spans="1:31" s="15" customFormat="1" ht="11.25" customHeight="1" x14ac:dyDescent="0.2">
      <c r="A110" s="61" t="s">
        <v>186</v>
      </c>
      <c r="B110" s="46" t="s">
        <v>271</v>
      </c>
      <c r="C110" s="50"/>
      <c r="D110" s="47" t="s">
        <v>265</v>
      </c>
      <c r="E110" s="48">
        <v>6913707.1600000001</v>
      </c>
      <c r="F110" s="48">
        <v>585085.93999999994</v>
      </c>
      <c r="G110" s="50">
        <v>38</v>
      </c>
      <c r="H110" s="50"/>
      <c r="I110" s="50">
        <v>7.5060000000000002</v>
      </c>
      <c r="J110" s="109"/>
      <c r="K110" s="50">
        <v>55.712000000000003</v>
      </c>
      <c r="L110" s="50"/>
      <c r="M110" s="97">
        <v>41530</v>
      </c>
      <c r="N110" s="98">
        <v>0.44444444444444442</v>
      </c>
      <c r="O110" s="50">
        <v>70</v>
      </c>
      <c r="P110" s="50">
        <v>0.95</v>
      </c>
      <c r="Q110" s="60">
        <f t="shared" si="16"/>
        <v>0</v>
      </c>
      <c r="R110" s="60" t="str">
        <f t="shared" si="17"/>
        <v/>
      </c>
      <c r="S110" s="50">
        <v>3.2</v>
      </c>
      <c r="T110" s="102">
        <v>5.28</v>
      </c>
      <c r="U110" s="50">
        <v>1368</v>
      </c>
      <c r="V110" s="50">
        <v>4.84</v>
      </c>
      <c r="W110" s="50" t="s">
        <v>28</v>
      </c>
      <c r="X110" s="50" t="s">
        <v>155</v>
      </c>
      <c r="Y110" s="52" t="s">
        <v>399</v>
      </c>
      <c r="Z110" s="49"/>
      <c r="AA110" s="52" t="s">
        <v>185</v>
      </c>
      <c r="AB110" s="53" t="s">
        <v>187</v>
      </c>
      <c r="AC110" s="56" t="s">
        <v>295</v>
      </c>
      <c r="AD110" s="55"/>
      <c r="AE110" s="56"/>
    </row>
    <row r="111" spans="1:31" s="15" customFormat="1" ht="11.25" customHeight="1" x14ac:dyDescent="0.2">
      <c r="A111" s="61" t="s">
        <v>188</v>
      </c>
      <c r="B111" s="46" t="s">
        <v>271</v>
      </c>
      <c r="C111" s="50"/>
      <c r="D111" s="47" t="s">
        <v>265</v>
      </c>
      <c r="E111" s="48">
        <v>6913551.4699999997</v>
      </c>
      <c r="F111" s="48">
        <v>585089.5</v>
      </c>
      <c r="G111" s="50">
        <v>51</v>
      </c>
      <c r="H111" s="50">
        <v>2.1190000000000002</v>
      </c>
      <c r="I111" s="50">
        <v>2.2250000000000001</v>
      </c>
      <c r="J111" s="109">
        <v>7.54</v>
      </c>
      <c r="K111" s="50">
        <v>8.2810000000000006</v>
      </c>
      <c r="L111" s="50"/>
      <c r="M111" s="97">
        <v>41529</v>
      </c>
      <c r="N111" s="98">
        <v>0.73749999999999993</v>
      </c>
      <c r="O111" s="50">
        <v>30</v>
      </c>
      <c r="P111" s="50">
        <v>2</v>
      </c>
      <c r="Q111" s="60">
        <f t="shared" si="16"/>
        <v>33.222391791796348</v>
      </c>
      <c r="R111" s="60" t="str">
        <f t="shared" si="17"/>
        <v>Y</v>
      </c>
      <c r="S111" s="50">
        <v>2.7</v>
      </c>
      <c r="T111" s="102">
        <v>6.61</v>
      </c>
      <c r="U111" s="50">
        <v>648.70000000000005</v>
      </c>
      <c r="V111" s="50">
        <v>68.2</v>
      </c>
      <c r="W111" s="50" t="s">
        <v>15</v>
      </c>
      <c r="X111" s="50" t="s">
        <v>155</v>
      </c>
      <c r="Y111" s="52" t="s">
        <v>400</v>
      </c>
      <c r="Z111" s="49"/>
      <c r="AA111" s="52" t="s">
        <v>185</v>
      </c>
      <c r="AB111" s="53" t="s">
        <v>189</v>
      </c>
      <c r="AC111" s="56" t="s">
        <v>296</v>
      </c>
      <c r="AD111" s="55"/>
      <c r="AE111" s="56"/>
    </row>
    <row r="112" spans="1:31" s="15" customFormat="1" ht="11.25" customHeight="1" x14ac:dyDescent="0.2">
      <c r="A112" s="61" t="s">
        <v>190</v>
      </c>
      <c r="B112" s="46" t="s">
        <v>271</v>
      </c>
      <c r="C112" s="50"/>
      <c r="D112" s="47" t="s">
        <v>265</v>
      </c>
      <c r="E112" s="48">
        <v>6913640.9699999997</v>
      </c>
      <c r="F112" s="48">
        <v>585093.91</v>
      </c>
      <c r="G112" s="50">
        <v>51</v>
      </c>
      <c r="H112" s="50">
        <v>3.2770000000000001</v>
      </c>
      <c r="I112" s="50">
        <v>3.4289999999999998</v>
      </c>
      <c r="J112" s="109">
        <v>6.6520000000000001</v>
      </c>
      <c r="K112" s="50">
        <v>6.9710000000000001</v>
      </c>
      <c r="L112" s="50"/>
      <c r="M112" s="97">
        <v>41529</v>
      </c>
      <c r="N112" s="98">
        <v>0.64930555555555558</v>
      </c>
      <c r="O112" s="50">
        <v>20</v>
      </c>
      <c r="P112" s="50">
        <v>1.67</v>
      </c>
      <c r="Q112" s="60">
        <f t="shared" si="16"/>
        <v>20.683558807842221</v>
      </c>
      <c r="R112" s="60" t="str">
        <f t="shared" si="17"/>
        <v/>
      </c>
      <c r="S112" s="50">
        <v>3.7</v>
      </c>
      <c r="T112" s="102">
        <v>5.84</v>
      </c>
      <c r="U112" s="50">
        <v>928</v>
      </c>
      <c r="V112" s="50">
        <v>11.44</v>
      </c>
      <c r="W112" s="50" t="s">
        <v>15</v>
      </c>
      <c r="X112" s="50" t="s">
        <v>155</v>
      </c>
      <c r="Y112" s="52" t="s">
        <v>401</v>
      </c>
      <c r="Z112" s="49"/>
      <c r="AA112" s="52" t="s">
        <v>185</v>
      </c>
      <c r="AB112" s="53" t="s">
        <v>189</v>
      </c>
      <c r="AC112" s="56"/>
      <c r="AD112" s="55"/>
      <c r="AE112" s="56"/>
    </row>
    <row r="113" spans="1:31" s="15" customFormat="1" ht="11.25" customHeight="1" x14ac:dyDescent="0.2">
      <c r="A113" s="61" t="s">
        <v>191</v>
      </c>
      <c r="B113" s="46" t="s">
        <v>271</v>
      </c>
      <c r="C113" s="50"/>
      <c r="D113" s="47" t="s">
        <v>265</v>
      </c>
      <c r="E113" s="48">
        <v>6913776.9199999999</v>
      </c>
      <c r="F113" s="48">
        <v>585145.63</v>
      </c>
      <c r="G113" s="50">
        <v>51</v>
      </c>
      <c r="H113" s="50">
        <v>14.734999999999999</v>
      </c>
      <c r="I113" s="50">
        <v>16.356000000000002</v>
      </c>
      <c r="J113" s="109">
        <v>20.751999999999999</v>
      </c>
      <c r="K113" s="50">
        <v>21.361000000000001</v>
      </c>
      <c r="L113" s="50"/>
      <c r="M113" s="97">
        <v>41530</v>
      </c>
      <c r="N113" s="98">
        <v>0.39999999999999997</v>
      </c>
      <c r="O113" s="50">
        <v>11</v>
      </c>
      <c r="P113" s="50"/>
      <c r="Q113" s="60">
        <f t="shared" si="16"/>
        <v>36.874955065714559</v>
      </c>
      <c r="R113" s="60" t="str">
        <f t="shared" si="17"/>
        <v>Y</v>
      </c>
      <c r="S113" s="50">
        <v>3.8</v>
      </c>
      <c r="T113" s="102">
        <v>4.33</v>
      </c>
      <c r="U113" s="50">
        <v>4206</v>
      </c>
      <c r="V113" s="50">
        <v>30.1</v>
      </c>
      <c r="W113" s="50" t="s">
        <v>15</v>
      </c>
      <c r="X113" s="50" t="s">
        <v>155</v>
      </c>
      <c r="Y113" s="52" t="s">
        <v>402</v>
      </c>
      <c r="Z113" s="49"/>
      <c r="AA113" s="52" t="s">
        <v>185</v>
      </c>
      <c r="AB113" s="53" t="s">
        <v>192</v>
      </c>
      <c r="AC113" s="56" t="s">
        <v>297</v>
      </c>
      <c r="AD113" s="55"/>
      <c r="AE113" s="56"/>
    </row>
    <row r="114" spans="1:31" s="15" customFormat="1" ht="11.25" customHeight="1" x14ac:dyDescent="0.2">
      <c r="A114" s="61" t="s">
        <v>202</v>
      </c>
      <c r="B114" s="46" t="s">
        <v>271</v>
      </c>
      <c r="C114" s="50"/>
      <c r="D114" s="47" t="s">
        <v>265</v>
      </c>
      <c r="E114" s="48">
        <v>6913649.4199999999</v>
      </c>
      <c r="F114" s="48">
        <v>585119.23</v>
      </c>
      <c r="G114" s="50">
        <v>51</v>
      </c>
      <c r="H114" s="50">
        <v>3.0139999999999998</v>
      </c>
      <c r="I114" s="50">
        <v>3.1589999999999998</v>
      </c>
      <c r="J114" s="109">
        <v>7.0279999999999996</v>
      </c>
      <c r="K114" s="50">
        <v>7.0090000000000003</v>
      </c>
      <c r="L114" s="50"/>
      <c r="M114" s="97">
        <v>41529</v>
      </c>
      <c r="N114" s="98">
        <v>0.63402777777777775</v>
      </c>
      <c r="O114" s="50">
        <v>25</v>
      </c>
      <c r="P114" s="50">
        <v>1.92</v>
      </c>
      <c r="Q114" s="60">
        <f t="shared" si="16"/>
        <v>24.599645942127008</v>
      </c>
      <c r="R114" s="60" t="str">
        <f t="shared" si="17"/>
        <v/>
      </c>
      <c r="S114" s="50">
        <v>3</v>
      </c>
      <c r="T114" s="102">
        <v>5.71</v>
      </c>
      <c r="U114" s="50">
        <v>813.9</v>
      </c>
      <c r="V114" s="50">
        <v>4.59</v>
      </c>
      <c r="W114" s="50" t="s">
        <v>15</v>
      </c>
      <c r="X114" s="50" t="s">
        <v>155</v>
      </c>
      <c r="Y114" s="52" t="s">
        <v>403</v>
      </c>
      <c r="Z114" s="49"/>
      <c r="AA114" s="52" t="s">
        <v>185</v>
      </c>
      <c r="AB114" s="53" t="s">
        <v>189</v>
      </c>
      <c r="AC114" s="56"/>
      <c r="AD114" s="55"/>
      <c r="AE114" s="56"/>
    </row>
    <row r="115" spans="1:31" s="15" customFormat="1" ht="11.25" customHeight="1" x14ac:dyDescent="0.2">
      <c r="A115" s="61" t="s">
        <v>220</v>
      </c>
      <c r="B115" s="46" t="s">
        <v>271</v>
      </c>
      <c r="C115" s="50"/>
      <c r="D115" s="47" t="s">
        <v>265</v>
      </c>
      <c r="E115" s="48">
        <v>6913506</v>
      </c>
      <c r="F115" s="48">
        <v>585348</v>
      </c>
      <c r="G115" s="50">
        <v>51</v>
      </c>
      <c r="H115" s="50">
        <v>2.0590000000000002</v>
      </c>
      <c r="I115" s="50">
        <v>2.1480000000000001</v>
      </c>
      <c r="J115" s="109">
        <v>12.656000000000001</v>
      </c>
      <c r="K115" s="50">
        <v>12.885999999999999</v>
      </c>
      <c r="L115" s="50"/>
      <c r="M115" s="97">
        <v>41530</v>
      </c>
      <c r="N115" s="98">
        <v>0.4826388888888889</v>
      </c>
      <c r="O115" s="50">
        <v>60</v>
      </c>
      <c r="P115" s="50">
        <v>1.88</v>
      </c>
      <c r="Q115" s="60">
        <f t="shared" si="16"/>
        <v>64.943310425690086</v>
      </c>
      <c r="R115" s="60" t="str">
        <f t="shared" si="17"/>
        <v/>
      </c>
      <c r="S115" s="50">
        <v>1.6</v>
      </c>
      <c r="T115" s="102">
        <v>5.2</v>
      </c>
      <c r="U115" s="50">
        <v>1417</v>
      </c>
      <c r="V115" s="50">
        <v>23.8</v>
      </c>
      <c r="W115" s="50" t="s">
        <v>28</v>
      </c>
      <c r="X115" s="50" t="s">
        <v>155</v>
      </c>
      <c r="Y115" s="52" t="s">
        <v>404</v>
      </c>
      <c r="Z115" s="49"/>
      <c r="AA115" s="52" t="s">
        <v>185</v>
      </c>
      <c r="AB115" s="53" t="s">
        <v>221</v>
      </c>
      <c r="AC115" s="56" t="s">
        <v>298</v>
      </c>
      <c r="AD115" s="55"/>
      <c r="AE115" s="56"/>
    </row>
    <row r="116" spans="1:31" s="15" customFormat="1" ht="12.75" customHeight="1" thickBot="1" x14ac:dyDescent="0.25">
      <c r="A116" s="68" t="s">
        <v>222</v>
      </c>
      <c r="B116" s="69" t="s">
        <v>271</v>
      </c>
      <c r="C116" s="70"/>
      <c r="D116" s="71" t="s">
        <v>266</v>
      </c>
      <c r="E116" s="72">
        <v>6913509</v>
      </c>
      <c r="F116" s="72">
        <v>585345</v>
      </c>
      <c r="G116" s="70">
        <v>51</v>
      </c>
      <c r="H116" s="70">
        <v>2.0449999999999999</v>
      </c>
      <c r="I116" s="70">
        <v>2.1389999999999998</v>
      </c>
      <c r="J116" s="111">
        <v>8.4280000000000008</v>
      </c>
      <c r="K116" s="70">
        <v>8.327</v>
      </c>
      <c r="L116" s="70"/>
      <c r="M116" s="113">
        <v>41530</v>
      </c>
      <c r="N116" s="114">
        <v>0.47916666666666669</v>
      </c>
      <c r="O116" s="70">
        <v>40</v>
      </c>
      <c r="P116" s="70">
        <v>2.5</v>
      </c>
      <c r="Q116" s="161">
        <f t="shared" si="16"/>
        <v>39.11797210976502</v>
      </c>
      <c r="R116" s="161" t="str">
        <f t="shared" si="17"/>
        <v/>
      </c>
      <c r="S116" s="70">
        <v>1.8</v>
      </c>
      <c r="T116" s="104">
        <v>5.22</v>
      </c>
      <c r="U116" s="70">
        <v>998</v>
      </c>
      <c r="V116" s="70">
        <v>35.9</v>
      </c>
      <c r="W116" s="70" t="s">
        <v>15</v>
      </c>
      <c r="X116" s="70" t="s">
        <v>155</v>
      </c>
      <c r="Y116" s="73" t="s">
        <v>405</v>
      </c>
      <c r="Z116" s="74"/>
      <c r="AA116" s="73" t="s">
        <v>185</v>
      </c>
      <c r="AB116" s="75" t="s">
        <v>223</v>
      </c>
      <c r="AC116" s="76" t="s">
        <v>298</v>
      </c>
      <c r="AD116" s="77"/>
      <c r="AE116" s="76"/>
    </row>
    <row r="117" spans="1:31" ht="13.5" thickTop="1" x14ac:dyDescent="0.2"/>
  </sheetData>
  <sortState ref="A4:AH103">
    <sortCondition ref="B4:B103"/>
    <sortCondition descending="1" ref="X4:X103"/>
    <sortCondition ref="A4:A103"/>
  </sortState>
  <mergeCells count="5">
    <mergeCell ref="S1:V1"/>
    <mergeCell ref="G1:L1"/>
    <mergeCell ref="B1:F1"/>
    <mergeCell ref="M1:N1"/>
    <mergeCell ref="O1:P1"/>
  </mergeCells>
  <conditionalFormatting sqref="AB116">
    <cfRule type="cellIs" dxfId="3" priority="3" stopIfTrue="1" operator="equal">
      <formula>"(blank)"</formula>
    </cfRule>
  </conditionalFormatting>
  <conditionalFormatting sqref="R5:R116">
    <cfRule type="cellIs" dxfId="2" priority="1" operator="equal">
      <formula>"&lt;3x"</formula>
    </cfRule>
  </conditionalFormatting>
  <pageMargins left="0.7" right="0.7" top="0.75" bottom="0.75" header="0.3" footer="0.3"/>
  <pageSetup paperSize="17" scale="89" orientation="landscape" horizontalDpi="4294967292" r:id="rId1"/>
  <rowBreaks count="1" manualBreakCount="1">
    <brk id="40" max="21" man="1"/>
  </rowBreaks>
  <colBreaks count="1" manualBreakCount="1">
    <brk id="29" max="7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8"/>
  <sheetViews>
    <sheetView view="pageBreakPreview" zoomScale="70" zoomScaleNormal="90" zoomScaleSheetLayoutView="70" zoomScalePageLayoutView="70" workbookViewId="0">
      <selection activeCell="L5" sqref="L5"/>
    </sheetView>
  </sheetViews>
  <sheetFormatPr defaultRowHeight="12.75" x14ac:dyDescent="0.2"/>
  <cols>
    <col min="1" max="1" width="21.7109375" style="10" bestFit="1" customWidth="1"/>
    <col min="2" max="2" width="21" style="14" hidden="1" customWidth="1"/>
    <col min="3" max="3" width="10" style="12" hidden="1" customWidth="1"/>
    <col min="4" max="4" width="18.5703125" style="12" hidden="1" customWidth="1"/>
    <col min="5" max="6" width="8.85546875" style="9" hidden="1" customWidth="1"/>
    <col min="7" max="7" width="10.5703125" style="11" customWidth="1"/>
    <col min="8" max="8" width="8.5703125" style="10" bestFit="1" customWidth="1"/>
    <col min="9" max="9" width="9.28515625" style="10" hidden="1" customWidth="1"/>
    <col min="10" max="10" width="8.5703125" style="112" bestFit="1" customWidth="1"/>
    <col min="11" max="11" width="10.5703125" style="10" hidden="1" customWidth="1"/>
    <col min="12" max="12" width="7.42578125" style="10" customWidth="1"/>
    <col min="13" max="13" width="14.140625" style="11" bestFit="1" customWidth="1"/>
    <col min="14" max="14" width="8.28515625" style="10" bestFit="1" customWidth="1"/>
    <col min="15" max="15" width="8" style="10" bestFit="1" customWidth="1"/>
    <col min="16" max="16" width="7.28515625" style="10" hidden="1" customWidth="1"/>
    <col min="17" max="17" width="4.85546875" style="11" hidden="1" customWidth="1"/>
    <col min="18" max="18" width="4.85546875" style="105" hidden="1" customWidth="1"/>
    <col min="19" max="19" width="7.85546875" style="10" hidden="1" customWidth="1"/>
    <col min="20" max="20" width="9" style="10" hidden="1" customWidth="1"/>
    <col min="21" max="21" width="9.7109375" style="11" hidden="1" customWidth="1"/>
    <col min="22" max="22" width="9.5703125" style="10" bestFit="1" customWidth="1"/>
    <col min="23" max="23" width="11" style="10" customWidth="1"/>
    <col min="24" max="24" width="10.7109375" style="1" customWidth="1"/>
    <col min="25" max="25" width="10.42578125" style="1" hidden="1" customWidth="1"/>
    <col min="26" max="26" width="17" style="1" hidden="1" customWidth="1"/>
    <col min="27" max="27" width="69.7109375" style="3" hidden="1" customWidth="1"/>
    <col min="28" max="28" width="36.85546875" style="2" hidden="1" customWidth="1"/>
    <col min="29" max="29" width="21.85546875" style="3" hidden="1" customWidth="1"/>
    <col min="30" max="31" width="0" style="4" hidden="1" customWidth="1"/>
    <col min="32" max="16384" width="9.140625" style="4"/>
  </cols>
  <sheetData>
    <row r="1" spans="1:30" s="7" customFormat="1" ht="12" customHeight="1" thickTop="1" x14ac:dyDescent="0.2">
      <c r="A1" s="44" t="str">
        <f>IF(ISBLANK(MAIN!A1),"",MAIN!A1)</f>
        <v/>
      </c>
      <c r="B1" s="162" t="str">
        <f>IF(ISBLANK(MAIN!B1),"",MAIN!B1)</f>
        <v>Well Location</v>
      </c>
      <c r="C1" s="162" t="str">
        <f>IF(ISBLANK(MAIN!C1),"",MAIN!C1)</f>
        <v/>
      </c>
      <c r="D1" s="162" t="str">
        <f>IF(ISBLANK(MAIN!D1),"",MAIN!D1)</f>
        <v/>
      </c>
      <c r="E1" s="162" t="str">
        <f>IF(ISBLANK(MAIN!E1),"",MAIN!E1)</f>
        <v/>
      </c>
      <c r="F1" s="162" t="str">
        <f>IF(ISBLANK(MAIN!F1),"",MAIN!F1)</f>
        <v/>
      </c>
      <c r="G1" s="162" t="str">
        <f>IF(ISBLANK(MAIN!G1),"",MAIN!G1)</f>
        <v>Well Details</v>
      </c>
      <c r="H1" s="162" t="str">
        <f>IF(ISBLANK(MAIN!H1),"",MAIN!H1)</f>
        <v/>
      </c>
      <c r="I1" s="162" t="str">
        <f>IF(ISBLANK(MAIN!I1),"",MAIN!I1)</f>
        <v/>
      </c>
      <c r="J1" s="162" t="str">
        <f>IF(ISBLANK(MAIN!J1),"",MAIN!J1)</f>
        <v/>
      </c>
      <c r="K1" s="162" t="str">
        <f>IF(ISBLANK(MAIN!K1),"",MAIN!K1)</f>
        <v/>
      </c>
      <c r="L1" s="162" t="str">
        <f>IF(ISBLANK(MAIN!L1),"",MAIN!L1)</f>
        <v/>
      </c>
      <c r="M1" s="162" t="str">
        <f>IF(ISBLANK(MAIN!M1),"",MAIN!M1)</f>
        <v>Sample</v>
      </c>
      <c r="N1" s="162" t="str">
        <f>IF(ISBLANK(MAIN!N1),"",MAIN!N1)</f>
        <v/>
      </c>
      <c r="O1" s="163" t="str">
        <f>IF(ISBLANK(MAIN!O1),"",MAIN!O1)</f>
        <v>Purge</v>
      </c>
      <c r="P1" s="163" t="str">
        <f>IF(ISBLANK(MAIN!P1),"",MAIN!P1)</f>
        <v/>
      </c>
      <c r="Q1" s="162" t="str">
        <f>IF(ISBLANK(MAIN!S1),"",MAIN!S1)</f>
        <v>Sample In-situ Parameters</v>
      </c>
      <c r="R1" s="162" t="str">
        <f>IF(ISBLANK(MAIN!T1),"",MAIN!T1)</f>
        <v/>
      </c>
      <c r="S1" s="162" t="str">
        <f>IF(ISBLANK(MAIN!U1),"",MAIN!U1)</f>
        <v/>
      </c>
      <c r="T1" s="162" t="str">
        <f>IF(ISBLANK(MAIN!V1),"",MAIN!V1)</f>
        <v/>
      </c>
      <c r="U1" s="123" t="str">
        <f>IF(ISBLANK(MAIN!W1),"",MAIN!W1)</f>
        <v/>
      </c>
      <c r="V1" s="123" t="str">
        <f>IF(ISBLANK(MAIN!X1),"",MAIN!X1)</f>
        <v/>
      </c>
      <c r="W1" s="123" t="str">
        <f>IF(ISBLANK(MAIN!Y1),"",MAIN!Y1)</f>
        <v/>
      </c>
      <c r="X1" s="122" t="str">
        <f>IF(ISBLANK(MAIN!Z1),"",MAIN!Z1)</f>
        <v/>
      </c>
      <c r="Y1" s="122" t="str">
        <f>IF(ISBLANK(MAIN!AA1),"",MAIN!AA1)</f>
        <v/>
      </c>
      <c r="Z1" s="122" t="str">
        <f>IF(ISBLANK(MAIN!AB1),"",MAIN!AB1)</f>
        <v/>
      </c>
      <c r="AA1" s="84" t="str">
        <f>IF(ISBLANK(MAIN!AC1),"",MAIN!AC1)</f>
        <v/>
      </c>
      <c r="AB1" s="5"/>
      <c r="AC1" s="6"/>
    </row>
    <row r="2" spans="1:30" s="8" customFormat="1" ht="35.25" customHeight="1" x14ac:dyDescent="0.2">
      <c r="A2" s="79" t="str">
        <f>IF(ISBLANK(MAIN!A2),"",MAIN!A2)</f>
        <v>Well Name</v>
      </c>
      <c r="B2" s="42" t="str">
        <f>IF(ISBLANK(MAIN!B2),"",MAIN!B2)</f>
        <v>Mine Area</v>
      </c>
      <c r="C2" s="43" t="str">
        <f>IF(ISBLANK(MAIN!C2),"",MAIN!C2)</f>
        <v>Access</v>
      </c>
      <c r="D2" s="43" t="str">
        <f>IF(ISBLANK(MAIN!D2),"",MAIN!D2)</f>
        <v>UTM Type</v>
      </c>
      <c r="E2" s="80" t="str">
        <f>IF(ISBLANK(MAIN!E2),"",MAIN!E2)</f>
        <v>Northing</v>
      </c>
      <c r="F2" s="80" t="str">
        <f>IF(ISBLANK(MAIN!F2),"",MAIN!F2)</f>
        <v>Easting</v>
      </c>
      <c r="G2" s="43" t="str">
        <f>IF(ISBLANK(MAIN!G2),"",MAIN!G2)</f>
        <v>Diameter</v>
      </c>
      <c r="H2" s="43" t="str">
        <f>IF(ISBLANK(MAIN!H2),"",MAIN!H2)</f>
        <v>DTW</v>
      </c>
      <c r="I2" s="43" t="str">
        <f>IF(ISBLANK(MAIN!I2),"",MAIN!I2)</f>
        <v>DTW (old)</v>
      </c>
      <c r="J2" s="106" t="str">
        <f>IF(ISBLANK(MAIN!J2),"",MAIN!J2)</f>
        <v>DTB</v>
      </c>
      <c r="K2" s="43" t="str">
        <f>IF(ISBLANK(MAIN!K2),"",MAIN!K2)</f>
        <v>DTB (old)</v>
      </c>
      <c r="L2" s="43" t="str">
        <f>IF(ISBLANK(MAIN!L2),"",MAIN!L2)</f>
        <v>SU</v>
      </c>
      <c r="M2" s="43" t="str">
        <f>IF(ISBLANK(MAIN!M2),"",MAIN!M2)</f>
        <v>Date</v>
      </c>
      <c r="N2" s="43" t="str">
        <f>IF(ISBLANK(MAIN!N2),"",MAIN!N2)</f>
        <v>Time</v>
      </c>
      <c r="O2" s="43" t="str">
        <f>IF(ISBLANK(MAIN!O2),"",MAIN!O2)</f>
        <v>Volume</v>
      </c>
      <c r="P2" s="43" t="str">
        <f>IF(ISBLANK(MAIN!P2),"",MAIN!P2)</f>
        <v>Rate</v>
      </c>
      <c r="Q2" s="43" t="str">
        <f>IF(ISBLANK(MAIN!S2),"",MAIN!S2)</f>
        <v>T</v>
      </c>
      <c r="R2" s="99" t="str">
        <f>IF(ISBLANK(MAIN!T2),"",MAIN!T2)</f>
        <v>pH</v>
      </c>
      <c r="S2" s="43" t="str">
        <f>IF(ISBLANK(MAIN!U2),"",MAIN!U2)</f>
        <v>SPC</v>
      </c>
      <c r="T2" s="43" t="str">
        <f>IF(ISBLANK(MAIN!V2),"",MAIN!V2)</f>
        <v>Turbidity</v>
      </c>
      <c r="U2" s="43" t="str">
        <f>IF(ISBLANK(MAIN!W2),"",MAIN!W2)</f>
        <v>Pump Method</v>
      </c>
      <c r="V2" s="43" t="str">
        <f>IF(ISBLANK(MAIN!X2),"",MAIN!X2)</f>
        <v>Sample Collected</v>
      </c>
      <c r="W2" s="43" t="str">
        <f>IF(ISBLANK(MAIN!Y2),"",MAIN!Y2)</f>
        <v>Lab Bottle Number ID</v>
      </c>
      <c r="X2" s="43" t="str">
        <f>IF(ISBLANK(MAIN!Z2),"",MAIN!Z2)</f>
        <v>QA/QC
Rep. ID</v>
      </c>
      <c r="Y2" s="43" t="str">
        <f>IF(ISBLANK(MAIN!AA2),"",MAIN!AA2)</f>
        <v>Sample Frequency</v>
      </c>
      <c r="Z2" s="43" t="str">
        <f>IF(ISBLANK(MAIN!AB2),"",MAIN!AB2)</f>
        <v>Formation</v>
      </c>
      <c r="AA2" s="81" t="str">
        <f>IF(ISBLANK(MAIN!AC2),"",MAIN!AC2)</f>
        <v>Well Notes</v>
      </c>
      <c r="AB2" s="40"/>
      <c r="AC2" s="39" t="s">
        <v>11</v>
      </c>
      <c r="AD2" s="41" t="s">
        <v>12</v>
      </c>
    </row>
    <row r="3" spans="1:30" s="9" customFormat="1" ht="16.5" customHeight="1" thickBot="1" x14ac:dyDescent="0.25">
      <c r="A3" s="86" t="str">
        <f>IF(ISBLANK(MAIN!A3),"",MAIN!A3)</f>
        <v/>
      </c>
      <c r="B3" s="87" t="str">
        <f>IF(ISBLANK(MAIN!B3),"",MAIN!B3)</f>
        <v/>
      </c>
      <c r="C3" s="88" t="str">
        <f>IF(ISBLANK(MAIN!C3),"",MAIN!C3)</f>
        <v/>
      </c>
      <c r="D3" s="88" t="str">
        <f>IF(ISBLANK(MAIN!D3),"",MAIN!D3)</f>
        <v/>
      </c>
      <c r="E3" s="89" t="str">
        <f>IF(ISBLANK(MAIN!E3),"",MAIN!E3)</f>
        <v>m</v>
      </c>
      <c r="F3" s="89" t="str">
        <f>IF(ISBLANK(MAIN!F3),"",MAIN!F3)</f>
        <v>m</v>
      </c>
      <c r="G3" s="88" t="str">
        <f>IF(ISBLANK(MAIN!G3),"",MAIN!G3)</f>
        <v>(mm)</v>
      </c>
      <c r="H3" s="88" t="str">
        <f>IF(ISBLANK(MAIN!H3),"",MAIN!H3)</f>
        <v>(m TOC)</v>
      </c>
      <c r="I3" s="88" t="str">
        <f>IF(ISBLANK(MAIN!I3),"",MAIN!I3)</f>
        <v/>
      </c>
      <c r="J3" s="107" t="str">
        <f>IF(ISBLANK(MAIN!J3),"",MAIN!J3)</f>
        <v>(m TOC)</v>
      </c>
      <c r="K3" s="88" t="str">
        <f>IF(ISBLANK(MAIN!K3),"",MAIN!K3)</f>
        <v/>
      </c>
      <c r="L3" s="88" t="str">
        <f>IF(ISBLANK(MAIN!L3),"",MAIN!L3)</f>
        <v>(m)</v>
      </c>
      <c r="M3" s="88" t="str">
        <f>IF(ISBLANK(MAIN!M3),"",MAIN!M3)</f>
        <v>(dd/mmm/yyyy)</v>
      </c>
      <c r="N3" s="88" t="str">
        <f>IF(ISBLANK(MAIN!N3),"",MAIN!N3)</f>
        <v>(HH:SS)</v>
      </c>
      <c r="O3" s="88" t="str">
        <f>IF(ISBLANK(MAIN!O3),"",MAIN!O3)</f>
        <v>(L)</v>
      </c>
      <c r="P3" s="88" t="str">
        <f>IF(ISBLANK(MAIN!P3),"",MAIN!P3)</f>
        <v>(L/min)</v>
      </c>
      <c r="Q3" s="88" t="str">
        <f>IF(ISBLANK(MAIN!S3),"",MAIN!S3)</f>
        <v>(°C)</v>
      </c>
      <c r="R3" s="100" t="str">
        <f>IF(ISBLANK(MAIN!T3),"",MAIN!T3)</f>
        <v/>
      </c>
      <c r="S3" s="88" t="str">
        <f>IF(ISBLANK(MAIN!U3),"",MAIN!U3)</f>
        <v>(µS/cm)</v>
      </c>
      <c r="T3" s="88" t="str">
        <f>IF(ISBLANK(MAIN!V3),"",MAIN!V3)</f>
        <v>(NTU)</v>
      </c>
      <c r="U3" s="88" t="str">
        <f>IF(ISBLANK(MAIN!W3),"",MAIN!W3)</f>
        <v/>
      </c>
      <c r="V3" s="88" t="str">
        <f>IF(ISBLANK(MAIN!X3),"",MAIN!X3)</f>
        <v>Y/N</v>
      </c>
      <c r="W3" s="88" t="str">
        <f>IF(ISBLANK(MAIN!Y3),"",MAIN!Y3)</f>
        <v/>
      </c>
      <c r="X3" s="90" t="str">
        <f>IF(ISBLANK(MAIN!Z3),"",MAIN!Z3)</f>
        <v/>
      </c>
      <c r="Y3" s="90" t="str">
        <f>IF(ISBLANK(MAIN!AA3),"",MAIN!AA3)</f>
        <v/>
      </c>
      <c r="Z3" s="90" t="str">
        <f>IF(ISBLANK(MAIN!AB3),"",MAIN!AB3)</f>
        <v/>
      </c>
      <c r="AA3" s="91" t="str">
        <f>IF(ISBLANK(MAIN!AC3),"",MAIN!AC3)</f>
        <v/>
      </c>
      <c r="AB3" s="92"/>
      <c r="AC3" s="91"/>
      <c r="AD3" s="93"/>
    </row>
    <row r="4" spans="1:30" s="25" customFormat="1" ht="13.5" thickTop="1" x14ac:dyDescent="0.2">
      <c r="A4" s="18" t="str">
        <f>IF(ISBLANK(MAIN!A4),"",MAIN!A4)</f>
        <v>Cross Valley Dam</v>
      </c>
      <c r="B4" s="19" t="str">
        <f>IF(ISBLANK(MAIN!B4),"",MAIN!B4)</f>
        <v/>
      </c>
      <c r="C4" s="20" t="str">
        <f>IF(ISBLANK(MAIN!C4),"",MAIN!C4)</f>
        <v/>
      </c>
      <c r="D4" s="20" t="str">
        <f>IF(ISBLANK(MAIN!D4),"",MAIN!D4)</f>
        <v/>
      </c>
      <c r="E4" s="21" t="str">
        <f>IF(ISBLANK(MAIN!E4),"",MAIN!E4)</f>
        <v/>
      </c>
      <c r="F4" s="21" t="str">
        <f>IF(ISBLANK(MAIN!F4),"",MAIN!F4)</f>
        <v/>
      </c>
      <c r="G4" s="20" t="str">
        <f>IF(ISBLANK(MAIN!G4),"",MAIN!G4)</f>
        <v/>
      </c>
      <c r="H4" s="20" t="str">
        <f>IF(ISBLANK(MAIN!H4),"",MAIN!H4)</f>
        <v/>
      </c>
      <c r="I4" s="20" t="str">
        <f>IF(ISBLANK(MAIN!I4),"",MAIN!I4)</f>
        <v/>
      </c>
      <c r="J4" s="108" t="str">
        <f>IF(ISBLANK(MAIN!J4),"",MAIN!J4)</f>
        <v/>
      </c>
      <c r="K4" s="20" t="str">
        <f>IF(ISBLANK(MAIN!K4),"",MAIN!K4)</f>
        <v/>
      </c>
      <c r="L4" s="20" t="str">
        <f>IF(ISBLANK(MAIN!L4),"",MAIN!L4)</f>
        <v/>
      </c>
      <c r="M4" s="20" t="str">
        <f>IF(ISBLANK(MAIN!M4),"",MAIN!M4)</f>
        <v/>
      </c>
      <c r="N4" s="20" t="str">
        <f>IF(ISBLANK(MAIN!N4),"",MAIN!N4)</f>
        <v/>
      </c>
      <c r="O4" s="20" t="str">
        <f>IF(ISBLANK(MAIN!O4),"",MAIN!O4)</f>
        <v/>
      </c>
      <c r="P4" s="20" t="str">
        <f>IF(ISBLANK(MAIN!P4),"",MAIN!P4)</f>
        <v/>
      </c>
      <c r="Q4" s="20" t="str">
        <f>IF(ISBLANK(MAIN!S4),"",MAIN!S4)</f>
        <v/>
      </c>
      <c r="R4" s="101" t="str">
        <f>IF(ISBLANK(MAIN!T4),"",MAIN!T4)</f>
        <v/>
      </c>
      <c r="S4" s="20" t="str">
        <f>IF(ISBLANK(MAIN!U4),"",MAIN!U4)</f>
        <v/>
      </c>
      <c r="T4" s="20" t="str">
        <f>IF(ISBLANK(MAIN!V4),"",MAIN!V4)</f>
        <v/>
      </c>
      <c r="U4" s="20" t="str">
        <f>IF(ISBLANK(MAIN!W4),"",MAIN!W4)</f>
        <v/>
      </c>
      <c r="V4" s="20" t="str">
        <f>IF(ISBLANK(MAIN!X4),"",MAIN!X4)</f>
        <v/>
      </c>
      <c r="W4" s="20" t="str">
        <f>IF(ISBLANK(MAIN!Y4),"",MAIN!Y4)</f>
        <v/>
      </c>
      <c r="X4" s="22" t="str">
        <f>IF(ISBLANK(MAIN!Z4),"",MAIN!Z4)</f>
        <v/>
      </c>
      <c r="Y4" s="22" t="str">
        <f>IF(ISBLANK(MAIN!AA4),"",MAIN!AA4)</f>
        <v/>
      </c>
      <c r="Z4" s="22" t="str">
        <f>IF(ISBLANK(MAIN!AB4),"",MAIN!AB4)</f>
        <v/>
      </c>
      <c r="AA4" s="23" t="str">
        <f>IF(ISBLANK(MAIN!AC4),"",MAIN!AC4)</f>
        <v/>
      </c>
      <c r="AB4" s="24"/>
      <c r="AC4" s="23"/>
    </row>
    <row r="5" spans="1:30" s="15" customFormat="1" ht="11.25" customHeight="1" x14ac:dyDescent="0.2">
      <c r="A5" s="45" t="str">
        <f>IF(ISBLANK(MAIN!A5),"",MAIN!A5)</f>
        <v>P01-11</v>
      </c>
      <c r="B5" s="46" t="str">
        <f>IF(ISBLANK(MAIN!B5),"",MAIN!B5)</f>
        <v>Cross Valley Dam (CVD)</v>
      </c>
      <c r="C5" s="47" t="str">
        <f>IF(ISBLANK(MAIN!C5),"",MAIN!C5)</f>
        <v/>
      </c>
      <c r="D5" s="47" t="str">
        <f>IF(ISBLANK(MAIN!D5),"",MAIN!D5)</f>
        <v>NAD83 / UTM zone 8</v>
      </c>
      <c r="E5" s="48">
        <f>IF(ISBLANK(MAIN!E5),"",MAIN!E5)</f>
        <v>6914486.9100000001</v>
      </c>
      <c r="F5" s="48">
        <f>IF(ISBLANK(MAIN!F5),"",MAIN!F5)</f>
        <v>580096.32999999996</v>
      </c>
      <c r="G5" s="49">
        <f>IF(ISBLANK(MAIN!G5),"",MAIN!G5)</f>
        <v>51</v>
      </c>
      <c r="H5" s="49">
        <f>IF(ISBLANK(MAIN!H5),"",MAIN!H5)</f>
        <v>1.105</v>
      </c>
      <c r="I5" s="50">
        <f>IF(ISBLANK(MAIN!I5),"",MAIN!I5)</f>
        <v>1.202</v>
      </c>
      <c r="J5" s="65">
        <f>IF(ISBLANK(MAIN!J5),"",MAIN!J5)</f>
        <v>11.068</v>
      </c>
      <c r="K5" s="50">
        <f>IF(ISBLANK(MAIN!K5),"",MAIN!K5)</f>
        <v>11.685</v>
      </c>
      <c r="L5" s="47">
        <f>IF(ISBLANK(MAIN!L5),"",MAIN!L5)</f>
        <v>1.0149999999999999</v>
      </c>
      <c r="M5" s="51">
        <f>IF(ISBLANK(MAIN!M5),"",MAIN!M5)</f>
        <v>41529</v>
      </c>
      <c r="N5" s="85">
        <f>IF(ISBLANK(MAIN!N5),"",MAIN!N5)</f>
        <v>0.5229166666666667</v>
      </c>
      <c r="O5" s="49">
        <f>IF(ISBLANK(MAIN!O5),"",MAIN!O5)</f>
        <v>60</v>
      </c>
      <c r="P5" s="62">
        <f>IF(ISBLANK(MAIN!P5),"",MAIN!P5)</f>
        <v>2.5</v>
      </c>
      <c r="Q5" s="49">
        <f>IF(ISBLANK(MAIN!S5),"",MAIN!S5)</f>
        <v>5</v>
      </c>
      <c r="R5" s="62">
        <f>IF(ISBLANK(MAIN!T5),"",MAIN!T5)</f>
        <v>6.85</v>
      </c>
      <c r="S5" s="49">
        <f>IF(ISBLANK(MAIN!U5),"",MAIN!U5)</f>
        <v>5.5E-2</v>
      </c>
      <c r="T5" s="49">
        <f>IF(ISBLANK(MAIN!V5),"",MAIN!V5)</f>
        <v>6.45</v>
      </c>
      <c r="U5" s="49" t="str">
        <f>IF(ISBLANK(MAIN!W5),"",MAIN!W5)</f>
        <v>Hydrolift</v>
      </c>
      <c r="V5" s="49" t="str">
        <f>IF(ISBLANK(MAIN!X5),"",MAIN!X5)</f>
        <v>Y</v>
      </c>
      <c r="W5" s="49" t="str">
        <f>IF(ISBLANK(MAIN!Y5),"",MAIN!Y5)</f>
        <v>065</v>
      </c>
      <c r="X5" s="49" t="str">
        <f>IF(ISBLANK(MAIN!Z5),"",MAIN!Z5)</f>
        <v/>
      </c>
      <c r="Y5" s="52" t="str">
        <f>IF(ISBLANK(MAIN!AA5),"",MAIN!AA5)</f>
        <v>SF</v>
      </c>
      <c r="Z5" s="53" t="str">
        <f>IF(ISBLANK(MAIN!AB5),"",MAIN!AB5)</f>
        <v>Alluvium</v>
      </c>
      <c r="AA5" s="54" t="str">
        <f>IF(ISBLANK(MAIN!AC5),"",MAIN!AC5)</f>
        <v/>
      </c>
      <c r="AB5" s="55"/>
      <c r="AC5" s="56" t="s">
        <v>55</v>
      </c>
      <c r="AD5" s="57" t="s">
        <v>56</v>
      </c>
    </row>
    <row r="6" spans="1:30" s="15" customFormat="1" ht="11.25" customHeight="1" x14ac:dyDescent="0.2">
      <c r="A6" s="45" t="str">
        <f>IF(ISBLANK(MAIN!A6),"",MAIN!A6)</f>
        <v>P09-C2</v>
      </c>
      <c r="B6" s="46" t="str">
        <f>IF(ISBLANK(MAIN!B6),"",MAIN!B6)</f>
        <v>Cross Valley Dam (CVD)</v>
      </c>
      <c r="C6" s="47" t="str">
        <f>IF(ISBLANK(MAIN!C6),"",MAIN!C6)</f>
        <v/>
      </c>
      <c r="D6" s="47" t="str">
        <f>IF(ISBLANK(MAIN!D6),"",MAIN!D6)</f>
        <v>NAD83 / UTM zone 8</v>
      </c>
      <c r="E6" s="48">
        <f>IF(ISBLANK(MAIN!E6),"",MAIN!E6)</f>
        <v>6914228</v>
      </c>
      <c r="F6" s="48">
        <f>IF(ISBLANK(MAIN!F6),"",MAIN!F6)</f>
        <v>580119</v>
      </c>
      <c r="G6" s="49">
        <f>IF(ISBLANK(MAIN!G6),"",MAIN!G6)</f>
        <v>51</v>
      </c>
      <c r="H6" s="49">
        <f>IF(ISBLANK(MAIN!H6),"",MAIN!H6)</f>
        <v>0.49</v>
      </c>
      <c r="I6" s="50">
        <f>IF(ISBLANK(MAIN!I6),"",MAIN!I6)</f>
        <v>0.55900000000000005</v>
      </c>
      <c r="J6" s="65">
        <f>IF(ISBLANK(MAIN!J6),"",MAIN!J6)</f>
        <v>64.400000000000006</v>
      </c>
      <c r="K6" s="50">
        <f>IF(ISBLANK(MAIN!K6),"",MAIN!K6)</f>
        <v>60.901999999999994</v>
      </c>
      <c r="L6" s="47">
        <f>IF(ISBLANK(MAIN!L6),"",MAIN!L6)</f>
        <v>1.6020000000000001</v>
      </c>
      <c r="M6" s="51">
        <f>IF(ISBLANK(MAIN!M6),"",MAIN!M6)</f>
        <v>41529</v>
      </c>
      <c r="N6" s="85">
        <f>IF(ISBLANK(MAIN!N6),"",MAIN!N6)</f>
        <v>0.48958333333333331</v>
      </c>
      <c r="O6" s="49">
        <f>IF(ISBLANK(MAIN!O6),"",MAIN!O6)</f>
        <v>220</v>
      </c>
      <c r="P6" s="62">
        <f>IF(ISBLANK(MAIN!P6),"",MAIN!P6)</f>
        <v>2.9729999999999999</v>
      </c>
      <c r="Q6" s="49">
        <f>IF(ISBLANK(MAIN!S6),"",MAIN!S6)</f>
        <v>4.5999999999999996</v>
      </c>
      <c r="R6" s="62">
        <f>IF(ISBLANK(MAIN!T6),"",MAIN!T6)</f>
        <v>6.42</v>
      </c>
      <c r="S6" s="49">
        <f>IF(ISBLANK(MAIN!U6),"",MAIN!U6)</f>
        <v>2299</v>
      </c>
      <c r="T6" s="49">
        <f>IF(ISBLANK(MAIN!V6),"",MAIN!V6)</f>
        <v>30.4</v>
      </c>
      <c r="U6" s="49" t="str">
        <f>IF(ISBLANK(MAIN!W6),"",MAIN!W6)</f>
        <v>Hydrolift</v>
      </c>
      <c r="V6" s="49" t="str">
        <f>IF(ISBLANK(MAIN!X6),"",MAIN!X6)</f>
        <v>Y</v>
      </c>
      <c r="W6" s="49" t="str">
        <f>IF(ISBLANK(MAIN!Y6),"",MAIN!Y6)</f>
        <v>061</v>
      </c>
      <c r="X6" s="49" t="str">
        <f>IF(ISBLANK(MAIN!Z6),"",MAIN!Z6)</f>
        <v/>
      </c>
      <c r="Y6" s="52" t="str">
        <f>IF(ISBLANK(MAIN!AA6),"",MAIN!AA6)</f>
        <v>SF</v>
      </c>
      <c r="Z6" s="53" t="str">
        <f>IF(ISBLANK(MAIN!AB6),"",MAIN!AB6)</f>
        <v>BR/phyllite</v>
      </c>
      <c r="AA6" s="56" t="str">
        <f>IF(ISBLANK(MAIN!AC6),"",MAIN!AC6)</f>
        <v/>
      </c>
      <c r="AB6" s="55"/>
      <c r="AC6" s="56"/>
      <c r="AD6" s="57" t="s">
        <v>178</v>
      </c>
    </row>
    <row r="7" spans="1:30" s="15" customFormat="1" ht="11.25" customHeight="1" x14ac:dyDescent="0.2">
      <c r="A7" s="45" t="str">
        <f>IF(ISBLANK(MAIN!A7),"",MAIN!A7)</f>
        <v>P05-01-3</v>
      </c>
      <c r="B7" s="46" t="str">
        <f>IF(ISBLANK(MAIN!B7),"",MAIN!B7)</f>
        <v>Cross Valley Dam (CVD)</v>
      </c>
      <c r="C7" s="47" t="str">
        <f>IF(ISBLANK(MAIN!C7),"",MAIN!C7)</f>
        <v/>
      </c>
      <c r="D7" s="47" t="str">
        <f>IF(ISBLANK(MAIN!D7),"",MAIN!D7)</f>
        <v>NAD83 / UTM zone 8</v>
      </c>
      <c r="E7" s="48">
        <f>IF(ISBLANK(MAIN!E7),"",MAIN!E7)</f>
        <v>6914509.5099999998</v>
      </c>
      <c r="F7" s="48">
        <f>IF(ISBLANK(MAIN!F7),"",MAIN!F7)</f>
        <v>580060.54</v>
      </c>
      <c r="G7" s="49">
        <f>IF(ISBLANK(MAIN!G7),"",MAIN!G7)</f>
        <v>16</v>
      </c>
      <c r="H7" s="59">
        <f>IF(ISBLANK(MAIN!H7),"",MAIN!H7)</f>
        <v>1.9850000000000001</v>
      </c>
      <c r="I7" s="50">
        <f>IF(ISBLANK(MAIN!I7),"",MAIN!I7)</f>
        <v>1.86</v>
      </c>
      <c r="J7" s="65">
        <f>IF(ISBLANK(MAIN!J7),"",MAIN!J7)</f>
        <v>17.765000000000001</v>
      </c>
      <c r="K7" s="50">
        <f>IF(ISBLANK(MAIN!K7),"",MAIN!K7)</f>
        <v>16.77</v>
      </c>
      <c r="L7" s="47" t="str">
        <f>IF(ISBLANK(MAIN!L7),"",MAIN!L7)</f>
        <v/>
      </c>
      <c r="M7" s="51">
        <f>IF(ISBLANK(MAIN!M7),"",MAIN!M7)</f>
        <v>41529</v>
      </c>
      <c r="N7" s="85">
        <f>IF(ISBLANK(MAIN!N7),"",MAIN!N7)</f>
        <v>0.74305555555555547</v>
      </c>
      <c r="O7" s="49">
        <f>IF(ISBLANK(MAIN!O7),"",MAIN!O7)</f>
        <v>6</v>
      </c>
      <c r="P7" s="49">
        <f>IF(ISBLANK(MAIN!P7),"",MAIN!P7)</f>
        <v>0.46200000000000002</v>
      </c>
      <c r="Q7" s="49">
        <f>IF(ISBLANK(MAIN!S7),"",MAIN!S7)</f>
        <v>5.0999999999999996</v>
      </c>
      <c r="R7" s="62">
        <f>IF(ISBLANK(MAIN!T7),"",MAIN!T7)</f>
        <v>6.5</v>
      </c>
      <c r="S7" s="49">
        <f>IF(ISBLANK(MAIN!U7),"",MAIN!U7)</f>
        <v>3000</v>
      </c>
      <c r="T7" s="49">
        <f>IF(ISBLANK(MAIN!V7),"",MAIN!V7)</f>
        <v>22.5</v>
      </c>
      <c r="U7" s="49" t="str">
        <f>IF(ISBLANK(MAIN!W7),"",MAIN!W7)</f>
        <v>Peristaltic</v>
      </c>
      <c r="V7" s="49" t="str">
        <f>IF(ISBLANK(MAIN!X7),"",MAIN!X7)</f>
        <v>Y</v>
      </c>
      <c r="W7" s="49" t="str">
        <f>IF(ISBLANK(MAIN!Y7),"",MAIN!Y7)</f>
        <v>071</v>
      </c>
      <c r="X7" s="49" t="str">
        <f>IF(ISBLANK(MAIN!Z7),"",MAIN!Z7)</f>
        <v>067</v>
      </c>
      <c r="Y7" s="52" t="str">
        <f>IF(ISBLANK(MAIN!AA7),"",MAIN!AA7)</f>
        <v>SF</v>
      </c>
      <c r="Z7" s="52" t="str">
        <f>IF(ISBLANK(MAIN!AB7),"",MAIN!AB7)</f>
        <v>Alluvium</v>
      </c>
      <c r="AA7" s="56" t="str">
        <f>IF(ISBLANK(MAIN!AC7),"",MAIN!AC7)</f>
        <v/>
      </c>
      <c r="AB7" s="55"/>
      <c r="AC7" s="56"/>
      <c r="AD7" s="57" t="s">
        <v>133</v>
      </c>
    </row>
    <row r="8" spans="1:30" s="15" customFormat="1" ht="11.25" customHeight="1" x14ac:dyDescent="0.2">
      <c r="A8" s="45" t="str">
        <f>IF(ISBLANK(MAIN!A8),"",MAIN!A8)</f>
        <v>P05-01-5</v>
      </c>
      <c r="B8" s="46" t="str">
        <f>IF(ISBLANK(MAIN!B8),"",MAIN!B8)</f>
        <v>Cross Valley Dam (CVD)</v>
      </c>
      <c r="C8" s="47" t="str">
        <f>IF(ISBLANK(MAIN!C8),"",MAIN!C8)</f>
        <v/>
      </c>
      <c r="D8" s="47" t="str">
        <f>IF(ISBLANK(MAIN!D8),"",MAIN!D8)</f>
        <v>NAD83 / UTM zone 8</v>
      </c>
      <c r="E8" s="48">
        <f>IF(ISBLANK(MAIN!E8),"",MAIN!E8)</f>
        <v>6914509.4800000004</v>
      </c>
      <c r="F8" s="48">
        <f>IF(ISBLANK(MAIN!F8),"",MAIN!F8)</f>
        <v>580060.56999999995</v>
      </c>
      <c r="G8" s="60">
        <f>IF(ISBLANK(MAIN!G8),"",MAIN!G8)</f>
        <v>15.875</v>
      </c>
      <c r="H8" s="59">
        <f>IF(ISBLANK(MAIN!H8),"",MAIN!H8)</f>
        <v>1.952</v>
      </c>
      <c r="I8" s="50">
        <f>IF(ISBLANK(MAIN!I8),"",MAIN!I8)</f>
        <v>2.2240000000000002</v>
      </c>
      <c r="J8" s="65">
        <f>IF(ISBLANK(MAIN!J8),"",MAIN!J8)</f>
        <v>6.55</v>
      </c>
      <c r="K8" s="50">
        <f>IF(ISBLANK(MAIN!K8),"",MAIN!K8)</f>
        <v>6.1450000000000005</v>
      </c>
      <c r="L8" s="47">
        <f>IF(ISBLANK(MAIN!L8),"",MAIN!L8)</f>
        <v>0.66500000000000004</v>
      </c>
      <c r="M8" s="51">
        <f>IF(ISBLANK(MAIN!M8),"",MAIN!M8)</f>
        <v>41529</v>
      </c>
      <c r="N8" s="85">
        <f>IF(ISBLANK(MAIN!N8),"",MAIN!N8)</f>
        <v>0.7284722222222223</v>
      </c>
      <c r="O8" s="49">
        <f>IF(ISBLANK(MAIN!O8),"",MAIN!O8)</f>
        <v>6</v>
      </c>
      <c r="P8" s="49">
        <f>IF(ISBLANK(MAIN!P8),"",MAIN!P8)</f>
        <v>0.54500000000000004</v>
      </c>
      <c r="Q8" s="49">
        <f>IF(ISBLANK(MAIN!S8),"",MAIN!S8)</f>
        <v>5.4</v>
      </c>
      <c r="R8" s="62">
        <f>IF(ISBLANK(MAIN!T8),"",MAIN!T8)</f>
        <v>6.49</v>
      </c>
      <c r="S8" s="49">
        <f>IF(ISBLANK(MAIN!U8),"",MAIN!U8)</f>
        <v>2575</v>
      </c>
      <c r="T8" s="49">
        <f>IF(ISBLANK(MAIN!V8),"",MAIN!V8)</f>
        <v>7.58</v>
      </c>
      <c r="U8" s="49" t="str">
        <f>IF(ISBLANK(MAIN!W8),"",MAIN!W8)</f>
        <v>Peristaltic</v>
      </c>
      <c r="V8" s="49" t="str">
        <f>IF(ISBLANK(MAIN!X8),"",MAIN!X8)</f>
        <v>Y</v>
      </c>
      <c r="W8" s="49" t="str">
        <f>IF(ISBLANK(MAIN!Y8),"",MAIN!Y8)</f>
        <v>070</v>
      </c>
      <c r="X8" s="49" t="str">
        <f>IF(ISBLANK(MAIN!Z8),"",MAIN!Z8)</f>
        <v/>
      </c>
      <c r="Y8" s="52" t="str">
        <f>IF(ISBLANK(MAIN!AA8),"",MAIN!AA8)</f>
        <v>SF</v>
      </c>
      <c r="Z8" s="53" t="str">
        <f>IF(ISBLANK(MAIN!AB8),"",MAIN!AB8)</f>
        <v>Alluvium</v>
      </c>
      <c r="AA8" s="56" t="str">
        <f>IF(ISBLANK(MAIN!AC8),"",MAIN!AC8)</f>
        <v/>
      </c>
      <c r="AB8" s="55"/>
      <c r="AC8" s="56"/>
      <c r="AD8" s="57" t="s">
        <v>131</v>
      </c>
    </row>
    <row r="9" spans="1:30" s="15" customFormat="1" ht="11.25" customHeight="1" x14ac:dyDescent="0.2">
      <c r="A9" s="45" t="str">
        <f>IF(ISBLANK(MAIN!A9),"",MAIN!A9)</f>
        <v>P09-C3</v>
      </c>
      <c r="B9" s="46" t="str">
        <f>IF(ISBLANK(MAIN!B9),"",MAIN!B9)</f>
        <v>Cross Valley Dam (CVD)</v>
      </c>
      <c r="C9" s="47" t="str">
        <f>IF(ISBLANK(MAIN!C9),"",MAIN!C9)</f>
        <v/>
      </c>
      <c r="D9" s="47" t="str">
        <f>IF(ISBLANK(MAIN!D9),"",MAIN!D9)</f>
        <v>NAD83 / UTM zone 8</v>
      </c>
      <c r="E9" s="48">
        <f>IF(ISBLANK(MAIN!E9),"",MAIN!E9)</f>
        <v>6914143</v>
      </c>
      <c r="F9" s="48">
        <f>IF(ISBLANK(MAIN!F9),"",MAIN!F9)</f>
        <v>580078</v>
      </c>
      <c r="G9" s="49">
        <f>IF(ISBLANK(MAIN!G9),"",MAIN!G9)</f>
        <v>51</v>
      </c>
      <c r="H9" s="49">
        <f>IF(ISBLANK(MAIN!H9),"",MAIN!H9)</f>
        <v>1.4019999999999999</v>
      </c>
      <c r="I9" s="50">
        <f>IF(ISBLANK(MAIN!I9),"",MAIN!I9)</f>
        <v>1.5269999999999999</v>
      </c>
      <c r="J9" s="65">
        <f>IF(ISBLANK(MAIN!J9),"",MAIN!J9)</f>
        <v>52.021000000000001</v>
      </c>
      <c r="K9" s="50">
        <f>IF(ISBLANK(MAIN!K9),"",MAIN!K9)</f>
        <v>49.127000000000002</v>
      </c>
      <c r="L9" s="47" t="str">
        <f>IF(ISBLANK(MAIN!L9),"",MAIN!L9)</f>
        <v/>
      </c>
      <c r="M9" s="51">
        <f>IF(ISBLANK(MAIN!M9),"",MAIN!M9)</f>
        <v>41529</v>
      </c>
      <c r="N9" s="85">
        <f>IF(ISBLANK(MAIN!N9),"",MAIN!N9)</f>
        <v>0.4236111111111111</v>
      </c>
      <c r="O9" s="49">
        <f>IF(ISBLANK(MAIN!O9),"",MAIN!O9)</f>
        <v>300</v>
      </c>
      <c r="P9" s="49">
        <f>IF(ISBLANK(MAIN!P9),"",MAIN!P9)</f>
        <v>5.26</v>
      </c>
      <c r="Q9" s="49">
        <f>IF(ISBLANK(MAIN!S9),"",MAIN!S9)</f>
        <v>4.5</v>
      </c>
      <c r="R9" s="62">
        <f>IF(ISBLANK(MAIN!T9),"",MAIN!T9)</f>
        <v>6.8</v>
      </c>
      <c r="S9" s="49">
        <f>IF(ISBLANK(MAIN!U9),"",MAIN!U9)</f>
        <v>1039</v>
      </c>
      <c r="T9" s="49">
        <f>IF(ISBLANK(MAIN!V9),"",MAIN!V9)</f>
        <v>17.510000000000002</v>
      </c>
      <c r="U9" s="49" t="str">
        <f>IF(ISBLANK(MAIN!W9),"",MAIN!W9)</f>
        <v>Hydrolift</v>
      </c>
      <c r="V9" s="49" t="str">
        <f>IF(ISBLANK(MAIN!X9),"",MAIN!X9)</f>
        <v>Y</v>
      </c>
      <c r="W9" s="49" t="str">
        <f>IF(ISBLANK(MAIN!Y9),"",MAIN!Y9)</f>
        <v>062</v>
      </c>
      <c r="X9" s="49" t="str">
        <f>IF(ISBLANK(MAIN!Z9),"",MAIN!Z9)</f>
        <v/>
      </c>
      <c r="Y9" s="52" t="str">
        <f>IF(ISBLANK(MAIN!AA9),"",MAIN!AA9)</f>
        <v>SF</v>
      </c>
      <c r="Z9" s="53" t="str">
        <f>IF(ISBLANK(MAIN!AB9),"",MAIN!AB9)</f>
        <v>Overburden/fine sand</v>
      </c>
      <c r="AA9" s="56" t="str">
        <f>IF(ISBLANK(MAIN!AC9),"",MAIN!AC9)</f>
        <v/>
      </c>
      <c r="AB9" s="55"/>
      <c r="AC9" s="56" t="s">
        <v>179</v>
      </c>
      <c r="AD9" s="57" t="s">
        <v>135</v>
      </c>
    </row>
    <row r="10" spans="1:30" s="15" customFormat="1" ht="11.25" customHeight="1" x14ac:dyDescent="0.2">
      <c r="A10" s="61" t="str">
        <f>IF(ISBLANK(MAIN!A10),"",MAIN!A10)</f>
        <v>P03-09-6</v>
      </c>
      <c r="B10" s="46" t="str">
        <f>IF(ISBLANK(MAIN!B10),"",MAIN!B10)</f>
        <v>Cross Valley Dam (CVD)</v>
      </c>
      <c r="C10" s="50" t="str">
        <f>IF(ISBLANK(MAIN!C10),"",MAIN!C10)</f>
        <v/>
      </c>
      <c r="D10" s="47" t="str">
        <f>IF(ISBLANK(MAIN!D10),"",MAIN!D10)</f>
        <v>NAD83 / UTM zone 8</v>
      </c>
      <c r="E10" s="48">
        <f>IF(ISBLANK(MAIN!E10),"",MAIN!E10)</f>
        <v>6914409.9500000002</v>
      </c>
      <c r="F10" s="48">
        <f>IF(ISBLANK(MAIN!F10),"",MAIN!F10)</f>
        <v>579948.32999999996</v>
      </c>
      <c r="G10" s="50">
        <f>IF(ISBLANK(MAIN!G10),"",MAIN!G10)</f>
        <v>12</v>
      </c>
      <c r="H10" s="50">
        <f>IF(ISBLANK(MAIN!H10),"",MAIN!H10)</f>
        <v>3.246</v>
      </c>
      <c r="I10" s="50">
        <f>IF(ISBLANK(MAIN!I10),"",MAIN!I10)</f>
        <v>3.28</v>
      </c>
      <c r="J10" s="109">
        <f>IF(ISBLANK(MAIN!J10),"",MAIN!J10)</f>
        <v>19.568000000000001</v>
      </c>
      <c r="K10" s="50">
        <f>IF(ISBLANK(MAIN!K10),"",MAIN!K10)</f>
        <v>18.899999999999999</v>
      </c>
      <c r="L10" s="50" t="str">
        <f>IF(ISBLANK(MAIN!L10),"",MAIN!L10)</f>
        <v/>
      </c>
      <c r="M10" s="97">
        <f>IF(ISBLANK(MAIN!M10),"",MAIN!M10)</f>
        <v>41531</v>
      </c>
      <c r="N10" s="98">
        <f>IF(ISBLANK(MAIN!N10),"",MAIN!N10)</f>
        <v>0.41250000000000003</v>
      </c>
      <c r="O10" s="50">
        <f>IF(ISBLANK(MAIN!O10),"",MAIN!O10)</f>
        <v>6</v>
      </c>
      <c r="P10" s="50">
        <f>IF(ISBLANK(MAIN!P10),"",MAIN!P10)</f>
        <v>0.214</v>
      </c>
      <c r="Q10" s="50">
        <f>IF(ISBLANK(MAIN!S10),"",MAIN!S10)</f>
        <v>5.4</v>
      </c>
      <c r="R10" s="102">
        <f>IF(ISBLANK(MAIN!T10),"",MAIN!T10)</f>
        <v>7.1</v>
      </c>
      <c r="S10" s="50">
        <f>IF(ISBLANK(MAIN!U10),"",MAIN!U10)</f>
        <v>1806</v>
      </c>
      <c r="T10" s="50">
        <f>IF(ISBLANK(MAIN!V10),"",MAIN!V10)</f>
        <v>5.17</v>
      </c>
      <c r="U10" s="50" t="str">
        <f>IF(ISBLANK(MAIN!W10),"",MAIN!W10)</f>
        <v>Peristaltic</v>
      </c>
      <c r="V10" s="50" t="str">
        <f>IF(ISBLANK(MAIN!X10),"",MAIN!X10)</f>
        <v>Y</v>
      </c>
      <c r="W10" s="52" t="str">
        <f>IF(ISBLANK(MAIN!Y10),"",MAIN!Y10)</f>
        <v>038</v>
      </c>
      <c r="X10" s="49" t="str">
        <f>IF(ISBLANK(MAIN!Z10),"",MAIN!Z10)</f>
        <v/>
      </c>
      <c r="Y10" s="52" t="str">
        <f>IF(ISBLANK(MAIN!AA10),"",MAIN!AA10)</f>
        <v>A</v>
      </c>
      <c r="Z10" s="53" t="str">
        <f>IF(ISBLANK(MAIN!AB10),"",MAIN!AB10)</f>
        <v>Alluvium</v>
      </c>
      <c r="AA10" s="56" t="str">
        <f>IF(ISBLANK(MAIN!AC10),"",MAIN!AC10)</f>
        <v/>
      </c>
      <c r="AB10" s="55"/>
      <c r="AC10" s="56"/>
      <c r="AD10" s="57"/>
    </row>
    <row r="11" spans="1:30" s="15" customFormat="1" ht="11.25" customHeight="1" x14ac:dyDescent="0.2">
      <c r="A11" s="61" t="str">
        <f>IF(ISBLANK(MAIN!A11),"",MAIN!A11)</f>
        <v>P03-09-9</v>
      </c>
      <c r="B11" s="46" t="str">
        <f>IF(ISBLANK(MAIN!B11),"",MAIN!B11)</f>
        <v>Cross Valley Dam (CVD)</v>
      </c>
      <c r="C11" s="50" t="str">
        <f>IF(ISBLANK(MAIN!C11),"",MAIN!C11)</f>
        <v/>
      </c>
      <c r="D11" s="47" t="str">
        <f>IF(ISBLANK(MAIN!D11),"",MAIN!D11)</f>
        <v>NAD83 / UTM zone 8</v>
      </c>
      <c r="E11" s="48">
        <f>IF(ISBLANK(MAIN!E11),"",MAIN!E11)</f>
        <v>6914410.04</v>
      </c>
      <c r="F11" s="48">
        <f>IF(ISBLANK(MAIN!F11),"",MAIN!F11)</f>
        <v>579948.25</v>
      </c>
      <c r="G11" s="50">
        <f>IF(ISBLANK(MAIN!G11),"",MAIN!G11)</f>
        <v>12</v>
      </c>
      <c r="H11" s="50">
        <f>IF(ISBLANK(MAIN!H11),"",MAIN!H11)</f>
        <v>4.0519999999999996</v>
      </c>
      <c r="I11" s="50">
        <f>IF(ISBLANK(MAIN!I11),"",MAIN!I11)</f>
        <v>3.83</v>
      </c>
      <c r="J11" s="109">
        <f>IF(ISBLANK(MAIN!J11),"",MAIN!J11)</f>
        <v>8.3490000000000002</v>
      </c>
      <c r="K11" s="50" t="str">
        <f>IF(ISBLANK(MAIN!K11),"",MAIN!K11)</f>
        <v/>
      </c>
      <c r="L11" s="50" t="str">
        <f>IF(ISBLANK(MAIN!L11),"",MAIN!L11)</f>
        <v/>
      </c>
      <c r="M11" s="97">
        <f>IF(ISBLANK(MAIN!M11),"",MAIN!M11)</f>
        <v>41531</v>
      </c>
      <c r="N11" s="98">
        <f>IF(ISBLANK(MAIN!N11),"",MAIN!N11)</f>
        <v>0.43194444444444446</v>
      </c>
      <c r="O11" s="50">
        <f>IF(ISBLANK(MAIN!O11),"",MAIN!O11)</f>
        <v>1.75</v>
      </c>
      <c r="P11" s="50">
        <f>IF(ISBLANK(MAIN!P11),"",MAIN!P11)</f>
        <v>0.17499999999999999</v>
      </c>
      <c r="Q11" s="50">
        <f>IF(ISBLANK(MAIN!S11),"",MAIN!S11)</f>
        <v>5</v>
      </c>
      <c r="R11" s="102">
        <f>IF(ISBLANK(MAIN!T11),"",MAIN!T11)</f>
        <v>6.62</v>
      </c>
      <c r="S11" s="50">
        <f>IF(ISBLANK(MAIN!U11),"",MAIN!U11)</f>
        <v>2005</v>
      </c>
      <c r="T11" s="50">
        <f>IF(ISBLANK(MAIN!V11),"",MAIN!V11)</f>
        <v>107</v>
      </c>
      <c r="U11" s="50" t="str">
        <f>IF(ISBLANK(MAIN!W11),"",MAIN!W11)</f>
        <v>Peristaltic</v>
      </c>
      <c r="V11" s="50" t="str">
        <f>IF(ISBLANK(MAIN!X11),"",MAIN!X11)</f>
        <v>Y</v>
      </c>
      <c r="W11" s="52" t="str">
        <f>IF(ISBLANK(MAIN!Y11),"",MAIN!Y11)</f>
        <v>037</v>
      </c>
      <c r="X11" s="49" t="str">
        <f>IF(ISBLANK(MAIN!Z11),"",MAIN!Z11)</f>
        <v/>
      </c>
      <c r="Y11" s="52" t="str">
        <f>IF(ISBLANK(MAIN!AA11),"",MAIN!AA11)</f>
        <v>A</v>
      </c>
      <c r="Z11" s="53" t="str">
        <f>IF(ISBLANK(MAIN!AB11),"",MAIN!AB11)</f>
        <v>Alluvium</v>
      </c>
      <c r="AA11" s="56" t="str">
        <f>IF(ISBLANK(MAIN!AC11),"",MAIN!AC11)</f>
        <v/>
      </c>
      <c r="AB11" s="55"/>
      <c r="AC11" s="56"/>
      <c r="AD11" s="57"/>
    </row>
    <row r="12" spans="1:30" s="33" customFormat="1" ht="11.25" customHeight="1" x14ac:dyDescent="0.2">
      <c r="A12" s="26" t="str">
        <f>IF(ISBLANK(MAIN!A12),"",MAIN!A12)</f>
        <v>Down Gradient of CVD</v>
      </c>
      <c r="B12" s="34" t="str">
        <f>IF(ISBLANK(MAIN!B12),"",MAIN!B12)</f>
        <v/>
      </c>
      <c r="C12" s="27" t="str">
        <f>IF(ISBLANK(MAIN!C12),"",MAIN!C12)</f>
        <v/>
      </c>
      <c r="D12" s="16" t="str">
        <f>IF(ISBLANK(MAIN!D12),"",MAIN!D12)</f>
        <v/>
      </c>
      <c r="E12" s="17" t="str">
        <f>IF(ISBLANK(MAIN!E12),"",MAIN!E12)</f>
        <v/>
      </c>
      <c r="F12" s="17" t="str">
        <f>IF(ISBLANK(MAIN!F12),"",MAIN!F12)</f>
        <v/>
      </c>
      <c r="G12" s="27" t="str">
        <f>IF(ISBLANK(MAIN!G12),"",MAIN!G12)</f>
        <v/>
      </c>
      <c r="H12" s="27" t="str">
        <f>IF(ISBLANK(MAIN!H12),"",MAIN!H12)</f>
        <v/>
      </c>
      <c r="I12" s="27" t="str">
        <f>IF(ISBLANK(MAIN!I12),"",MAIN!I12)</f>
        <v/>
      </c>
      <c r="J12" s="110" t="str">
        <f>IF(ISBLANK(MAIN!J12),"",MAIN!J12)</f>
        <v/>
      </c>
      <c r="K12" s="27" t="str">
        <f>IF(ISBLANK(MAIN!K12),"",MAIN!K12)</f>
        <v/>
      </c>
      <c r="L12" s="27" t="str">
        <f>IF(ISBLANK(MAIN!L12),"",MAIN!L12)</f>
        <v/>
      </c>
      <c r="M12" s="27" t="str">
        <f>IF(ISBLANK(MAIN!M12),"",MAIN!M12)</f>
        <v/>
      </c>
      <c r="N12" s="27" t="str">
        <f>IF(ISBLANK(MAIN!N12),"",MAIN!N12)</f>
        <v/>
      </c>
      <c r="O12" s="27" t="str">
        <f>IF(ISBLANK(MAIN!O12),"",MAIN!O12)</f>
        <v/>
      </c>
      <c r="P12" s="27" t="str">
        <f>IF(ISBLANK(MAIN!P12),"",MAIN!P12)</f>
        <v/>
      </c>
      <c r="Q12" s="27" t="str">
        <f>IF(ISBLANK(MAIN!S12),"",MAIN!S12)</f>
        <v/>
      </c>
      <c r="R12" s="103" t="str">
        <f>IF(ISBLANK(MAIN!T12),"",MAIN!T12)</f>
        <v/>
      </c>
      <c r="S12" s="27" t="str">
        <f>IF(ISBLANK(MAIN!U12),"",MAIN!U12)</f>
        <v/>
      </c>
      <c r="T12" s="27" t="str">
        <f>IF(ISBLANK(MAIN!V12),"",MAIN!V12)</f>
        <v/>
      </c>
      <c r="U12" s="27" t="str">
        <f>IF(ISBLANK(MAIN!W12),"",MAIN!W12)</f>
        <v/>
      </c>
      <c r="V12" s="27" t="str">
        <f>IF(ISBLANK(MAIN!X12),"",MAIN!X12)</f>
        <v/>
      </c>
      <c r="W12" s="28" t="str">
        <f>IF(ISBLANK(MAIN!Y12),"",MAIN!Y12)</f>
        <v/>
      </c>
      <c r="X12" s="29" t="str">
        <f>IF(ISBLANK(MAIN!Z12),"",MAIN!Z12)</f>
        <v/>
      </c>
      <c r="Y12" s="28" t="str">
        <f>IF(ISBLANK(MAIN!AA12),"",MAIN!AA12)</f>
        <v/>
      </c>
      <c r="Z12" s="30" t="str">
        <f>IF(ISBLANK(MAIN!AB12),"",MAIN!AB12)</f>
        <v/>
      </c>
      <c r="AA12" s="31" t="str">
        <f>IF(ISBLANK(MAIN!AC12),"",MAIN!AC12)</f>
        <v/>
      </c>
      <c r="AB12" s="32"/>
      <c r="AC12" s="31"/>
    </row>
    <row r="13" spans="1:30" s="15" customFormat="1" ht="11.25" customHeight="1" x14ac:dyDescent="0.2">
      <c r="A13" s="45" t="str">
        <f>IF(ISBLANK(MAIN!A13),"",MAIN!A13)</f>
        <v>P01-01A</v>
      </c>
      <c r="B13" s="46" t="str">
        <f>IF(ISBLANK(MAIN!B13),"",MAIN!B13)</f>
        <v>Down Gradient of CVD</v>
      </c>
      <c r="C13" s="47" t="str">
        <f>IF(ISBLANK(MAIN!C13),"",MAIN!C13)</f>
        <v/>
      </c>
      <c r="D13" s="47" t="str">
        <f>IF(ISBLANK(MAIN!D13),"",MAIN!D13)</f>
        <v>NAD83 / UTM zone 8</v>
      </c>
      <c r="E13" s="48">
        <f>IF(ISBLANK(MAIN!E13),"",MAIN!E13)</f>
        <v>6914854.1100000003</v>
      </c>
      <c r="F13" s="48">
        <f>IF(ISBLANK(MAIN!F13),"",MAIN!F13)</f>
        <v>579700.88</v>
      </c>
      <c r="G13" s="49">
        <f>IF(ISBLANK(MAIN!G13),"",MAIN!G13)</f>
        <v>51</v>
      </c>
      <c r="H13" s="49">
        <f>IF(ISBLANK(MAIN!H13),"",MAIN!H13)</f>
        <v>3.82</v>
      </c>
      <c r="I13" s="50">
        <f>IF(ISBLANK(MAIN!I13),"",MAIN!I13)</f>
        <v>3.6240000000000001</v>
      </c>
      <c r="J13" s="65">
        <f>IF(ISBLANK(MAIN!J13),"",MAIN!J13)</f>
        <v>20.32</v>
      </c>
      <c r="K13" s="50">
        <f>IF(ISBLANK(MAIN!K13),"",MAIN!K13)</f>
        <v>21.989000000000001</v>
      </c>
      <c r="L13" s="47">
        <f>IF(ISBLANK(MAIN!L13),"",MAIN!L13)</f>
        <v>0.629</v>
      </c>
      <c r="M13" s="51">
        <f>IF(ISBLANK(MAIN!M13),"",MAIN!M13)</f>
        <v>41529</v>
      </c>
      <c r="N13" s="85">
        <f>IF(ISBLANK(MAIN!N13),"",MAIN!N13)</f>
        <v>0.34097222222222223</v>
      </c>
      <c r="O13" s="49">
        <f>IF(ISBLANK(MAIN!O13),"",MAIN!O13)</f>
        <v>100</v>
      </c>
      <c r="P13" s="62">
        <f>IF(ISBLANK(MAIN!P13),"",MAIN!P13)</f>
        <v>2.17</v>
      </c>
      <c r="Q13" s="49">
        <f>IF(ISBLANK(MAIN!S13),"",MAIN!S13)</f>
        <v>1.7</v>
      </c>
      <c r="R13" s="62">
        <f>IF(ISBLANK(MAIN!T13),"",MAIN!T13)</f>
        <v>6.96</v>
      </c>
      <c r="S13" s="49">
        <f>IF(ISBLANK(MAIN!U13),"",MAIN!U13)</f>
        <v>1560</v>
      </c>
      <c r="T13" s="49">
        <f>IF(ISBLANK(MAIN!V13),"",MAIN!V13)</f>
        <v>0.56999999999999995</v>
      </c>
      <c r="U13" s="49" t="str">
        <f>IF(ISBLANK(MAIN!W13),"",MAIN!W13)</f>
        <v>Hydrolift</v>
      </c>
      <c r="V13" s="49" t="str">
        <f>IF(ISBLANK(MAIN!X13),"",MAIN!X13)</f>
        <v>Y</v>
      </c>
      <c r="W13" s="49" t="str">
        <f>IF(ISBLANK(MAIN!Y13),"",MAIN!Y13)</f>
        <v>035</v>
      </c>
      <c r="X13" s="49" t="str">
        <f>IF(ISBLANK(MAIN!Z13),"",MAIN!Z13)</f>
        <v>025</v>
      </c>
      <c r="Y13" s="52" t="str">
        <f>IF(ISBLANK(MAIN!AA13),"",MAIN!AA13)</f>
        <v>SF</v>
      </c>
      <c r="Z13" s="53" t="str">
        <f>IF(ISBLANK(MAIN!AB13),"",MAIN!AB13)</f>
        <v>Alluvium</v>
      </c>
      <c r="AA13" s="56" t="str">
        <f>IF(ISBLANK(MAIN!AC13),"",MAIN!AC13)</f>
        <v/>
      </c>
      <c r="AB13" s="55"/>
      <c r="AC13" s="56"/>
      <c r="AD13" s="57" t="s">
        <v>70</v>
      </c>
    </row>
    <row r="14" spans="1:30" s="15" customFormat="1" ht="11.25" customHeight="1" x14ac:dyDescent="0.2">
      <c r="A14" s="45" t="str">
        <f>IF(ISBLANK(MAIN!A14),"",MAIN!A14)</f>
        <v>P01-01B</v>
      </c>
      <c r="B14" s="46" t="str">
        <f>IF(ISBLANK(MAIN!B14),"",MAIN!B14)</f>
        <v>Down Gradient of CVD</v>
      </c>
      <c r="C14" s="47" t="str">
        <f>IF(ISBLANK(MAIN!C14),"",MAIN!C14)</f>
        <v/>
      </c>
      <c r="D14" s="47" t="str">
        <f>IF(ISBLANK(MAIN!D14),"",MAIN!D14)</f>
        <v>NAD83 / UTM zone 8</v>
      </c>
      <c r="E14" s="48">
        <f>IF(ISBLANK(MAIN!E14),"",MAIN!E14)</f>
        <v>6914854.1600000001</v>
      </c>
      <c r="F14" s="48">
        <f>IF(ISBLANK(MAIN!F14),"",MAIN!F14)</f>
        <v>579700.86</v>
      </c>
      <c r="G14" s="49">
        <f>IF(ISBLANK(MAIN!G14),"",MAIN!G14)</f>
        <v>51</v>
      </c>
      <c r="H14" s="49">
        <f>IF(ISBLANK(MAIN!H14),"",MAIN!H14)</f>
        <v>3.6040000000000001</v>
      </c>
      <c r="I14" s="50">
        <f>IF(ISBLANK(MAIN!I14),"",MAIN!I14)</f>
        <v>3.7349999999999999</v>
      </c>
      <c r="J14" s="65">
        <f>IF(ISBLANK(MAIN!J14),"",MAIN!J14)</f>
        <v>35.299999999999997</v>
      </c>
      <c r="K14" s="50">
        <f>IF(ISBLANK(MAIN!K14),"",MAIN!K14)</f>
        <v>35.475999999999999</v>
      </c>
      <c r="L14" s="47">
        <f>IF(ISBLANK(MAIN!L14),"",MAIN!L14)</f>
        <v>0.57599999999999996</v>
      </c>
      <c r="M14" s="51">
        <f>IF(ISBLANK(MAIN!M14),"",MAIN!M14)</f>
        <v>41529</v>
      </c>
      <c r="N14" s="85">
        <f>IF(ISBLANK(MAIN!N14),"",MAIN!N14)</f>
        <v>0.35833333333333334</v>
      </c>
      <c r="O14" s="49">
        <f>IF(ISBLANK(MAIN!O14),"",MAIN!O14)</f>
        <v>190</v>
      </c>
      <c r="P14" s="62">
        <f>IF(ISBLANK(MAIN!P14),"",MAIN!P14)</f>
        <v>3.11</v>
      </c>
      <c r="Q14" s="49">
        <f>IF(ISBLANK(MAIN!S14),"",MAIN!S14)</f>
        <v>2.1</v>
      </c>
      <c r="R14" s="62">
        <f>IF(ISBLANK(MAIN!T14),"",MAIN!T14)</f>
        <v>7.2</v>
      </c>
      <c r="S14" s="49">
        <f>IF(ISBLANK(MAIN!U14),"",MAIN!U14)</f>
        <v>1253</v>
      </c>
      <c r="T14" s="49">
        <f>IF(ISBLANK(MAIN!V14),"",MAIN!V14)</f>
        <v>0.28999999999999998</v>
      </c>
      <c r="U14" s="49" t="str">
        <f>IF(ISBLANK(MAIN!W14),"",MAIN!W14)</f>
        <v>Hydrolift</v>
      </c>
      <c r="V14" s="49" t="str">
        <f>IF(ISBLANK(MAIN!X14),"",MAIN!X14)</f>
        <v>Y</v>
      </c>
      <c r="W14" s="49" t="str">
        <f>IF(ISBLANK(MAIN!Y14),"",MAIN!Y14)</f>
        <v>063</v>
      </c>
      <c r="X14" s="49" t="str">
        <f>IF(ISBLANK(MAIN!Z14),"",MAIN!Z14)</f>
        <v/>
      </c>
      <c r="Y14" s="52" t="str">
        <f>IF(ISBLANK(MAIN!AA14),"",MAIN!AA14)</f>
        <v>SF</v>
      </c>
      <c r="Z14" s="53" t="str">
        <f>IF(ISBLANK(MAIN!AB14),"",MAIN!AB14)</f>
        <v>Alluvium</v>
      </c>
      <c r="AA14" s="54" t="str">
        <f>IF(ISBLANK(MAIN!AC14),"",MAIN!AC14)</f>
        <v/>
      </c>
      <c r="AB14" s="55"/>
      <c r="AC14" s="56"/>
      <c r="AD14" s="57" t="s">
        <v>70</v>
      </c>
    </row>
    <row r="15" spans="1:30" s="33" customFormat="1" ht="11.25" customHeight="1" x14ac:dyDescent="0.2">
      <c r="A15" s="35" t="str">
        <f>IF(ISBLANK(MAIN!A15),"",MAIN!A15)</f>
        <v>ETA Area</v>
      </c>
      <c r="B15" s="34" t="str">
        <f>IF(ISBLANK(MAIN!B15),"",MAIN!B15)</f>
        <v/>
      </c>
      <c r="C15" s="16" t="str">
        <f>IF(ISBLANK(MAIN!C15),"",MAIN!C15)</f>
        <v/>
      </c>
      <c r="D15" s="16" t="str">
        <f>IF(ISBLANK(MAIN!D15),"",MAIN!D15)</f>
        <v/>
      </c>
      <c r="E15" s="17" t="str">
        <f>IF(ISBLANK(MAIN!E15),"",MAIN!E15)</f>
        <v/>
      </c>
      <c r="F15" s="17" t="str">
        <f>IF(ISBLANK(MAIN!F15),"",MAIN!F15)</f>
        <v/>
      </c>
      <c r="G15" s="29" t="str">
        <f>IF(ISBLANK(MAIN!G15),"",MAIN!G15)</f>
        <v/>
      </c>
      <c r="H15" s="29" t="str">
        <f>IF(ISBLANK(MAIN!H15),"",MAIN!H15)</f>
        <v/>
      </c>
      <c r="I15" s="27" t="str">
        <f>IF(ISBLANK(MAIN!I15),"",MAIN!I15)</f>
        <v/>
      </c>
      <c r="J15" s="96" t="str">
        <f>IF(ISBLANK(MAIN!J15),"",MAIN!J15)</f>
        <v/>
      </c>
      <c r="K15" s="27" t="str">
        <f>IF(ISBLANK(MAIN!K15),"",MAIN!K15)</f>
        <v/>
      </c>
      <c r="L15" s="16" t="str">
        <f>IF(ISBLANK(MAIN!L15),"",MAIN!L15)</f>
        <v/>
      </c>
      <c r="M15" s="36" t="str">
        <f>IF(ISBLANK(MAIN!M15),"",MAIN!M15)</f>
        <v/>
      </c>
      <c r="N15" s="94" t="str">
        <f>IF(ISBLANK(MAIN!N15),"",MAIN!N15)</f>
        <v/>
      </c>
      <c r="O15" s="29" t="str">
        <f>IF(ISBLANK(MAIN!O15),"",MAIN!O15)</f>
        <v/>
      </c>
      <c r="P15" s="95" t="str">
        <f>IF(ISBLANK(MAIN!P15),"",MAIN!P15)</f>
        <v/>
      </c>
      <c r="Q15" s="29" t="str">
        <f>IF(ISBLANK(MAIN!S15),"",MAIN!S15)</f>
        <v/>
      </c>
      <c r="R15" s="95" t="str">
        <f>IF(ISBLANK(MAIN!T15),"",MAIN!T15)</f>
        <v/>
      </c>
      <c r="S15" s="29" t="str">
        <f>IF(ISBLANK(MAIN!U15),"",MAIN!U15)</f>
        <v/>
      </c>
      <c r="T15" s="29" t="str">
        <f>IF(ISBLANK(MAIN!V15),"",MAIN!V15)</f>
        <v/>
      </c>
      <c r="U15" s="29" t="str">
        <f>IF(ISBLANK(MAIN!W15),"",MAIN!W15)</f>
        <v/>
      </c>
      <c r="V15" s="29" t="str">
        <f>IF(ISBLANK(MAIN!X15),"",MAIN!X15)</f>
        <v/>
      </c>
      <c r="W15" s="29" t="str">
        <f>IF(ISBLANK(MAIN!Y15),"",MAIN!Y15)</f>
        <v/>
      </c>
      <c r="X15" s="29" t="str">
        <f>IF(ISBLANK(MAIN!Z15),"",MAIN!Z15)</f>
        <v/>
      </c>
      <c r="Y15" s="28" t="str">
        <f>IF(ISBLANK(MAIN!AA15),"",MAIN!AA15)</f>
        <v/>
      </c>
      <c r="Z15" s="30" t="str">
        <f>IF(ISBLANK(MAIN!AB15),"",MAIN!AB15)</f>
        <v/>
      </c>
      <c r="AA15" s="37" t="str">
        <f>IF(ISBLANK(MAIN!AC15),"",MAIN!AC15)</f>
        <v/>
      </c>
      <c r="AB15" s="32"/>
      <c r="AC15" s="31"/>
    </row>
    <row r="16" spans="1:30" s="15" customFormat="1" ht="11.25" customHeight="1" x14ac:dyDescent="0.2">
      <c r="A16" s="45" t="str">
        <f>IF(ISBLANK(MAIN!A16),"",MAIN!A16)</f>
        <v>P09-ETA2</v>
      </c>
      <c r="B16" s="46" t="str">
        <f>IF(ISBLANK(MAIN!B16),"",MAIN!B16)</f>
        <v>ETA Area</v>
      </c>
      <c r="C16" s="47" t="str">
        <f>IF(ISBLANK(MAIN!C16),"",MAIN!C16)</f>
        <v/>
      </c>
      <c r="D16" s="47" t="str">
        <f>IF(ISBLANK(MAIN!D16),"",MAIN!D16)</f>
        <v>NAD83 / UTM zone 8</v>
      </c>
      <c r="E16" s="48">
        <f>IF(ISBLANK(MAIN!E16),"",MAIN!E16)</f>
        <v>6913633</v>
      </c>
      <c r="F16" s="48">
        <f>IF(ISBLANK(MAIN!F16),"",MAIN!F16)</f>
        <v>582807</v>
      </c>
      <c r="G16" s="49">
        <f>IF(ISBLANK(MAIN!G16),"",MAIN!G16)</f>
        <v>51</v>
      </c>
      <c r="H16" s="49">
        <f>IF(ISBLANK(MAIN!H16),"",MAIN!H16)</f>
        <v>9.7739999999999991</v>
      </c>
      <c r="I16" s="50">
        <f>IF(ISBLANK(MAIN!I16),"",MAIN!I16)</f>
        <v>12.776</v>
      </c>
      <c r="J16" s="65">
        <f>IF(ISBLANK(MAIN!J16),"",MAIN!J16)</f>
        <v>18.492999999999999</v>
      </c>
      <c r="K16" s="50">
        <f>IF(ISBLANK(MAIN!K16),"",MAIN!K16)</f>
        <v>18.38</v>
      </c>
      <c r="L16" s="47">
        <f>IF(ISBLANK(MAIN!L16),"",MAIN!L16)</f>
        <v>0.68</v>
      </c>
      <c r="M16" s="51">
        <f>IF(ISBLANK(MAIN!M16),"",MAIN!M16)</f>
        <v>41531</v>
      </c>
      <c r="N16" s="85">
        <f>IF(ISBLANK(MAIN!N16),"",MAIN!N16)</f>
        <v>0.4777777777777778</v>
      </c>
      <c r="O16" s="49">
        <f>IF(ISBLANK(MAIN!O16),"",MAIN!O16)</f>
        <v>40</v>
      </c>
      <c r="P16" s="62">
        <f>IF(ISBLANK(MAIN!P16),"",MAIN!P16)</f>
        <v>2.11</v>
      </c>
      <c r="Q16" s="49">
        <f>IF(ISBLANK(MAIN!S16),"",MAIN!S16)</f>
        <v>5.8</v>
      </c>
      <c r="R16" s="62">
        <f>IF(ISBLANK(MAIN!T16),"",MAIN!T16)</f>
        <v>6.04</v>
      </c>
      <c r="S16" s="49">
        <f>IF(ISBLANK(MAIN!U16),"",MAIN!U16)</f>
        <v>6507</v>
      </c>
      <c r="T16" s="49">
        <f>IF(ISBLANK(MAIN!V16),"",MAIN!V16)</f>
        <v>3.15</v>
      </c>
      <c r="U16" s="49" t="str">
        <f>IF(ISBLANK(MAIN!W16),"",MAIN!W16)</f>
        <v>Manual</v>
      </c>
      <c r="V16" s="49" t="str">
        <f>IF(ISBLANK(MAIN!X16),"",MAIN!X16)</f>
        <v>Y</v>
      </c>
      <c r="W16" s="49" t="str">
        <f>IF(ISBLANK(MAIN!Y16),"",MAIN!Y16)</f>
        <v>097</v>
      </c>
      <c r="X16" s="49">
        <f>IF(ISBLANK(MAIN!Z16),"",MAIN!Z16)</f>
        <v>102</v>
      </c>
      <c r="Y16" s="52" t="str">
        <f>IF(ISBLANK(MAIN!AA16),"",MAIN!AA16)</f>
        <v>SF</v>
      </c>
      <c r="Z16" s="53" t="str">
        <f>IF(ISBLANK(MAIN!AB16),"",MAIN!AB16)</f>
        <v>Overburden</v>
      </c>
      <c r="AA16" s="56" t="str">
        <f>IF(ISBLANK(MAIN!AC16),"",MAIN!AC16)</f>
        <v/>
      </c>
      <c r="AB16" s="55"/>
      <c r="AC16" s="56" t="s">
        <v>119</v>
      </c>
      <c r="AD16" s="57" t="s">
        <v>120</v>
      </c>
    </row>
    <row r="17" spans="1:30" s="15" customFormat="1" ht="11.25" customHeight="1" x14ac:dyDescent="0.2">
      <c r="A17" s="61" t="str">
        <f>IF(ISBLANK(MAIN!A17),"",MAIN!A17)</f>
        <v>P09-ETA1</v>
      </c>
      <c r="B17" s="46" t="str">
        <f>IF(ISBLANK(MAIN!B17),"",MAIN!B17)</f>
        <v>ETA Area</v>
      </c>
      <c r="C17" s="50" t="str">
        <f>IF(ISBLANK(MAIN!C17),"",MAIN!C17)</f>
        <v/>
      </c>
      <c r="D17" s="47" t="str">
        <f>IF(ISBLANK(MAIN!D17),"",MAIN!D17)</f>
        <v>NAD83 / UTM zone 8</v>
      </c>
      <c r="E17" s="48">
        <f>IF(ISBLANK(MAIN!E17),"",MAIN!E17)</f>
        <v>6913635</v>
      </c>
      <c r="F17" s="48">
        <f>IF(ISBLANK(MAIN!F17),"",MAIN!F17)</f>
        <v>582807</v>
      </c>
      <c r="G17" s="50">
        <f>IF(ISBLANK(MAIN!G17),"",MAIN!G17)</f>
        <v>51</v>
      </c>
      <c r="H17" s="50">
        <f>IF(ISBLANK(MAIN!H17),"",MAIN!H17)</f>
        <v>6.3620000000000001</v>
      </c>
      <c r="I17" s="50">
        <f>IF(ISBLANK(MAIN!I17),"",MAIN!I17)</f>
        <v>11.37</v>
      </c>
      <c r="J17" s="109">
        <f>IF(ISBLANK(MAIN!J17),"",MAIN!J17)</f>
        <v>33.369999999999997</v>
      </c>
      <c r="K17" s="50">
        <f>IF(ISBLANK(MAIN!K17),"",MAIN!K17)</f>
        <v>30.776</v>
      </c>
      <c r="L17" s="50" t="str">
        <f>IF(ISBLANK(MAIN!L17),"",MAIN!L17)</f>
        <v/>
      </c>
      <c r="M17" s="97">
        <f>IF(ISBLANK(MAIN!M17),"",MAIN!M17)</f>
        <v>41531</v>
      </c>
      <c r="N17" s="98">
        <f>IF(ISBLANK(MAIN!N17),"",MAIN!N17)</f>
        <v>0.53680555555555554</v>
      </c>
      <c r="O17" s="50">
        <f>IF(ISBLANK(MAIN!O17),"",MAIN!O17)</f>
        <v>160</v>
      </c>
      <c r="P17" s="50" t="str">
        <f>IF(ISBLANK(MAIN!P17),"",MAIN!P17)</f>
        <v/>
      </c>
      <c r="Q17" s="50">
        <f>IF(ISBLANK(MAIN!S17),"",MAIN!S17)</f>
        <v>4.5999999999999996</v>
      </c>
      <c r="R17" s="102">
        <f>IF(ISBLANK(MAIN!T17),"",MAIN!T17)</f>
        <v>7.54</v>
      </c>
      <c r="S17" s="50">
        <f>IF(ISBLANK(MAIN!U17),"",MAIN!U17)</f>
        <v>434.9</v>
      </c>
      <c r="T17" s="50">
        <f>IF(ISBLANK(MAIN!V17),"",MAIN!V17)</f>
        <v>4.7300000000000004</v>
      </c>
      <c r="U17" s="50" t="str">
        <f>IF(ISBLANK(MAIN!W17),"",MAIN!W17)</f>
        <v>Hydrolift</v>
      </c>
      <c r="V17" s="50" t="str">
        <f>IF(ISBLANK(MAIN!X17),"",MAIN!X17)</f>
        <v>Y</v>
      </c>
      <c r="W17" s="52" t="str">
        <f>IF(ISBLANK(MAIN!Y17),"",MAIN!Y17)</f>
        <v>098</v>
      </c>
      <c r="X17" s="49" t="str">
        <f>IF(ISBLANK(MAIN!Z17),"",MAIN!Z17)</f>
        <v/>
      </c>
      <c r="Y17" s="52" t="str">
        <f>IF(ISBLANK(MAIN!AA17),"",MAIN!AA17)</f>
        <v>A</v>
      </c>
      <c r="Z17" s="53" t="str">
        <f>IF(ISBLANK(MAIN!AB17),"",MAIN!AB17)</f>
        <v>BR</v>
      </c>
      <c r="AA17" s="56" t="str">
        <f>IF(ISBLANK(MAIN!AC17),"",MAIN!AC17)</f>
        <v>Waterra pulled to replace foot valve.</v>
      </c>
      <c r="AB17" s="55"/>
      <c r="AC17" s="56"/>
      <c r="AD17" s="57"/>
    </row>
    <row r="18" spans="1:30" s="15" customFormat="1" ht="11.25" customHeight="1" x14ac:dyDescent="0.2">
      <c r="A18" s="61" t="str">
        <f>IF(ISBLANK(MAIN!A18),"",MAIN!A18)</f>
        <v>SRK04-3A</v>
      </c>
      <c r="B18" s="46" t="str">
        <f>IF(ISBLANK(MAIN!B18),"",MAIN!B18)</f>
        <v>ETA Area</v>
      </c>
      <c r="C18" s="50" t="str">
        <f>IF(ISBLANK(MAIN!C18),"",MAIN!C18)</f>
        <v/>
      </c>
      <c r="D18" s="47" t="str">
        <f>IF(ISBLANK(MAIN!D18),"",MAIN!D18)</f>
        <v>NAD83 / UTM zone 8</v>
      </c>
      <c r="E18" s="48">
        <f>IF(ISBLANK(MAIN!E18),"",MAIN!E18)</f>
        <v>6913998.9900000002</v>
      </c>
      <c r="F18" s="48">
        <f>IF(ISBLANK(MAIN!F18),"",MAIN!F18)</f>
        <v>582872.76</v>
      </c>
      <c r="G18" s="50">
        <f>IF(ISBLANK(MAIN!G18),"",MAIN!G18)</f>
        <v>51</v>
      </c>
      <c r="H18" s="50">
        <f>IF(ISBLANK(MAIN!H18),"",MAIN!H18)</f>
        <v>5.91</v>
      </c>
      <c r="I18" s="50">
        <f>IF(ISBLANK(MAIN!I18),"",MAIN!I18)</f>
        <v>6.13</v>
      </c>
      <c r="J18" s="109">
        <f>IF(ISBLANK(MAIN!J18),"",MAIN!J18)</f>
        <v>12.348000000000001</v>
      </c>
      <c r="K18" s="50" t="str">
        <f>IF(ISBLANK(MAIN!K18),"",MAIN!K18)</f>
        <v/>
      </c>
      <c r="L18" s="50" t="str">
        <f>IF(ISBLANK(MAIN!L18),"",MAIN!L18)</f>
        <v/>
      </c>
      <c r="M18" s="97">
        <f>IF(ISBLANK(MAIN!M18),"",MAIN!M18)</f>
        <v>41531</v>
      </c>
      <c r="N18" s="98">
        <f>IF(ISBLANK(MAIN!N18),"",MAIN!N18)</f>
        <v>0.4777777777777778</v>
      </c>
      <c r="O18" s="50">
        <f>IF(ISBLANK(MAIN!O18),"",MAIN!O18)</f>
        <v>40</v>
      </c>
      <c r="P18" s="50">
        <f>IF(ISBLANK(MAIN!P18),"",MAIN!P18)</f>
        <v>2.2200000000000002</v>
      </c>
      <c r="Q18" s="50">
        <f>IF(ISBLANK(MAIN!S18),"",MAIN!S18)</f>
        <v>4.9000000000000004</v>
      </c>
      <c r="R18" s="102">
        <f>IF(ISBLANK(MAIN!T18),"",MAIN!T18)</f>
        <v>5.16</v>
      </c>
      <c r="S18" s="50">
        <f>IF(ISBLANK(MAIN!U18),"",MAIN!U18)</f>
        <v>8218</v>
      </c>
      <c r="T18" s="50">
        <f>IF(ISBLANK(MAIN!V18),"",MAIN!V18)</f>
        <v>3.15</v>
      </c>
      <c r="U18" s="50" t="str">
        <f>IF(ISBLANK(MAIN!W18),"",MAIN!W18)</f>
        <v>Hydrolift</v>
      </c>
      <c r="V18" s="50" t="str">
        <f>IF(ISBLANK(MAIN!X18),"",MAIN!X18)</f>
        <v>Y</v>
      </c>
      <c r="W18" s="52" t="str">
        <f>IF(ISBLANK(MAIN!Y18),"",MAIN!Y18)</f>
        <v>080</v>
      </c>
      <c r="X18" s="49" t="str">
        <f>IF(ISBLANK(MAIN!Z18),"",MAIN!Z18)</f>
        <v/>
      </c>
      <c r="Y18" s="52" t="str">
        <f>IF(ISBLANK(MAIN!AA18),"",MAIN!AA18)</f>
        <v>A</v>
      </c>
      <c r="Z18" s="53" t="str">
        <f>IF(ISBLANK(MAIN!AB18),"",MAIN!AB18)</f>
        <v>Tailings / Alluvium</v>
      </c>
      <c r="AA18" s="56" t="str">
        <f>IF(ISBLANK(MAIN!AC18),"",MAIN!AC18)</f>
        <v/>
      </c>
      <c r="AB18" s="55"/>
      <c r="AC18" s="56"/>
      <c r="AD18" s="57"/>
    </row>
    <row r="19" spans="1:30" s="15" customFormat="1" ht="11.25" customHeight="1" x14ac:dyDescent="0.2">
      <c r="A19" s="61" t="str">
        <f>IF(ISBLANK(MAIN!A19),"",MAIN!A19)</f>
        <v>SRK05-ETA-BR1</v>
      </c>
      <c r="B19" s="46" t="str">
        <f>IF(ISBLANK(MAIN!B19),"",MAIN!B19)</f>
        <v>ETA Area</v>
      </c>
      <c r="C19" s="50" t="str">
        <f>IF(ISBLANK(MAIN!C19),"",MAIN!C19)</f>
        <v/>
      </c>
      <c r="D19" s="47" t="str">
        <f>IF(ISBLANK(MAIN!D19),"",MAIN!D19)</f>
        <v>NAD83 / UTM zone 8</v>
      </c>
      <c r="E19" s="48">
        <f>IF(ISBLANK(MAIN!E19),"",MAIN!E19)</f>
        <v>6914020.7599999998</v>
      </c>
      <c r="F19" s="48">
        <f>IF(ISBLANK(MAIN!F19),"",MAIN!F19)</f>
        <v>582867.57999999996</v>
      </c>
      <c r="G19" s="50">
        <f>IF(ISBLANK(MAIN!G19),"",MAIN!G19)</f>
        <v>51</v>
      </c>
      <c r="H19" s="50" t="str">
        <f>IF(ISBLANK(MAIN!H19),"",MAIN!H19)</f>
        <v/>
      </c>
      <c r="I19" s="50">
        <f>IF(ISBLANK(MAIN!I19),"",MAIN!I19)</f>
        <v>6.9950000000000001</v>
      </c>
      <c r="J19" s="109" t="str">
        <f>IF(ISBLANK(MAIN!J19),"",MAIN!J19)</f>
        <v/>
      </c>
      <c r="K19" s="50">
        <f>IF(ISBLANK(MAIN!K19),"",MAIN!K19)</f>
        <v>12.808999999999999</v>
      </c>
      <c r="L19" s="50" t="str">
        <f>IF(ISBLANK(MAIN!L19),"",MAIN!L19)</f>
        <v/>
      </c>
      <c r="M19" s="97">
        <f>IF(ISBLANK(MAIN!M19),"",MAIN!M19)</f>
        <v>41531</v>
      </c>
      <c r="N19" s="98">
        <f>IF(ISBLANK(MAIN!N19),"",MAIN!N19)</f>
        <v>0.52986111111111112</v>
      </c>
      <c r="O19" s="50">
        <f>IF(ISBLANK(MAIN!O19),"",MAIN!O19)</f>
        <v>36</v>
      </c>
      <c r="P19" s="50">
        <f>IF(ISBLANK(MAIN!P19),"",MAIN!P19)</f>
        <v>3</v>
      </c>
      <c r="Q19" s="50">
        <f>IF(ISBLANK(MAIN!S19),"",MAIN!S19)</f>
        <v>4.8</v>
      </c>
      <c r="R19" s="102">
        <f>IF(ISBLANK(MAIN!T19),"",MAIN!T19)</f>
        <v>5.38</v>
      </c>
      <c r="S19" s="50">
        <f>IF(ISBLANK(MAIN!U19),"",MAIN!U19)</f>
        <v>7472</v>
      </c>
      <c r="T19" s="50">
        <f>IF(ISBLANK(MAIN!V19),"",MAIN!V19)</f>
        <v>379</v>
      </c>
      <c r="U19" s="50" t="str">
        <f>IF(ISBLANK(MAIN!W19),"",MAIN!W19)</f>
        <v>Hydrolift</v>
      </c>
      <c r="V19" s="50" t="str">
        <f>IF(ISBLANK(MAIN!X19),"",MAIN!X19)</f>
        <v>Y</v>
      </c>
      <c r="W19" s="52">
        <f>IF(ISBLANK(MAIN!Y19),"",MAIN!Y19)</f>
        <v>111</v>
      </c>
      <c r="X19" s="49" t="str">
        <f>IF(ISBLANK(MAIN!Z19),"",MAIN!Z19)</f>
        <v/>
      </c>
      <c r="Y19" s="52" t="str">
        <f>IF(ISBLANK(MAIN!AA19),"",MAIN!AA19)</f>
        <v>A</v>
      </c>
      <c r="Z19" s="53" t="str">
        <f>IF(ISBLANK(MAIN!AB19),"",MAIN!AB19)</f>
        <v>Alluvium</v>
      </c>
      <c r="AA19" s="56" t="str">
        <f>IF(ISBLANK(MAIN!AC19),"",MAIN!AC19)</f>
        <v>Not able to dip at time of sampling; purge volume based on historical purge data.</v>
      </c>
      <c r="AB19" s="55"/>
      <c r="AC19" s="56"/>
      <c r="AD19" s="57"/>
    </row>
    <row r="20" spans="1:30" s="15" customFormat="1" ht="11.25" customHeight="1" x14ac:dyDescent="0.2">
      <c r="A20" s="61" t="str">
        <f>IF(ISBLANK(MAIN!A20),"",MAIN!A20)</f>
        <v>SRK05-ETA-BR2</v>
      </c>
      <c r="B20" s="46" t="str">
        <f>IF(ISBLANK(MAIN!B20),"",MAIN!B20)</f>
        <v>ETA Area</v>
      </c>
      <c r="C20" s="50" t="str">
        <f>IF(ISBLANK(MAIN!C20),"",MAIN!C20)</f>
        <v/>
      </c>
      <c r="D20" s="47" t="str">
        <f>IF(ISBLANK(MAIN!D20),"",MAIN!D20)</f>
        <v>NAD83 / UTM zone 8</v>
      </c>
      <c r="E20" s="48">
        <f>IF(ISBLANK(MAIN!E20),"",MAIN!E20)</f>
        <v>6913999.5800000001</v>
      </c>
      <c r="F20" s="48">
        <f>IF(ISBLANK(MAIN!F20),"",MAIN!F20)</f>
        <v>582882.85</v>
      </c>
      <c r="G20" s="50">
        <f>IF(ISBLANK(MAIN!G20),"",MAIN!G20)</f>
        <v>51</v>
      </c>
      <c r="H20" s="50" t="str">
        <f>IF(ISBLANK(MAIN!H20),"",MAIN!H20)</f>
        <v/>
      </c>
      <c r="I20" s="50">
        <f>IF(ISBLANK(MAIN!I20),"",MAIN!I20)</f>
        <v>5.3010000000000002</v>
      </c>
      <c r="J20" s="109" t="str">
        <f>IF(ISBLANK(MAIN!J20),"",MAIN!J20)</f>
        <v/>
      </c>
      <c r="K20" s="50">
        <f>IF(ISBLANK(MAIN!K20),"",MAIN!K20)</f>
        <v>19.468</v>
      </c>
      <c r="L20" s="50" t="str">
        <f>IF(ISBLANK(MAIN!L20),"",MAIN!L20)</f>
        <v/>
      </c>
      <c r="M20" s="97">
        <f>IF(ISBLANK(MAIN!M20),"",MAIN!M20)</f>
        <v>41531</v>
      </c>
      <c r="N20" s="98">
        <f>IF(ISBLANK(MAIN!N20),"",MAIN!N20)</f>
        <v>0.50763888888888886</v>
      </c>
      <c r="O20" s="50">
        <f>IF(ISBLANK(MAIN!O20),"",MAIN!O20)</f>
        <v>80</v>
      </c>
      <c r="P20" s="50">
        <f>IF(ISBLANK(MAIN!P20),"",MAIN!P20)</f>
        <v>2.86</v>
      </c>
      <c r="Q20" s="50">
        <f>IF(ISBLANK(MAIN!S20),"",MAIN!S20)</f>
        <v>4</v>
      </c>
      <c r="R20" s="102">
        <f>IF(ISBLANK(MAIN!T20),"",MAIN!T20)</f>
        <v>6.72</v>
      </c>
      <c r="S20" s="50">
        <f>IF(ISBLANK(MAIN!U20),"",MAIN!U20)</f>
        <v>3083</v>
      </c>
      <c r="T20" s="50">
        <f>IF(ISBLANK(MAIN!V20),"",MAIN!V20)</f>
        <v>79.599999999999994</v>
      </c>
      <c r="U20" s="50" t="str">
        <f>IF(ISBLANK(MAIN!W20),"",MAIN!W20)</f>
        <v>Hydrolift</v>
      </c>
      <c r="V20" s="50" t="str">
        <f>IF(ISBLANK(MAIN!X20),"",MAIN!X20)</f>
        <v>Y</v>
      </c>
      <c r="W20" s="52" t="str">
        <f>IF(ISBLANK(MAIN!Y20),"",MAIN!Y20)</f>
        <v>081</v>
      </c>
      <c r="X20" s="49" t="str">
        <f>IF(ISBLANK(MAIN!Z20),"",MAIN!Z20)</f>
        <v/>
      </c>
      <c r="Y20" s="52" t="str">
        <f>IF(ISBLANK(MAIN!AA20),"",MAIN!AA20)</f>
        <v>A</v>
      </c>
      <c r="Z20" s="53" t="str">
        <f>IF(ISBLANK(MAIN!AB20),"",MAIN!AB20)</f>
        <v>BR (schist)</v>
      </c>
      <c r="AA20" s="56" t="str">
        <f>IF(ISBLANK(MAIN!AC20),"",MAIN!AC20)</f>
        <v>Purged 80 L before sampling as per historical purge data.</v>
      </c>
      <c r="AB20" s="55"/>
      <c r="AC20" s="56"/>
      <c r="AD20" s="57"/>
    </row>
    <row r="21" spans="1:30" s="33" customFormat="1" ht="11.25" customHeight="1" x14ac:dyDescent="0.2">
      <c r="A21" s="26" t="str">
        <f>IF(ISBLANK(MAIN!A21),"",MAIN!A21)</f>
        <v>Intermediate Dam</v>
      </c>
      <c r="B21" s="34" t="str">
        <f>IF(ISBLANK(MAIN!B21),"",MAIN!B21)</f>
        <v/>
      </c>
      <c r="C21" s="27" t="str">
        <f>IF(ISBLANK(MAIN!C21),"",MAIN!C21)</f>
        <v/>
      </c>
      <c r="D21" s="16" t="str">
        <f>IF(ISBLANK(MAIN!D21),"",MAIN!D21)</f>
        <v/>
      </c>
      <c r="E21" s="17" t="str">
        <f>IF(ISBLANK(MAIN!E21),"",MAIN!E21)</f>
        <v/>
      </c>
      <c r="F21" s="17" t="str">
        <f>IF(ISBLANK(MAIN!F21),"",MAIN!F21)</f>
        <v/>
      </c>
      <c r="G21" s="27" t="str">
        <f>IF(ISBLANK(MAIN!G21),"",MAIN!G21)</f>
        <v/>
      </c>
      <c r="H21" s="27" t="str">
        <f>IF(ISBLANK(MAIN!H21),"",MAIN!H21)</f>
        <v/>
      </c>
      <c r="I21" s="27" t="str">
        <f>IF(ISBLANK(MAIN!I21),"",MAIN!I21)</f>
        <v/>
      </c>
      <c r="J21" s="110" t="str">
        <f>IF(ISBLANK(MAIN!J21),"",MAIN!J21)</f>
        <v/>
      </c>
      <c r="K21" s="27" t="str">
        <f>IF(ISBLANK(MAIN!K21),"",MAIN!K21)</f>
        <v/>
      </c>
      <c r="L21" s="27" t="str">
        <f>IF(ISBLANK(MAIN!L21),"",MAIN!L21)</f>
        <v/>
      </c>
      <c r="M21" s="27" t="str">
        <f>IF(ISBLANK(MAIN!M21),"",MAIN!M21)</f>
        <v/>
      </c>
      <c r="N21" s="27" t="str">
        <f>IF(ISBLANK(MAIN!N21),"",MAIN!N21)</f>
        <v/>
      </c>
      <c r="O21" s="27" t="str">
        <f>IF(ISBLANK(MAIN!O21),"",MAIN!O21)</f>
        <v/>
      </c>
      <c r="P21" s="27" t="str">
        <f>IF(ISBLANK(MAIN!P21),"",MAIN!P21)</f>
        <v/>
      </c>
      <c r="Q21" s="27" t="str">
        <f>IF(ISBLANK(MAIN!S21),"",MAIN!S21)</f>
        <v/>
      </c>
      <c r="R21" s="103" t="str">
        <f>IF(ISBLANK(MAIN!T21),"",MAIN!T21)</f>
        <v/>
      </c>
      <c r="S21" s="27" t="str">
        <f>IF(ISBLANK(MAIN!U21),"",MAIN!U21)</f>
        <v/>
      </c>
      <c r="T21" s="27" t="str">
        <f>IF(ISBLANK(MAIN!V21),"",MAIN!V21)</f>
        <v/>
      </c>
      <c r="U21" s="27" t="str">
        <f>IF(ISBLANK(MAIN!W21),"",MAIN!W21)</f>
        <v/>
      </c>
      <c r="V21" s="27" t="str">
        <f>IF(ISBLANK(MAIN!X21),"",MAIN!X21)</f>
        <v/>
      </c>
      <c r="W21" s="28" t="str">
        <f>IF(ISBLANK(MAIN!Y21),"",MAIN!Y21)</f>
        <v/>
      </c>
      <c r="X21" s="29" t="str">
        <f>IF(ISBLANK(MAIN!Z21),"",MAIN!Z21)</f>
        <v/>
      </c>
      <c r="Y21" s="28" t="str">
        <f>IF(ISBLANK(MAIN!AA21),"",MAIN!AA21)</f>
        <v/>
      </c>
      <c r="Z21" s="30" t="str">
        <f>IF(ISBLANK(MAIN!AB21),"",MAIN!AB21)</f>
        <v/>
      </c>
      <c r="AA21" s="31" t="str">
        <f>IF(ISBLANK(MAIN!AC21),"",MAIN!AC21)</f>
        <v/>
      </c>
      <c r="AB21" s="32"/>
      <c r="AC21" s="31"/>
    </row>
    <row r="22" spans="1:30" s="15" customFormat="1" ht="11.25" customHeight="1" x14ac:dyDescent="0.2">
      <c r="A22" s="45" t="str">
        <f>IF(ISBLANK(MAIN!A22),"",MAIN!A22)</f>
        <v>P01-03</v>
      </c>
      <c r="B22" s="46" t="str">
        <f>IF(ISBLANK(MAIN!B22),"",MAIN!B22)</f>
        <v>Intermediate Dam</v>
      </c>
      <c r="C22" s="47" t="str">
        <f>IF(ISBLANK(MAIN!C22),"",MAIN!C22)</f>
        <v/>
      </c>
      <c r="D22" s="47" t="str">
        <f>IF(ISBLANK(MAIN!D22),"",MAIN!D22)</f>
        <v>NAD83 / UTM zone 8</v>
      </c>
      <c r="E22" s="48">
        <f>IF(ISBLANK(MAIN!E22),"",MAIN!E22)</f>
        <v>6914252.3899999997</v>
      </c>
      <c r="F22" s="48">
        <f>IF(ISBLANK(MAIN!F22),"",MAIN!F22)</f>
        <v>580520.91</v>
      </c>
      <c r="G22" s="49">
        <f>IF(ISBLANK(MAIN!G22),"",MAIN!G22)</f>
        <v>51</v>
      </c>
      <c r="H22" s="49">
        <f>IF(ISBLANK(MAIN!H22),"",MAIN!H22)</f>
        <v>2.8</v>
      </c>
      <c r="I22" s="50">
        <f>IF(ISBLANK(MAIN!I22),"",MAIN!I22)</f>
        <v>4.5060000000000002</v>
      </c>
      <c r="J22" s="65">
        <f>IF(ISBLANK(MAIN!J22),"",MAIN!J22)</f>
        <v>9.7200000000000006</v>
      </c>
      <c r="K22" s="50">
        <f>IF(ISBLANK(MAIN!K22),"",MAIN!K22)</f>
        <v>9.6300000000000008</v>
      </c>
      <c r="L22" s="47">
        <f>IF(ISBLANK(MAIN!L22),"",MAIN!L22)</f>
        <v>0.33</v>
      </c>
      <c r="M22" s="51">
        <f>IF(ISBLANK(MAIN!M22),"",MAIN!M22)</f>
        <v>41529</v>
      </c>
      <c r="N22" s="85">
        <f>IF(ISBLANK(MAIN!N22),"",MAIN!N22)</f>
        <v>0.65555555555555556</v>
      </c>
      <c r="O22" s="49">
        <f>IF(ISBLANK(MAIN!O22),"",MAIN!O22)</f>
        <v>40</v>
      </c>
      <c r="P22" s="62">
        <f>IF(ISBLANK(MAIN!P22),"",MAIN!P22)</f>
        <v>3.08</v>
      </c>
      <c r="Q22" s="49">
        <f>IF(ISBLANK(MAIN!S22),"",MAIN!S22)</f>
        <v>4.7</v>
      </c>
      <c r="R22" s="62">
        <f>IF(ISBLANK(MAIN!T22),"",MAIN!T22)</f>
        <v>6.38</v>
      </c>
      <c r="S22" s="49">
        <f>IF(ISBLANK(MAIN!U22),"",MAIN!U22)</f>
        <v>3354</v>
      </c>
      <c r="T22" s="49">
        <f>IF(ISBLANK(MAIN!V22),"",MAIN!V22)</f>
        <v>64.3</v>
      </c>
      <c r="U22" s="49" t="str">
        <f>IF(ISBLANK(MAIN!W22),"",MAIN!W22)</f>
        <v>Hydrolift</v>
      </c>
      <c r="V22" s="49" t="str">
        <f>IF(ISBLANK(MAIN!X22),"",MAIN!X22)</f>
        <v>Y</v>
      </c>
      <c r="W22" s="49" t="str">
        <f>IF(ISBLANK(MAIN!Y22),"",MAIN!Y22)</f>
        <v>066</v>
      </c>
      <c r="X22" s="49" t="str">
        <f>IF(ISBLANK(MAIN!Z22),"",MAIN!Z22)</f>
        <v/>
      </c>
      <c r="Y22" s="52" t="str">
        <f>IF(ISBLANK(MAIN!AA22),"",MAIN!AA22)</f>
        <v>SF</v>
      </c>
      <c r="Z22" s="53" t="str">
        <f>IF(ISBLANK(MAIN!AB22),"",MAIN!AB22)</f>
        <v>Alluvium</v>
      </c>
      <c r="AA22" s="56" t="str">
        <f>IF(ISBLANK(MAIN!AC22),"",MAIN!AC22)</f>
        <v/>
      </c>
      <c r="AB22" s="55"/>
      <c r="AC22" s="56"/>
      <c r="AD22" s="57"/>
    </row>
    <row r="23" spans="1:30" s="15" customFormat="1" ht="11.25" customHeight="1" x14ac:dyDescent="0.2">
      <c r="A23" s="45" t="str">
        <f>IF(ISBLANK(MAIN!A23),"",MAIN!A23)</f>
        <v>P01-04A</v>
      </c>
      <c r="B23" s="46" t="str">
        <f>IF(ISBLANK(MAIN!B23),"",MAIN!B23)</f>
        <v>Intermediate Dam</v>
      </c>
      <c r="C23" s="47" t="str">
        <f>IF(ISBLANK(MAIN!C23),"",MAIN!C23)</f>
        <v/>
      </c>
      <c r="D23" s="47" t="str">
        <f>IF(ISBLANK(MAIN!D23),"",MAIN!D23)</f>
        <v>NAD83 / UTM zone 8</v>
      </c>
      <c r="E23" s="48">
        <f>IF(ISBLANK(MAIN!E23),"",MAIN!E23)</f>
        <v>6914074.4000000004</v>
      </c>
      <c r="F23" s="48">
        <f>IF(ISBLANK(MAIN!F23),"",MAIN!F23)</f>
        <v>580378.31999999995</v>
      </c>
      <c r="G23" s="49">
        <f>IF(ISBLANK(MAIN!G23),"",MAIN!G23)</f>
        <v>51</v>
      </c>
      <c r="H23" s="49">
        <f>IF(ISBLANK(MAIN!H23),"",MAIN!H23)</f>
        <v>1.218</v>
      </c>
      <c r="I23" s="50">
        <f>IF(ISBLANK(MAIN!I23),"",MAIN!I23)</f>
        <v>2.8180000000000001</v>
      </c>
      <c r="J23" s="65">
        <f>IF(ISBLANK(MAIN!J23),"",MAIN!J23)</f>
        <v>53.47</v>
      </c>
      <c r="K23" s="50">
        <f>IF(ISBLANK(MAIN!K23),"",MAIN!K23)</f>
        <v>33.42</v>
      </c>
      <c r="L23" s="47">
        <f>IF(ISBLANK(MAIN!L23),"",MAIN!L23)</f>
        <v>0.2</v>
      </c>
      <c r="M23" s="51">
        <f>IF(ISBLANK(MAIN!M23),"",MAIN!M23)</f>
        <v>41529</v>
      </c>
      <c r="N23" s="85">
        <f>IF(ISBLANK(MAIN!N23),"",MAIN!N23)</f>
        <v>0.60416666666666663</v>
      </c>
      <c r="O23" s="49">
        <f>IF(ISBLANK(MAIN!O23),"",MAIN!O23)</f>
        <v>240</v>
      </c>
      <c r="P23" s="62">
        <f>IF(ISBLANK(MAIN!P23),"",MAIN!P23)</f>
        <v>14.12</v>
      </c>
      <c r="Q23" s="49">
        <f>IF(ISBLANK(MAIN!S23),"",MAIN!S23)</f>
        <v>3.8</v>
      </c>
      <c r="R23" s="62">
        <f>IF(ISBLANK(MAIN!T23),"",MAIN!T23)</f>
        <v>6.85</v>
      </c>
      <c r="S23" s="49">
        <f>IF(ISBLANK(MAIN!U23),"",MAIN!U23)</f>
        <v>921</v>
      </c>
      <c r="T23" s="62">
        <f>IF(ISBLANK(MAIN!V23),"",MAIN!V23)</f>
        <v>2.0299999999999998</v>
      </c>
      <c r="U23" s="49" t="str">
        <f>IF(ISBLANK(MAIN!W23),"",MAIN!W23)</f>
        <v>Hydrolift</v>
      </c>
      <c r="V23" s="49" t="str">
        <f>IF(ISBLANK(MAIN!X23),"",MAIN!X23)</f>
        <v>Y</v>
      </c>
      <c r="W23" s="49" t="str">
        <f>IF(ISBLANK(MAIN!Y23),"",MAIN!Y23)</f>
        <v>069</v>
      </c>
      <c r="X23" s="49" t="str">
        <f>IF(ISBLANK(MAIN!Z23),"",MAIN!Z23)</f>
        <v/>
      </c>
      <c r="Y23" s="52" t="str">
        <f>IF(ISBLANK(MAIN!AA23),"",MAIN!AA23)</f>
        <v>SF</v>
      </c>
      <c r="Z23" s="53" t="str">
        <f>IF(ISBLANK(MAIN!AB23),"",MAIN!AB23)</f>
        <v>Alluvium</v>
      </c>
      <c r="AA23" s="56" t="str">
        <f>IF(ISBLANK(MAIN!AC23),"",MAIN!AC23)</f>
        <v/>
      </c>
      <c r="AB23" s="55"/>
      <c r="AC23" s="56" t="s">
        <v>52</v>
      </c>
      <c r="AD23" s="57" t="s">
        <v>102</v>
      </c>
    </row>
    <row r="24" spans="1:30" s="15" customFormat="1" ht="11.25" customHeight="1" x14ac:dyDescent="0.2">
      <c r="A24" s="45" t="str">
        <f>IF(ISBLANK(MAIN!A24),"",MAIN!A24)</f>
        <v>P01-04B</v>
      </c>
      <c r="B24" s="46" t="str">
        <f>IF(ISBLANK(MAIN!B24),"",MAIN!B24)</f>
        <v>Intermediate Dam</v>
      </c>
      <c r="C24" s="47" t="str">
        <f>IF(ISBLANK(MAIN!C24),"",MAIN!C24)</f>
        <v/>
      </c>
      <c r="D24" s="47" t="str">
        <f>IF(ISBLANK(MAIN!D24),"",MAIN!D24)</f>
        <v>NAD83 / UTM zone 8</v>
      </c>
      <c r="E24" s="48">
        <f>IF(ISBLANK(MAIN!E24),"",MAIN!E24)</f>
        <v>6914074.4199999999</v>
      </c>
      <c r="F24" s="48">
        <f>IF(ISBLANK(MAIN!F24),"",MAIN!F24)</f>
        <v>580378.32999999996</v>
      </c>
      <c r="G24" s="49">
        <f>IF(ISBLANK(MAIN!G24),"",MAIN!G24)</f>
        <v>51</v>
      </c>
      <c r="H24" s="49">
        <f>IF(ISBLANK(MAIN!H24),"",MAIN!H24)</f>
        <v>1.8620000000000001</v>
      </c>
      <c r="I24" s="50">
        <f>IF(ISBLANK(MAIN!I24),"",MAIN!I24)</f>
        <v>3.4350000000000001</v>
      </c>
      <c r="J24" s="65">
        <f>IF(ISBLANK(MAIN!J24),"",MAIN!J24)</f>
        <v>34.1</v>
      </c>
      <c r="K24" s="50">
        <f>IF(ISBLANK(MAIN!K24),"",MAIN!K24)</f>
        <v>52.604999999999997</v>
      </c>
      <c r="L24" s="47">
        <f>IF(ISBLANK(MAIN!L24),"",MAIN!L24)</f>
        <v>0.105</v>
      </c>
      <c r="M24" s="51">
        <f>IF(ISBLANK(MAIN!M24),"",MAIN!M24)</f>
        <v>41529</v>
      </c>
      <c r="N24" s="85">
        <f>IF(ISBLANK(MAIN!N24),"",MAIN!N24)</f>
        <v>0.58680555555555558</v>
      </c>
      <c r="O24" s="49">
        <f>IF(ISBLANK(MAIN!O24),"",MAIN!O24)</f>
        <v>200</v>
      </c>
      <c r="P24" s="62">
        <f>IF(ISBLANK(MAIN!P24),"",MAIN!P24)</f>
        <v>3.85</v>
      </c>
      <c r="Q24" s="49">
        <f>IF(ISBLANK(MAIN!S24),"",MAIN!S24)</f>
        <v>3.7</v>
      </c>
      <c r="R24" s="62">
        <f>IF(ISBLANK(MAIN!T24),"",MAIN!T24)</f>
        <v>6.67</v>
      </c>
      <c r="S24" s="49">
        <f>IF(ISBLANK(MAIN!U24),"",MAIN!U24)</f>
        <v>2126</v>
      </c>
      <c r="T24" s="49">
        <f>IF(ISBLANK(MAIN!V24),"",MAIN!V24)</f>
        <v>4.9800000000000004</v>
      </c>
      <c r="U24" s="49" t="str">
        <f>IF(ISBLANK(MAIN!W24),"",MAIN!W24)</f>
        <v>Hydrolift</v>
      </c>
      <c r="V24" s="49" t="str">
        <f>IF(ISBLANK(MAIN!X24),"",MAIN!X24)</f>
        <v>Y</v>
      </c>
      <c r="W24" s="49" t="str">
        <f>IF(ISBLANK(MAIN!Y24),"",MAIN!Y24)</f>
        <v>064</v>
      </c>
      <c r="X24" s="49" t="str">
        <f>IF(ISBLANK(MAIN!Z24),"",MAIN!Z24)</f>
        <v/>
      </c>
      <c r="Y24" s="52" t="str">
        <f>IF(ISBLANK(MAIN!AA24),"",MAIN!AA24)</f>
        <v>SF</v>
      </c>
      <c r="Z24" s="53" t="str">
        <f>IF(ISBLANK(MAIN!AB24),"",MAIN!AB24)</f>
        <v>Till</v>
      </c>
      <c r="AA24" s="56" t="str">
        <f>IF(ISBLANK(MAIN!AC24),"",MAIN!AC24)</f>
        <v/>
      </c>
      <c r="AB24" s="55"/>
      <c r="AC24" s="56"/>
      <c r="AD24" s="57"/>
    </row>
    <row r="25" spans="1:30" s="15" customFormat="1" ht="13.5" customHeight="1" x14ac:dyDescent="0.2">
      <c r="A25" s="45" t="str">
        <f>IF(ISBLANK(MAIN!A25),"",MAIN!A25)</f>
        <v>X24-96D</v>
      </c>
      <c r="B25" s="46" t="str">
        <f>IF(ISBLANK(MAIN!B25),"",MAIN!B25)</f>
        <v>Intermediate Dam</v>
      </c>
      <c r="C25" s="47" t="str">
        <f>IF(ISBLANK(MAIN!C25),"",MAIN!C25)</f>
        <v/>
      </c>
      <c r="D25" s="47" t="str">
        <f>IF(ISBLANK(MAIN!D25),"",MAIN!D25)</f>
        <v>NAD83 / UTM zone 8</v>
      </c>
      <c r="E25" s="48">
        <f>IF(ISBLANK(MAIN!E25),"",MAIN!E25)</f>
        <v>6914298.5800000001</v>
      </c>
      <c r="F25" s="48">
        <f>IF(ISBLANK(MAIN!F25),"",MAIN!F25)</f>
        <v>580549.93000000005</v>
      </c>
      <c r="G25" s="49">
        <f>IF(ISBLANK(MAIN!G25),"",MAIN!G25)</f>
        <v>51</v>
      </c>
      <c r="H25" s="49">
        <f>IF(ISBLANK(MAIN!H25),"",MAIN!H25)</f>
        <v>3.504</v>
      </c>
      <c r="I25" s="50">
        <f>IF(ISBLANK(MAIN!I25),"",MAIN!I25)</f>
        <v>5.42</v>
      </c>
      <c r="J25" s="65">
        <f>IF(ISBLANK(MAIN!J25),"",MAIN!J25)</f>
        <v>28.376000000000001</v>
      </c>
      <c r="K25" s="50">
        <f>IF(ISBLANK(MAIN!K25),"",MAIN!K25)</f>
        <v>29.198</v>
      </c>
      <c r="L25" s="47">
        <f>IF(ISBLANK(MAIN!L25),"",MAIN!L25)</f>
        <v>0.85799999999999998</v>
      </c>
      <c r="M25" s="51">
        <f>IF(ISBLANK(MAIN!M25),"",MAIN!M25)</f>
        <v>41529</v>
      </c>
      <c r="N25" s="85">
        <f>IF(ISBLANK(MAIN!N25),"",MAIN!N25)</f>
        <v>0.69444444444444453</v>
      </c>
      <c r="O25" s="49">
        <f>IF(ISBLANK(MAIN!O25),"",MAIN!O25)</f>
        <v>150</v>
      </c>
      <c r="P25" s="62">
        <f>IF(ISBLANK(MAIN!P25),"",MAIN!P25)</f>
        <v>4.2859999999999996</v>
      </c>
      <c r="Q25" s="49">
        <f>IF(ISBLANK(MAIN!S25),"",MAIN!S25)</f>
        <v>3.6</v>
      </c>
      <c r="R25" s="62">
        <f>IF(ISBLANK(MAIN!T25),"",MAIN!T25)</f>
        <v>6.19</v>
      </c>
      <c r="S25" s="49">
        <f>IF(ISBLANK(MAIN!U25),"",MAIN!U25)</f>
        <v>3312</v>
      </c>
      <c r="T25" s="49">
        <f>IF(ISBLANK(MAIN!V25),"",MAIN!V25)</f>
        <v>13.16</v>
      </c>
      <c r="U25" s="49" t="str">
        <f>IF(ISBLANK(MAIN!W25),"",MAIN!W25)</f>
        <v>Hydrolift</v>
      </c>
      <c r="V25" s="49" t="str">
        <f>IF(ISBLANK(MAIN!X25),"",MAIN!X25)</f>
        <v>Y</v>
      </c>
      <c r="W25" s="49" t="str">
        <f>IF(ISBLANK(MAIN!Y25),"",MAIN!Y25)</f>
        <v>072</v>
      </c>
      <c r="X25" s="49" t="str">
        <f>IF(ISBLANK(MAIN!Z25),"",MAIN!Z25)</f>
        <v/>
      </c>
      <c r="Y25" s="52" t="str">
        <f>IF(ISBLANK(MAIN!AA25),"",MAIN!AA25)</f>
        <v>SF</v>
      </c>
      <c r="Z25" s="53" t="str">
        <f>IF(ISBLANK(MAIN!AB25),"",MAIN!AB25)</f>
        <v>Alluvium</v>
      </c>
      <c r="AA25" s="54" t="str">
        <f>IF(ISBLANK(MAIN!AC25),"",MAIN!AC25)</f>
        <v/>
      </c>
      <c r="AB25" s="55"/>
      <c r="AC25" s="56" t="s">
        <v>67</v>
      </c>
      <c r="AD25" s="57" t="s">
        <v>68</v>
      </c>
    </row>
    <row r="26" spans="1:30" s="15" customFormat="1" ht="11.25" customHeight="1" x14ac:dyDescent="0.2">
      <c r="A26" s="45" t="str">
        <f>IF(ISBLANK(MAIN!A26),"",MAIN!A26)</f>
        <v>X25-96A</v>
      </c>
      <c r="B26" s="46" t="str">
        <f>IF(ISBLANK(MAIN!B26),"",MAIN!B26)</f>
        <v>Intermediate Dam</v>
      </c>
      <c r="C26" s="47" t="str">
        <f>IF(ISBLANK(MAIN!C26),"",MAIN!C26)</f>
        <v/>
      </c>
      <c r="D26" s="47" t="str">
        <f>IF(ISBLANK(MAIN!D26),"",MAIN!D26)</f>
        <v>NAD83 / UTM zone 8</v>
      </c>
      <c r="E26" s="48">
        <f>IF(ISBLANK(MAIN!E26),"",MAIN!E26)</f>
        <v>6914120.5899999999</v>
      </c>
      <c r="F26" s="48">
        <f>IF(ISBLANK(MAIN!F26),"",MAIN!F26)</f>
        <v>580416.06999999995</v>
      </c>
      <c r="G26" s="49">
        <f>IF(ISBLANK(MAIN!G26),"",MAIN!G26)</f>
        <v>51</v>
      </c>
      <c r="H26" s="49">
        <f>IF(ISBLANK(MAIN!H26),"",MAIN!H26)</f>
        <v>3.028</v>
      </c>
      <c r="I26" s="50">
        <f>IF(ISBLANK(MAIN!I26),"",MAIN!I26)</f>
        <v>4.8150000000000004</v>
      </c>
      <c r="J26" s="65">
        <f>IF(ISBLANK(MAIN!J26),"",MAIN!J26)</f>
        <v>9.5</v>
      </c>
      <c r="K26" s="50">
        <f>IF(ISBLANK(MAIN!K26),"",MAIN!K26)</f>
        <v>9.4</v>
      </c>
      <c r="L26" s="47">
        <f>IF(ISBLANK(MAIN!L26),"",MAIN!L26)</f>
        <v>0.43</v>
      </c>
      <c r="M26" s="51">
        <f>IF(ISBLANK(MAIN!M26),"",MAIN!M26)</f>
        <v>41529</v>
      </c>
      <c r="N26" s="85">
        <f>IF(ISBLANK(MAIN!N26),"",MAIN!N26)</f>
        <v>0.625</v>
      </c>
      <c r="O26" s="49">
        <f>IF(ISBLANK(MAIN!O26),"",MAIN!O26)</f>
        <v>38</v>
      </c>
      <c r="P26" s="62">
        <f>IF(ISBLANK(MAIN!P26),"",MAIN!P26)</f>
        <v>3.8</v>
      </c>
      <c r="Q26" s="58">
        <f>IF(ISBLANK(MAIN!S26),"",MAIN!S26)</f>
        <v>4.4000000000000004</v>
      </c>
      <c r="R26" s="62">
        <f>IF(ISBLANK(MAIN!T26),"",MAIN!T26)</f>
        <v>7.26</v>
      </c>
      <c r="S26" s="49">
        <f>IF(ISBLANK(MAIN!U26),"",MAIN!U26)</f>
        <v>1414</v>
      </c>
      <c r="T26" s="49">
        <f>IF(ISBLANK(MAIN!V26),"",MAIN!V26)</f>
        <v>2.83</v>
      </c>
      <c r="U26" s="49" t="str">
        <f>IF(ISBLANK(MAIN!W26),"",MAIN!W26)</f>
        <v>Hydrolift</v>
      </c>
      <c r="V26" s="49" t="str">
        <f>IF(ISBLANK(MAIN!X26),"",MAIN!X26)</f>
        <v>Y</v>
      </c>
      <c r="W26" s="49" t="str">
        <f>IF(ISBLANK(MAIN!Y26),"",MAIN!Y26)</f>
        <v>030</v>
      </c>
      <c r="X26" s="49" t="str">
        <f>IF(ISBLANK(MAIN!Z26),"",MAIN!Z26)</f>
        <v/>
      </c>
      <c r="Y26" s="52" t="str">
        <f>IF(ISBLANK(MAIN!AA26),"",MAIN!AA26)</f>
        <v>SF</v>
      </c>
      <c r="Z26" s="53" t="str">
        <f>IF(ISBLANK(MAIN!AB26),"",MAIN!AB26)</f>
        <v>Alluvium</v>
      </c>
      <c r="AA26" s="56" t="str">
        <f>IF(ISBLANK(MAIN!AC26),"",MAIN!AC26)</f>
        <v/>
      </c>
      <c r="AB26" s="55"/>
      <c r="AC26" s="56" t="s">
        <v>89</v>
      </c>
      <c r="AD26" s="57"/>
    </row>
    <row r="27" spans="1:30" s="15" customFormat="1" ht="11.25" customHeight="1" x14ac:dyDescent="0.2">
      <c r="A27" s="45" t="str">
        <f>IF(ISBLANK(MAIN!A27),"",MAIN!A27)</f>
        <v>X25-96B</v>
      </c>
      <c r="B27" s="46" t="str">
        <f>IF(ISBLANK(MAIN!B27),"",MAIN!B27)</f>
        <v>Intermediate Dam</v>
      </c>
      <c r="C27" s="47" t="str">
        <f>IF(ISBLANK(MAIN!C27),"",MAIN!C27)</f>
        <v/>
      </c>
      <c r="D27" s="47" t="str">
        <f>IF(ISBLANK(MAIN!D27),"",MAIN!D27)</f>
        <v>NAD83 / UTM zone 8</v>
      </c>
      <c r="E27" s="48">
        <f>IF(ISBLANK(MAIN!E27),"",MAIN!E27)</f>
        <v>6914120.5</v>
      </c>
      <c r="F27" s="48">
        <f>IF(ISBLANK(MAIN!F27),"",MAIN!F27)</f>
        <v>580416.11</v>
      </c>
      <c r="G27" s="49">
        <f>IF(ISBLANK(MAIN!G27),"",MAIN!G27)</f>
        <v>51</v>
      </c>
      <c r="H27" s="49">
        <f>IF(ISBLANK(MAIN!H27),"",MAIN!H27)</f>
        <v>2.91</v>
      </c>
      <c r="I27" s="50">
        <f>IF(ISBLANK(MAIN!I27),"",MAIN!I27)</f>
        <v>4.6559999999999997</v>
      </c>
      <c r="J27" s="65">
        <f>IF(ISBLANK(MAIN!J27),"",MAIN!J27)</f>
        <v>19.739999999999998</v>
      </c>
      <c r="K27" s="50">
        <f>IF(ISBLANK(MAIN!K27),"",MAIN!K27)</f>
        <v>19.586000000000002</v>
      </c>
      <c r="L27" s="47">
        <f>IF(ISBLANK(MAIN!L27),"",MAIN!L27)</f>
        <v>0.41599999999999998</v>
      </c>
      <c r="M27" s="51">
        <f>IF(ISBLANK(MAIN!M27),"",MAIN!M27)</f>
        <v>41529</v>
      </c>
      <c r="N27" s="85">
        <f>IF(ISBLANK(MAIN!N27),"",MAIN!N27)</f>
        <v>0.63888888888888895</v>
      </c>
      <c r="O27" s="49">
        <f>IF(ISBLANK(MAIN!O27),"",MAIN!O27)</f>
        <v>100</v>
      </c>
      <c r="P27" s="62">
        <f>IF(ISBLANK(MAIN!P27),"",MAIN!P27)</f>
        <v>3.33</v>
      </c>
      <c r="Q27" s="49">
        <f>IF(ISBLANK(MAIN!S27),"",MAIN!S27)</f>
        <v>4.3</v>
      </c>
      <c r="R27" s="62">
        <f>IF(ISBLANK(MAIN!T27),"",MAIN!T27)</f>
        <v>7.47</v>
      </c>
      <c r="S27" s="49">
        <f>IF(ISBLANK(MAIN!U27),"",MAIN!U27)</f>
        <v>1424</v>
      </c>
      <c r="T27" s="62">
        <f>IF(ISBLANK(MAIN!V27),"",MAIN!V27)</f>
        <v>1.51</v>
      </c>
      <c r="U27" s="49" t="str">
        <f>IF(ISBLANK(MAIN!W27),"",MAIN!W27)</f>
        <v>Hydrolift</v>
      </c>
      <c r="V27" s="49" t="str">
        <f>IF(ISBLANK(MAIN!X27),"",MAIN!X27)</f>
        <v>Y</v>
      </c>
      <c r="W27" s="49" t="str">
        <f>IF(ISBLANK(MAIN!Y27),"",MAIN!Y27)</f>
        <v>068</v>
      </c>
      <c r="X27" s="49" t="str">
        <f>IF(ISBLANK(MAIN!Z27),"",MAIN!Z27)</f>
        <v/>
      </c>
      <c r="Y27" s="52" t="str">
        <f>IF(ISBLANK(MAIN!AA27),"",MAIN!AA27)</f>
        <v>SF</v>
      </c>
      <c r="Z27" s="53" t="str">
        <f>IF(ISBLANK(MAIN!AB27),"",MAIN!AB27)</f>
        <v>Alluvium</v>
      </c>
      <c r="AA27" s="56" t="str">
        <f>IF(ISBLANK(MAIN!AC27),"",MAIN!AC27)</f>
        <v/>
      </c>
      <c r="AB27" s="55"/>
      <c r="AC27" s="56" t="s">
        <v>64</v>
      </c>
      <c r="AD27" s="57" t="s">
        <v>65</v>
      </c>
    </row>
    <row r="28" spans="1:30" s="33" customFormat="1" ht="11.25" customHeight="1" x14ac:dyDescent="0.2">
      <c r="A28" s="35" t="str">
        <f>IF(ISBLANK(MAIN!A28),"",MAIN!A28)</f>
        <v>Intermediate Dump</v>
      </c>
      <c r="B28" s="34" t="str">
        <f>IF(ISBLANK(MAIN!B28),"",MAIN!B28)</f>
        <v/>
      </c>
      <c r="C28" s="16" t="str">
        <f>IF(ISBLANK(MAIN!C28),"",MAIN!C28)</f>
        <v/>
      </c>
      <c r="D28" s="16" t="str">
        <f>IF(ISBLANK(MAIN!D28),"",MAIN!D28)</f>
        <v/>
      </c>
      <c r="E28" s="17" t="str">
        <f>IF(ISBLANK(MAIN!E28),"",MAIN!E28)</f>
        <v/>
      </c>
      <c r="F28" s="17" t="str">
        <f>IF(ISBLANK(MAIN!F28),"",MAIN!F28)</f>
        <v/>
      </c>
      <c r="G28" s="29" t="str">
        <f>IF(ISBLANK(MAIN!G28),"",MAIN!G28)</f>
        <v/>
      </c>
      <c r="H28" s="29" t="str">
        <f>IF(ISBLANK(MAIN!H28),"",MAIN!H28)</f>
        <v/>
      </c>
      <c r="I28" s="27" t="str">
        <f>IF(ISBLANK(MAIN!I28),"",MAIN!I28)</f>
        <v/>
      </c>
      <c r="J28" s="96" t="str">
        <f>IF(ISBLANK(MAIN!J28),"",MAIN!J28)</f>
        <v/>
      </c>
      <c r="K28" s="27" t="str">
        <f>IF(ISBLANK(MAIN!K28),"",MAIN!K28)</f>
        <v/>
      </c>
      <c r="L28" s="16" t="str">
        <f>IF(ISBLANK(MAIN!L28),"",MAIN!L28)</f>
        <v/>
      </c>
      <c r="M28" s="36" t="str">
        <f>IF(ISBLANK(MAIN!M28),"",MAIN!M28)</f>
        <v/>
      </c>
      <c r="N28" s="94" t="str">
        <f>IF(ISBLANK(MAIN!N28),"",MAIN!N28)</f>
        <v/>
      </c>
      <c r="O28" s="29" t="str">
        <f>IF(ISBLANK(MAIN!O28),"",MAIN!O28)</f>
        <v/>
      </c>
      <c r="P28" s="95" t="str">
        <f>IF(ISBLANK(MAIN!P28),"",MAIN!P28)</f>
        <v/>
      </c>
      <c r="Q28" s="29" t="str">
        <f>IF(ISBLANK(MAIN!S28),"",MAIN!S28)</f>
        <v/>
      </c>
      <c r="R28" s="95" t="str">
        <f>IF(ISBLANK(MAIN!T28),"",MAIN!T28)</f>
        <v/>
      </c>
      <c r="S28" s="29" t="str">
        <f>IF(ISBLANK(MAIN!U28),"",MAIN!U28)</f>
        <v/>
      </c>
      <c r="T28" s="95" t="str">
        <f>IF(ISBLANK(MAIN!V28),"",MAIN!V28)</f>
        <v/>
      </c>
      <c r="U28" s="29" t="str">
        <f>IF(ISBLANK(MAIN!W28),"",MAIN!W28)</f>
        <v/>
      </c>
      <c r="V28" s="29" t="str">
        <f>IF(ISBLANK(MAIN!X28),"",MAIN!X28)</f>
        <v/>
      </c>
      <c r="W28" s="29" t="str">
        <f>IF(ISBLANK(MAIN!Y28),"",MAIN!Y28)</f>
        <v/>
      </c>
      <c r="X28" s="29" t="str">
        <f>IF(ISBLANK(MAIN!Z28),"",MAIN!Z28)</f>
        <v/>
      </c>
      <c r="Y28" s="28" t="str">
        <f>IF(ISBLANK(MAIN!AA28),"",MAIN!AA28)</f>
        <v/>
      </c>
      <c r="Z28" s="30" t="str">
        <f>IF(ISBLANK(MAIN!AB28),"",MAIN!AB28)</f>
        <v/>
      </c>
      <c r="AA28" s="31" t="str">
        <f>IF(ISBLANK(MAIN!AC28),"",MAIN!AC28)</f>
        <v/>
      </c>
      <c r="AB28" s="32"/>
      <c r="AC28" s="31"/>
    </row>
    <row r="29" spans="1:30" s="15" customFormat="1" ht="11.25" customHeight="1" x14ac:dyDescent="0.2">
      <c r="A29" s="45" t="str">
        <f>IF(ISBLANK(MAIN!A29),"",MAIN!A29)</f>
        <v>P96-8A</v>
      </c>
      <c r="B29" s="46" t="str">
        <f>IF(ISBLANK(MAIN!B29),"",MAIN!B29)</f>
        <v>Intermediate Dump</v>
      </c>
      <c r="C29" s="47" t="str">
        <f>IF(ISBLANK(MAIN!C29),"",MAIN!C29)</f>
        <v>Truck</v>
      </c>
      <c r="D29" s="47" t="str">
        <f>IF(ISBLANK(MAIN!D29),"",MAIN!D29)</f>
        <v>NAD83 / UTM zone 8</v>
      </c>
      <c r="E29" s="48">
        <f>IF(ISBLANK(MAIN!E29),"",MAIN!E29)</f>
        <v>6914073.8300000001</v>
      </c>
      <c r="F29" s="48">
        <f>IF(ISBLANK(MAIN!F29),"",MAIN!F29)</f>
        <v>583225</v>
      </c>
      <c r="G29" s="49">
        <f>IF(ISBLANK(MAIN!G29),"",MAIN!G29)</f>
        <v>51</v>
      </c>
      <c r="H29" s="49">
        <f>IF(ISBLANK(MAIN!H29),"",MAIN!H29)</f>
        <v>2.3199999999999998</v>
      </c>
      <c r="I29" s="50">
        <f>IF(ISBLANK(MAIN!I29),"",MAIN!I29)</f>
        <v>2.5489999999999999</v>
      </c>
      <c r="J29" s="65">
        <f>IF(ISBLANK(MAIN!J29),"",MAIN!J29)</f>
        <v>4.8230000000000004</v>
      </c>
      <c r="K29" s="50">
        <f>IF(ISBLANK(MAIN!K29),"",MAIN!K29)</f>
        <v>4.78</v>
      </c>
      <c r="L29" s="47">
        <f>IF(ISBLANK(MAIN!L29),"",MAIN!L29)</f>
        <v>0.61</v>
      </c>
      <c r="M29" s="51">
        <f>IF(ISBLANK(MAIN!M29),"",MAIN!M29)</f>
        <v>41530</v>
      </c>
      <c r="N29" s="85">
        <f>IF(ISBLANK(MAIN!N29),"",MAIN!N29)</f>
        <v>0.67499999999999993</v>
      </c>
      <c r="O29" s="49">
        <f>IF(ISBLANK(MAIN!O29),"",MAIN!O29)</f>
        <v>15</v>
      </c>
      <c r="P29" s="49">
        <f>IF(ISBLANK(MAIN!P29),"",MAIN!P29)</f>
        <v>0.78900000000000003</v>
      </c>
      <c r="Q29" s="58">
        <f>IF(ISBLANK(MAIN!S29),"",MAIN!S29)</f>
        <v>10.199999999999999</v>
      </c>
      <c r="R29" s="62">
        <f>IF(ISBLANK(MAIN!T29),"",MAIN!T29)</f>
        <v>3.34</v>
      </c>
      <c r="S29" s="49">
        <f>IF(ISBLANK(MAIN!U29),"",MAIN!U29)</f>
        <v>11536</v>
      </c>
      <c r="T29" s="49">
        <f>IF(ISBLANK(MAIN!V29),"",MAIN!V29)</f>
        <v>3.35</v>
      </c>
      <c r="U29" s="49" t="str">
        <f>IF(ISBLANK(MAIN!W29),"",MAIN!W29)</f>
        <v>Manual</v>
      </c>
      <c r="V29" s="49" t="str">
        <f>IF(ISBLANK(MAIN!X29),"",MAIN!X29)</f>
        <v>Y</v>
      </c>
      <c r="W29" s="49" t="str">
        <f>IF(ISBLANK(MAIN!Y29),"",MAIN!Y29)</f>
        <v>032</v>
      </c>
      <c r="X29" s="49" t="str">
        <f>IF(ISBLANK(MAIN!Z29),"",MAIN!Z29)</f>
        <v/>
      </c>
      <c r="Y29" s="52" t="str">
        <f>IF(ISBLANK(MAIN!AA29),"",MAIN!AA29)</f>
        <v>SF</v>
      </c>
      <c r="Z29" s="53" t="str">
        <f>IF(ISBLANK(MAIN!AB29),"",MAIN!AB29)</f>
        <v>Alluvium</v>
      </c>
      <c r="AA29" s="54" t="str">
        <f>IF(ISBLANK(MAIN!AC29),"",MAIN!AC29)</f>
        <v/>
      </c>
      <c r="AB29" s="55"/>
      <c r="AC29" s="56" t="s">
        <v>45</v>
      </c>
      <c r="AD29" s="57" t="s">
        <v>103</v>
      </c>
    </row>
    <row r="30" spans="1:30" s="15" customFormat="1" ht="11.25" customHeight="1" x14ac:dyDescent="0.2">
      <c r="A30" s="45" t="str">
        <f>IF(ISBLANK(MAIN!A30),"",MAIN!A30)</f>
        <v>P96-8B</v>
      </c>
      <c r="B30" s="46" t="str">
        <f>IF(ISBLANK(MAIN!B30),"",MAIN!B30)</f>
        <v>Intermediate Dump</v>
      </c>
      <c r="C30" s="47" t="str">
        <f>IF(ISBLANK(MAIN!C30),"",MAIN!C30)</f>
        <v/>
      </c>
      <c r="D30" s="47" t="str">
        <f>IF(ISBLANK(MAIN!D30),"",MAIN!D30)</f>
        <v>NAD83 / UTM zone 8</v>
      </c>
      <c r="E30" s="48">
        <f>IF(ISBLANK(MAIN!E30),"",MAIN!E30)</f>
        <v>6914073.8099999996</v>
      </c>
      <c r="F30" s="48">
        <f>IF(ISBLANK(MAIN!F30),"",MAIN!F30)</f>
        <v>583224.92000000004</v>
      </c>
      <c r="G30" s="49">
        <f>IF(ISBLANK(MAIN!G30),"",MAIN!G30)</f>
        <v>51</v>
      </c>
      <c r="H30" s="49">
        <f>IF(ISBLANK(MAIN!H30),"",MAIN!H30)</f>
        <v>2.23</v>
      </c>
      <c r="I30" s="50">
        <f>IF(ISBLANK(MAIN!I30),"",MAIN!I30)</f>
        <v>2.6480000000000001</v>
      </c>
      <c r="J30" s="65">
        <f>IF(ISBLANK(MAIN!J30),"",MAIN!J30)</f>
        <v>9.36</v>
      </c>
      <c r="K30" s="50">
        <f>IF(ISBLANK(MAIN!K30),"",MAIN!K30)</f>
        <v>9.2080000000000002</v>
      </c>
      <c r="L30" s="47">
        <f>IF(ISBLANK(MAIN!L30),"",MAIN!L30)</f>
        <v>0.68799999999999994</v>
      </c>
      <c r="M30" s="51">
        <f>IF(ISBLANK(MAIN!M30),"",MAIN!M30)</f>
        <v>41530</v>
      </c>
      <c r="N30" s="85">
        <f>IF(ISBLANK(MAIN!N30),"",MAIN!N30)</f>
        <v>0.6791666666666667</v>
      </c>
      <c r="O30" s="49">
        <f>IF(ISBLANK(MAIN!O30),"",MAIN!O30)</f>
        <v>40</v>
      </c>
      <c r="P30" s="49">
        <f>IF(ISBLANK(MAIN!P30),"",MAIN!P30)</f>
        <v>1.48</v>
      </c>
      <c r="Q30" s="49">
        <f>IF(ISBLANK(MAIN!S30),"",MAIN!S30)</f>
        <v>8</v>
      </c>
      <c r="R30" s="62">
        <f>IF(ISBLANK(MAIN!T30),"",MAIN!T30)</f>
        <v>5.13</v>
      </c>
      <c r="S30" s="49">
        <f>IF(ISBLANK(MAIN!U30),"",MAIN!U30)</f>
        <v>12023</v>
      </c>
      <c r="T30" s="49">
        <f>IF(ISBLANK(MAIN!V30),"",MAIN!V30)</f>
        <v>5.36</v>
      </c>
      <c r="U30" s="49" t="str">
        <f>IF(ISBLANK(MAIN!W30),"",MAIN!W30)</f>
        <v>Hydrolift</v>
      </c>
      <c r="V30" s="49" t="str">
        <f>IF(ISBLANK(MAIN!X30),"",MAIN!X30)</f>
        <v>Y</v>
      </c>
      <c r="W30" s="49" t="str">
        <f>IF(ISBLANK(MAIN!Y30),"",MAIN!Y30)</f>
        <v>052</v>
      </c>
      <c r="X30" s="49" t="str">
        <f>IF(ISBLANK(MAIN!Z30),"",MAIN!Z30)</f>
        <v/>
      </c>
      <c r="Y30" s="52" t="str">
        <f>IF(ISBLANK(MAIN!AA30),"",MAIN!AA30)</f>
        <v>SF</v>
      </c>
      <c r="Z30" s="53" t="str">
        <f>IF(ISBLANK(MAIN!AB30),"",MAIN!AB30)</f>
        <v>Alluvium</v>
      </c>
      <c r="AA30" s="56" t="str">
        <f>IF(ISBLANK(MAIN!AC30),"",MAIN!AC30)</f>
        <v/>
      </c>
      <c r="AB30" s="55"/>
      <c r="AC30" s="56" t="s">
        <v>45</v>
      </c>
      <c r="AD30" s="57" t="s">
        <v>103</v>
      </c>
    </row>
    <row r="31" spans="1:30" s="15" customFormat="1" ht="11.25" customHeight="1" x14ac:dyDescent="0.2">
      <c r="A31" s="61" t="str">
        <f>IF(ISBLANK(MAIN!A31),"",MAIN!A31)</f>
        <v>P96-6</v>
      </c>
      <c r="B31" s="46" t="str">
        <f>IF(ISBLANK(MAIN!B31),"",MAIN!B31)</f>
        <v>Intermediate Dump</v>
      </c>
      <c r="C31" s="50" t="str">
        <f>IF(ISBLANK(MAIN!C31),"",MAIN!C31)</f>
        <v/>
      </c>
      <c r="D31" s="47" t="str">
        <f>IF(ISBLANK(MAIN!D31),"",MAIN!D31)</f>
        <v>NAD83 / UTM zone 8</v>
      </c>
      <c r="E31" s="48">
        <f>IF(ISBLANK(MAIN!E31),"",MAIN!E31)</f>
        <v>6913312.6799999997</v>
      </c>
      <c r="F31" s="48">
        <f>IF(ISBLANK(MAIN!F31),"",MAIN!F31)</f>
        <v>584905.67000000004</v>
      </c>
      <c r="G31" s="50" t="str">
        <f>IF(ISBLANK(MAIN!G31),"",MAIN!G31)</f>
        <v/>
      </c>
      <c r="H31" s="50">
        <f>IF(ISBLANK(MAIN!H31),"",MAIN!H31)</f>
        <v>11.622</v>
      </c>
      <c r="I31" s="50">
        <f>IF(ISBLANK(MAIN!I31),"",MAIN!I31)</f>
        <v>12.375</v>
      </c>
      <c r="J31" s="109">
        <f>IF(ISBLANK(MAIN!J31),"",MAIN!J31)</f>
        <v>18.358000000000001</v>
      </c>
      <c r="K31" s="50">
        <f>IF(ISBLANK(MAIN!K31),"",MAIN!K31)</f>
        <v>20.810000000000002</v>
      </c>
      <c r="L31" s="50" t="str">
        <f>IF(ISBLANK(MAIN!L31),"",MAIN!L31)</f>
        <v/>
      </c>
      <c r="M31" s="97">
        <f>IF(ISBLANK(MAIN!M31),"",MAIN!M31)</f>
        <v>41530</v>
      </c>
      <c r="N31" s="98">
        <f>IF(ISBLANK(MAIN!N31),"",MAIN!N31)</f>
        <v>0.3354166666666667</v>
      </c>
      <c r="O31" s="50">
        <f>IF(ISBLANK(MAIN!O31),"",MAIN!O31)</f>
        <v>40</v>
      </c>
      <c r="P31" s="50">
        <f>IF(ISBLANK(MAIN!P31),"",MAIN!P31)</f>
        <v>1.9</v>
      </c>
      <c r="Q31" s="50">
        <f>IF(ISBLANK(MAIN!S31),"",MAIN!S31)</f>
        <v>1.2</v>
      </c>
      <c r="R31" s="102">
        <f>IF(ISBLANK(MAIN!T31),"",MAIN!T31)</f>
        <v>5.92</v>
      </c>
      <c r="S31" s="50">
        <f>IF(ISBLANK(MAIN!U31),"",MAIN!U31)</f>
        <v>3413</v>
      </c>
      <c r="T31" s="50">
        <f>IF(ISBLANK(MAIN!V31),"",MAIN!V31)</f>
        <v>0.43</v>
      </c>
      <c r="U31" s="50" t="str">
        <f>IF(ISBLANK(MAIN!W31),"",MAIN!W31)</f>
        <v>Hydrolift</v>
      </c>
      <c r="V31" s="50" t="str">
        <f>IF(ISBLANK(MAIN!X31),"",MAIN!X31)</f>
        <v>Y</v>
      </c>
      <c r="W31" s="52" t="str">
        <f>IF(ISBLANK(MAIN!Y31),"",MAIN!Y31)</f>
        <v>055</v>
      </c>
      <c r="X31" s="49" t="str">
        <f>IF(ISBLANK(MAIN!Z31),"",MAIN!Z31)</f>
        <v/>
      </c>
      <c r="Y31" s="52" t="str">
        <f>IF(ISBLANK(MAIN!AA31),"",MAIN!AA31)</f>
        <v>SF</v>
      </c>
      <c r="Z31" s="53" t="str">
        <f>IF(ISBLANK(MAIN!AB31),"",MAIN!AB31)</f>
        <v>Alluvium</v>
      </c>
      <c r="AA31" s="56" t="str">
        <f>IF(ISBLANK(MAIN!AC31),"",MAIN!AC31)</f>
        <v/>
      </c>
      <c r="AB31" s="55"/>
      <c r="AC31" s="56"/>
      <c r="AD31" s="57"/>
    </row>
    <row r="32" spans="1:30" s="33" customFormat="1" ht="11.25" customHeight="1" x14ac:dyDescent="0.2">
      <c r="A32" s="26" t="str">
        <f>IF(ISBLANK(MAIN!A32),"",MAIN!A32)</f>
        <v>Main Dump</v>
      </c>
      <c r="B32" s="34" t="str">
        <f>IF(ISBLANK(MAIN!B32),"",MAIN!B32)</f>
        <v/>
      </c>
      <c r="C32" s="27" t="str">
        <f>IF(ISBLANK(MAIN!C32),"",MAIN!C32)</f>
        <v/>
      </c>
      <c r="D32" s="16" t="str">
        <f>IF(ISBLANK(MAIN!D32),"",MAIN!D32)</f>
        <v/>
      </c>
      <c r="E32" s="17" t="str">
        <f>IF(ISBLANK(MAIN!E32),"",MAIN!E32)</f>
        <v/>
      </c>
      <c r="F32" s="17" t="str">
        <f>IF(ISBLANK(MAIN!F32),"",MAIN!F32)</f>
        <v/>
      </c>
      <c r="G32" s="27" t="str">
        <f>IF(ISBLANK(MAIN!G32),"",MAIN!G32)</f>
        <v/>
      </c>
      <c r="H32" s="27" t="str">
        <f>IF(ISBLANK(MAIN!H32),"",MAIN!H32)</f>
        <v/>
      </c>
      <c r="I32" s="27" t="str">
        <f>IF(ISBLANK(MAIN!I32),"",MAIN!I32)</f>
        <v/>
      </c>
      <c r="J32" s="110" t="str">
        <f>IF(ISBLANK(MAIN!J32),"",MAIN!J32)</f>
        <v/>
      </c>
      <c r="K32" s="27" t="str">
        <f>IF(ISBLANK(MAIN!K32),"",MAIN!K32)</f>
        <v/>
      </c>
      <c r="L32" s="27" t="str">
        <f>IF(ISBLANK(MAIN!L32),"",MAIN!L32)</f>
        <v/>
      </c>
      <c r="M32" s="27" t="str">
        <f>IF(ISBLANK(MAIN!M32),"",MAIN!M32)</f>
        <v/>
      </c>
      <c r="N32" s="27" t="str">
        <f>IF(ISBLANK(MAIN!N32),"",MAIN!N32)</f>
        <v/>
      </c>
      <c r="O32" s="27" t="str">
        <f>IF(ISBLANK(MAIN!O32),"",MAIN!O32)</f>
        <v/>
      </c>
      <c r="P32" s="27" t="str">
        <f>IF(ISBLANK(MAIN!P32),"",MAIN!P32)</f>
        <v/>
      </c>
      <c r="Q32" s="27" t="str">
        <f>IF(ISBLANK(MAIN!S32),"",MAIN!S32)</f>
        <v/>
      </c>
      <c r="R32" s="103" t="str">
        <f>IF(ISBLANK(MAIN!T32),"",MAIN!T32)</f>
        <v/>
      </c>
      <c r="S32" s="27" t="str">
        <f>IF(ISBLANK(MAIN!U32),"",MAIN!U32)</f>
        <v/>
      </c>
      <c r="T32" s="27" t="str">
        <f>IF(ISBLANK(MAIN!V32),"",MAIN!V32)</f>
        <v/>
      </c>
      <c r="U32" s="27" t="str">
        <f>IF(ISBLANK(MAIN!W32),"",MAIN!W32)</f>
        <v/>
      </c>
      <c r="V32" s="27" t="str">
        <f>IF(ISBLANK(MAIN!X32),"",MAIN!X32)</f>
        <v/>
      </c>
      <c r="W32" s="28" t="str">
        <f>IF(ISBLANK(MAIN!Y32),"",MAIN!Y32)</f>
        <v/>
      </c>
      <c r="X32" s="29" t="str">
        <f>IF(ISBLANK(MAIN!Z32),"",MAIN!Z32)</f>
        <v/>
      </c>
      <c r="Y32" s="28" t="str">
        <f>IF(ISBLANK(MAIN!AA32),"",MAIN!AA32)</f>
        <v/>
      </c>
      <c r="Z32" s="30" t="str">
        <f>IF(ISBLANK(MAIN!AB32),"",MAIN!AB32)</f>
        <v/>
      </c>
      <c r="AA32" s="31" t="str">
        <f>IF(ISBLANK(MAIN!AC32),"",MAIN!AC32)</f>
        <v/>
      </c>
      <c r="AB32" s="32"/>
      <c r="AC32" s="31"/>
    </row>
    <row r="33" spans="1:31" s="15" customFormat="1" ht="11.25" customHeight="1" x14ac:dyDescent="0.2">
      <c r="A33" s="45" t="str">
        <f>IF(ISBLANK(MAIN!A33),"",MAIN!A33)</f>
        <v>SRK08-P9</v>
      </c>
      <c r="B33" s="46" t="str">
        <f>IF(ISBLANK(MAIN!B33),"",MAIN!B33)</f>
        <v>Main Dump</v>
      </c>
      <c r="C33" s="47" t="str">
        <f>IF(ISBLANK(MAIN!C33),"",MAIN!C33)</f>
        <v/>
      </c>
      <c r="D33" s="47" t="str">
        <f>IF(ISBLANK(MAIN!D33),"",MAIN!D33)</f>
        <v>NAD83 / UTM zone 8</v>
      </c>
      <c r="E33" s="48">
        <f>IF(ISBLANK(MAIN!E33),"",MAIN!E33)</f>
        <v>583804</v>
      </c>
      <c r="F33" s="48">
        <f>IF(ISBLANK(MAIN!F33),"",MAIN!F33)</f>
        <v>6913440</v>
      </c>
      <c r="G33" s="49">
        <f>IF(ISBLANK(MAIN!G33),"",MAIN!G33)</f>
        <v>51</v>
      </c>
      <c r="H33" s="49">
        <f>IF(ISBLANK(MAIN!H33),"",MAIN!H33)</f>
        <v>3.2149999999999999</v>
      </c>
      <c r="I33" s="50">
        <f>IF(ISBLANK(MAIN!I33),"",MAIN!I33)</f>
        <v>4.1609999999999996</v>
      </c>
      <c r="J33" s="65">
        <f>IF(ISBLANK(MAIN!J33),"",MAIN!J33)</f>
        <v>5.1349999999999998</v>
      </c>
      <c r="K33" s="50">
        <f>IF(ISBLANK(MAIN!K33),"",MAIN!K33)</f>
        <v>6.8760000000000003</v>
      </c>
      <c r="L33" s="47">
        <f>IF(ISBLANK(MAIN!L33),"",MAIN!L33)</f>
        <v>0.78</v>
      </c>
      <c r="M33" s="51">
        <f>IF(ISBLANK(MAIN!M33),"",MAIN!M33)</f>
        <v>41530</v>
      </c>
      <c r="N33" s="85">
        <f>IF(ISBLANK(MAIN!N33),"",MAIN!N33)</f>
        <v>0.63750000000000007</v>
      </c>
      <c r="O33" s="49">
        <f>IF(ISBLANK(MAIN!O33),"",MAIN!O33)</f>
        <v>11</v>
      </c>
      <c r="P33" s="65">
        <f>IF(ISBLANK(MAIN!P33),"",MAIN!P33)</f>
        <v>0.61099999999999999</v>
      </c>
      <c r="Q33" s="49">
        <f>IF(ISBLANK(MAIN!S33),"",MAIN!S33)</f>
        <v>4.5999999999999996</v>
      </c>
      <c r="R33" s="62">
        <f>IF(ISBLANK(MAIN!T33),"",MAIN!T33)</f>
        <v>7.06</v>
      </c>
      <c r="S33" s="49">
        <f>IF(ISBLANK(MAIN!U33),"",MAIN!U33)</f>
        <v>1990</v>
      </c>
      <c r="T33" s="49">
        <f>IF(ISBLANK(MAIN!V33),"",MAIN!V33)</f>
        <v>74.599999999999994</v>
      </c>
      <c r="U33" s="49" t="str">
        <f>IF(ISBLANK(MAIN!W33),"",MAIN!W33)</f>
        <v>Manual</v>
      </c>
      <c r="V33" s="49" t="str">
        <f>IF(ISBLANK(MAIN!X33),"",MAIN!X33)</f>
        <v>Y</v>
      </c>
      <c r="W33" s="49" t="str">
        <f>IF(ISBLANK(MAIN!Y33),"",MAIN!Y33)</f>
        <v>044</v>
      </c>
      <c r="X33" s="49" t="str">
        <f>IF(ISBLANK(MAIN!Z33),"",MAIN!Z33)</f>
        <v/>
      </c>
      <c r="Y33" s="52" t="str">
        <f>IF(ISBLANK(MAIN!AA33),"",MAIN!AA33)</f>
        <v>SF</v>
      </c>
      <c r="Z33" s="53" t="str">
        <f>IF(ISBLANK(MAIN!AB33),"",MAIN!AB33)</f>
        <v>weath. BR + BR</v>
      </c>
      <c r="AA33" s="56" t="str">
        <f>IF(ISBLANK(MAIN!AC33),"",MAIN!AC33)</f>
        <v>Stand up broken, top is an additional 70 cm.</v>
      </c>
      <c r="AB33" s="55"/>
      <c r="AC33" s="56" t="s">
        <v>32</v>
      </c>
      <c r="AD33" s="57"/>
    </row>
    <row r="34" spans="1:31" s="33" customFormat="1" ht="11.25" customHeight="1" x14ac:dyDescent="0.2">
      <c r="A34" s="35" t="str">
        <f>IF(ISBLANK(MAIN!A34),"",MAIN!A34)</f>
        <v>Mill Area</v>
      </c>
      <c r="B34" s="34" t="str">
        <f>IF(ISBLANK(MAIN!B34),"",MAIN!B34)</f>
        <v/>
      </c>
      <c r="C34" s="16" t="str">
        <f>IF(ISBLANK(MAIN!C34),"",MAIN!C34)</f>
        <v/>
      </c>
      <c r="D34" s="16" t="str">
        <f>IF(ISBLANK(MAIN!D34),"",MAIN!D34)</f>
        <v/>
      </c>
      <c r="E34" s="17" t="str">
        <f>IF(ISBLANK(MAIN!E34),"",MAIN!E34)</f>
        <v/>
      </c>
      <c r="F34" s="17" t="str">
        <f>IF(ISBLANK(MAIN!F34),"",MAIN!F34)</f>
        <v/>
      </c>
      <c r="G34" s="29" t="str">
        <f>IF(ISBLANK(MAIN!G34),"",MAIN!G34)</f>
        <v/>
      </c>
      <c r="H34" s="29" t="str">
        <f>IF(ISBLANK(MAIN!H34),"",MAIN!H34)</f>
        <v/>
      </c>
      <c r="I34" s="27" t="str">
        <f>IF(ISBLANK(MAIN!I34),"",MAIN!I34)</f>
        <v/>
      </c>
      <c r="J34" s="96" t="str">
        <f>IF(ISBLANK(MAIN!J34),"",MAIN!J34)</f>
        <v/>
      </c>
      <c r="K34" s="27" t="str">
        <f>IF(ISBLANK(MAIN!K34),"",MAIN!K34)</f>
        <v/>
      </c>
      <c r="L34" s="16" t="str">
        <f>IF(ISBLANK(MAIN!L34),"",MAIN!L34)</f>
        <v/>
      </c>
      <c r="M34" s="36" t="str">
        <f>IF(ISBLANK(MAIN!M34),"",MAIN!M34)</f>
        <v/>
      </c>
      <c r="N34" s="94" t="str">
        <f>IF(ISBLANK(MAIN!N34),"",MAIN!N34)</f>
        <v/>
      </c>
      <c r="O34" s="29" t="str">
        <f>IF(ISBLANK(MAIN!O34),"",MAIN!O34)</f>
        <v/>
      </c>
      <c r="P34" s="96" t="str">
        <f>IF(ISBLANK(MAIN!P34),"",MAIN!P34)</f>
        <v/>
      </c>
      <c r="Q34" s="29" t="str">
        <f>IF(ISBLANK(MAIN!S34),"",MAIN!S34)</f>
        <v/>
      </c>
      <c r="R34" s="95" t="str">
        <f>IF(ISBLANK(MAIN!T34),"",MAIN!T34)</f>
        <v/>
      </c>
      <c r="S34" s="29" t="str">
        <f>IF(ISBLANK(MAIN!U34),"",MAIN!U34)</f>
        <v/>
      </c>
      <c r="T34" s="29" t="str">
        <f>IF(ISBLANK(MAIN!V34),"",MAIN!V34)</f>
        <v/>
      </c>
      <c r="U34" s="29" t="str">
        <f>IF(ISBLANK(MAIN!W34),"",MAIN!W34)</f>
        <v/>
      </c>
      <c r="V34" s="29" t="str">
        <f>IF(ISBLANK(MAIN!X34),"",MAIN!X34)</f>
        <v/>
      </c>
      <c r="W34" s="29" t="str">
        <f>IF(ISBLANK(MAIN!Y34),"",MAIN!Y34)</f>
        <v/>
      </c>
      <c r="X34" s="29" t="str">
        <f>IF(ISBLANK(MAIN!Z34),"",MAIN!Z34)</f>
        <v/>
      </c>
      <c r="Y34" s="28" t="str">
        <f>IF(ISBLANK(MAIN!AA34),"",MAIN!AA34)</f>
        <v/>
      </c>
      <c r="Z34" s="30" t="str">
        <f>IF(ISBLANK(MAIN!AB34),"",MAIN!AB34)</f>
        <v/>
      </c>
      <c r="AA34" s="31" t="str">
        <f>IF(ISBLANK(MAIN!AC34),"",MAIN!AC34)</f>
        <v/>
      </c>
      <c r="AB34" s="32"/>
      <c r="AC34" s="31"/>
    </row>
    <row r="35" spans="1:31" s="15" customFormat="1" ht="11.25" customHeight="1" x14ac:dyDescent="0.2">
      <c r="A35" s="45" t="str">
        <f>IF(ISBLANK(MAIN!A35),"",MAIN!A35)</f>
        <v>SRK08-p10A</v>
      </c>
      <c r="B35" s="46" t="str">
        <f>IF(ISBLANK(MAIN!B35),"",MAIN!B35)</f>
        <v>Mill Area</v>
      </c>
      <c r="C35" s="47" t="str">
        <f>IF(ISBLANK(MAIN!C35),"",MAIN!C35)</f>
        <v/>
      </c>
      <c r="D35" s="47" t="str">
        <f>IF(ISBLANK(MAIN!D35),"",MAIN!D35)</f>
        <v>NAD83 / UTM zone 8</v>
      </c>
      <c r="E35" s="48">
        <f>IF(ISBLANK(MAIN!E35),"",MAIN!E35)</f>
        <v>6914055</v>
      </c>
      <c r="F35" s="48">
        <f>IF(ISBLANK(MAIN!F35),"",MAIN!F35)</f>
        <v>582720</v>
      </c>
      <c r="G35" s="49">
        <f>IF(ISBLANK(MAIN!G35),"",MAIN!G35)</f>
        <v>51</v>
      </c>
      <c r="H35" s="49">
        <f>IF(ISBLANK(MAIN!H35),"",MAIN!H35)</f>
        <v>9.2750000000000004</v>
      </c>
      <c r="I35" s="50">
        <f>IF(ISBLANK(MAIN!I35),"",MAIN!I35)</f>
        <v>9.9309999999999992</v>
      </c>
      <c r="J35" s="65">
        <f>IF(ISBLANK(MAIN!J35),"",MAIN!J35)</f>
        <v>13.743</v>
      </c>
      <c r="K35" s="50">
        <f>IF(ISBLANK(MAIN!K35),"",MAIN!K35)</f>
        <v>13.805400000000001</v>
      </c>
      <c r="L35" s="47">
        <f>IF(ISBLANK(MAIN!L35),"",MAIN!L35)</f>
        <v>0.69899999999999995</v>
      </c>
      <c r="M35" s="51">
        <f>IF(ISBLANK(MAIN!M35),"",MAIN!M35)</f>
        <v>41531</v>
      </c>
      <c r="N35" s="85">
        <f>IF(ISBLANK(MAIN!N35),"",MAIN!N35)</f>
        <v>0.72361111111111109</v>
      </c>
      <c r="O35" s="49">
        <f>IF(ISBLANK(MAIN!O35),"",MAIN!O35)</f>
        <v>27</v>
      </c>
      <c r="P35" s="65">
        <f>IF(ISBLANK(MAIN!P35),"",MAIN!P35)</f>
        <v>2.7</v>
      </c>
      <c r="Q35" s="49">
        <f>IF(ISBLANK(MAIN!S35),"",MAIN!S35)</f>
        <v>3</v>
      </c>
      <c r="R35" s="62">
        <f>IF(ISBLANK(MAIN!T35),"",MAIN!T35)</f>
        <v>6.69</v>
      </c>
      <c r="S35" s="49">
        <f>IF(ISBLANK(MAIN!U35),"",MAIN!U35)</f>
        <v>3089</v>
      </c>
      <c r="T35" s="49">
        <f>IF(ISBLANK(MAIN!V35),"",MAIN!V35)</f>
        <v>319</v>
      </c>
      <c r="U35" s="49" t="str">
        <f>IF(ISBLANK(MAIN!W35),"",MAIN!W35)</f>
        <v>Hydrolift</v>
      </c>
      <c r="V35" s="49" t="str">
        <f>IF(ISBLANK(MAIN!X35),"",MAIN!X35)</f>
        <v>Y</v>
      </c>
      <c r="W35" s="49" t="str">
        <f>IF(ISBLANK(MAIN!Y35),"",MAIN!Y35)</f>
        <v>039</v>
      </c>
      <c r="X35" s="49" t="str">
        <f>IF(ISBLANK(MAIN!Z35),"",MAIN!Z35)</f>
        <v/>
      </c>
      <c r="Y35" s="52" t="str">
        <f>IF(ISBLANK(MAIN!AA35),"",MAIN!AA35)</f>
        <v>SF</v>
      </c>
      <c r="Z35" s="53" t="str">
        <f>IF(ISBLANK(MAIN!AB35),"",MAIN!AB35)</f>
        <v>weath. BR</v>
      </c>
      <c r="AA35" s="56" t="str">
        <f>IF(ISBLANK(MAIN!AC35),"",MAIN!AC35)</f>
        <v/>
      </c>
      <c r="AB35" s="55"/>
      <c r="AC35" s="56" t="s">
        <v>104</v>
      </c>
      <c r="AD35" s="57" t="s">
        <v>105</v>
      </c>
    </row>
    <row r="36" spans="1:31" s="15" customFormat="1" ht="11.25" customHeight="1" x14ac:dyDescent="0.2">
      <c r="A36" s="45" t="str">
        <f>IF(ISBLANK(MAIN!A36),"",MAIN!A36)</f>
        <v>SRK08-p11A</v>
      </c>
      <c r="B36" s="46" t="str">
        <f>IF(ISBLANK(MAIN!B36),"",MAIN!B36)</f>
        <v>Mill Area</v>
      </c>
      <c r="C36" s="47" t="str">
        <f>IF(ISBLANK(MAIN!C36),"",MAIN!C36)</f>
        <v/>
      </c>
      <c r="D36" s="47" t="str">
        <f>IF(ISBLANK(MAIN!D36),"",MAIN!D36)</f>
        <v>NAD83 / UTM zone 8</v>
      </c>
      <c r="E36" s="48">
        <f>IF(ISBLANK(MAIN!E36),"",MAIN!E36)</f>
        <v>6914573</v>
      </c>
      <c r="F36" s="48">
        <f>IF(ISBLANK(MAIN!F36),"",MAIN!F36)</f>
        <v>582585</v>
      </c>
      <c r="G36" s="49">
        <f>IF(ISBLANK(MAIN!G36),"",MAIN!G36)</f>
        <v>51</v>
      </c>
      <c r="H36" s="49">
        <f>IF(ISBLANK(MAIN!H36),"",MAIN!H36)</f>
        <v>0.78500000000000003</v>
      </c>
      <c r="I36" s="50">
        <f>IF(ISBLANK(MAIN!I36),"",MAIN!I36)</f>
        <v>0.73899999999999999</v>
      </c>
      <c r="J36" s="65">
        <f>IF(ISBLANK(MAIN!J36),"",MAIN!J36)</f>
        <v>12.553000000000001</v>
      </c>
      <c r="K36" s="50">
        <f>IF(ISBLANK(MAIN!K36),"",MAIN!K36)</f>
        <v>12.872</v>
      </c>
      <c r="L36" s="47">
        <f>IF(ISBLANK(MAIN!L36),"",MAIN!L36)</f>
        <v>0.68</v>
      </c>
      <c r="M36" s="51">
        <f>IF(ISBLANK(MAIN!M36),"",MAIN!M36)</f>
        <v>10</v>
      </c>
      <c r="N36" s="85">
        <f>IF(ISBLANK(MAIN!N36),"",MAIN!N36)</f>
        <v>0.75624999999999998</v>
      </c>
      <c r="O36" s="49">
        <f>IF(ISBLANK(MAIN!O36),"",MAIN!O36)</f>
        <v>75</v>
      </c>
      <c r="P36" s="62">
        <f>IF(ISBLANK(MAIN!P36),"",MAIN!P36)</f>
        <v>1.923</v>
      </c>
      <c r="Q36" s="49">
        <f>IF(ISBLANK(MAIN!S36),"",MAIN!S36)</f>
        <v>2.8</v>
      </c>
      <c r="R36" s="62">
        <f>IF(ISBLANK(MAIN!T36),"",MAIN!T36)</f>
        <v>6.77</v>
      </c>
      <c r="S36" s="49">
        <f>IF(ISBLANK(MAIN!U36),"",MAIN!U36)</f>
        <v>1078</v>
      </c>
      <c r="T36" s="49">
        <f>IF(ISBLANK(MAIN!V36),"",MAIN!V36)</f>
        <v>2.02</v>
      </c>
      <c r="U36" s="49" t="str">
        <f>IF(ISBLANK(MAIN!W36),"",MAIN!W36)</f>
        <v>Hydrolift</v>
      </c>
      <c r="V36" s="49" t="str">
        <f>IF(ISBLANK(MAIN!X36),"",MAIN!X36)</f>
        <v>Y</v>
      </c>
      <c r="W36" s="49" t="str">
        <f>IF(ISBLANK(MAIN!Y36),"",MAIN!Y36)</f>
        <v>036</v>
      </c>
      <c r="X36" s="49" t="str">
        <f>IF(ISBLANK(MAIN!Z36),"",MAIN!Z36)</f>
        <v/>
      </c>
      <c r="Y36" s="52" t="str">
        <f>IF(ISBLANK(MAIN!AA36),"",MAIN!AA36)</f>
        <v>SF</v>
      </c>
      <c r="Z36" s="53" t="str">
        <f>IF(ISBLANK(MAIN!AB36),"",MAIN!AB36)</f>
        <v>weath. BR</v>
      </c>
      <c r="AA36" s="56" t="str">
        <f>IF(ISBLANK(MAIN!AC36),"",MAIN!AC36)</f>
        <v/>
      </c>
      <c r="AB36" s="55"/>
      <c r="AC36" s="56" t="s">
        <v>180</v>
      </c>
      <c r="AD36" s="57" t="s">
        <v>78</v>
      </c>
    </row>
    <row r="37" spans="1:31" s="15" customFormat="1" ht="11.25" customHeight="1" x14ac:dyDescent="0.2">
      <c r="A37" s="45" t="str">
        <f>IF(ISBLANK(MAIN!A37),"",MAIN!A37)</f>
        <v>SRK08-p11B</v>
      </c>
      <c r="B37" s="46" t="str">
        <f>IF(ISBLANK(MAIN!B37),"",MAIN!B37)</f>
        <v>Mill Area</v>
      </c>
      <c r="C37" s="47" t="str">
        <f>IF(ISBLANK(MAIN!C37),"",MAIN!C37)</f>
        <v/>
      </c>
      <c r="D37" s="47" t="str">
        <f>IF(ISBLANK(MAIN!D37),"",MAIN!D37)</f>
        <v>NAD83 / UTM zone 8</v>
      </c>
      <c r="E37" s="48">
        <f>IF(ISBLANK(MAIN!E37),"",MAIN!E37)</f>
        <v>6914574</v>
      </c>
      <c r="F37" s="48">
        <f>IF(ISBLANK(MAIN!F37),"",MAIN!F37)</f>
        <v>582584</v>
      </c>
      <c r="G37" s="49">
        <f>IF(ISBLANK(MAIN!G37),"",MAIN!G37)</f>
        <v>51</v>
      </c>
      <c r="H37" s="49">
        <f>IF(ISBLANK(MAIN!H37),"",MAIN!H37)</f>
        <v>1.038</v>
      </c>
      <c r="I37" s="50">
        <f>IF(ISBLANK(MAIN!I37),"",MAIN!I37)</f>
        <v>0.91100000000000003</v>
      </c>
      <c r="J37" s="65">
        <f>IF(ISBLANK(MAIN!J37),"",MAIN!J37)</f>
        <v>6.7389999999999999</v>
      </c>
      <c r="K37" s="50">
        <f>IF(ISBLANK(MAIN!K37),"",MAIN!K37)</f>
        <v>6.8659999999999997</v>
      </c>
      <c r="L37" s="47">
        <f>IF(ISBLANK(MAIN!L37),"",MAIN!L37)</f>
        <v>0.77</v>
      </c>
      <c r="M37" s="51">
        <f>IF(ISBLANK(MAIN!M37),"",MAIN!M37)</f>
        <v>41527</v>
      </c>
      <c r="N37" s="85">
        <f>IF(ISBLANK(MAIN!N37),"",MAIN!N37)</f>
        <v>0.75208333333333333</v>
      </c>
      <c r="O37" s="49">
        <f>IF(ISBLANK(MAIN!O37),"",MAIN!O37)</f>
        <v>33</v>
      </c>
      <c r="P37" s="62">
        <f>IF(ISBLANK(MAIN!P37),"",MAIN!P37)</f>
        <v>1.18</v>
      </c>
      <c r="Q37" s="49">
        <f>IF(ISBLANK(MAIN!S37),"",MAIN!S37)</f>
        <v>5</v>
      </c>
      <c r="R37" s="62">
        <f>IF(ISBLANK(MAIN!T37),"",MAIN!T37)</f>
        <v>6.5</v>
      </c>
      <c r="S37" s="49">
        <f>IF(ISBLANK(MAIN!U37),"",MAIN!U37)</f>
        <v>1438</v>
      </c>
      <c r="T37" s="49">
        <f>IF(ISBLANK(MAIN!V37),"",MAIN!V37)</f>
        <v>2.76</v>
      </c>
      <c r="U37" s="49" t="str">
        <f>IF(ISBLANK(MAIN!W37),"",MAIN!W37)</f>
        <v>Hydrolift</v>
      </c>
      <c r="V37" s="49" t="str">
        <f>IF(ISBLANK(MAIN!X37),"",MAIN!X37)</f>
        <v>Y</v>
      </c>
      <c r="W37" s="49" t="str">
        <f>IF(ISBLANK(MAIN!Y37),"",MAIN!Y37)</f>
        <v>031</v>
      </c>
      <c r="X37" s="49" t="str">
        <f>IF(ISBLANK(MAIN!Z37),"",MAIN!Z37)</f>
        <v/>
      </c>
      <c r="Y37" s="52" t="str">
        <f>IF(ISBLANK(MAIN!AA37),"",MAIN!AA37)</f>
        <v>SF</v>
      </c>
      <c r="Z37" s="53" t="str">
        <f>IF(ISBLANK(MAIN!AB37),"",MAIN!AB37)</f>
        <v>sand &amp; gravel, silty sand</v>
      </c>
      <c r="AA37" s="56" t="str">
        <f>IF(ISBLANK(MAIN!AC37),"",MAIN!AC37)</f>
        <v/>
      </c>
      <c r="AB37" s="55"/>
      <c r="AC37" s="56" t="s">
        <v>180</v>
      </c>
      <c r="AD37" s="57" t="s">
        <v>106</v>
      </c>
    </row>
    <row r="38" spans="1:31" s="33" customFormat="1" ht="11.25" customHeight="1" x14ac:dyDescent="0.2">
      <c r="A38" s="35" t="str">
        <f>IF(ISBLANK(MAIN!A38),"",MAIN!A38)</f>
        <v>Northeast Dumps</v>
      </c>
      <c r="B38" s="34" t="str">
        <f>IF(ISBLANK(MAIN!B38),"",MAIN!B38)</f>
        <v/>
      </c>
      <c r="C38" s="16" t="str">
        <f>IF(ISBLANK(MAIN!C38),"",MAIN!C38)</f>
        <v/>
      </c>
      <c r="D38" s="16" t="str">
        <f>IF(ISBLANK(MAIN!D38),"",MAIN!D38)</f>
        <v/>
      </c>
      <c r="E38" s="17" t="str">
        <f>IF(ISBLANK(MAIN!E38),"",MAIN!E38)</f>
        <v/>
      </c>
      <c r="F38" s="17" t="str">
        <f>IF(ISBLANK(MAIN!F38),"",MAIN!F38)</f>
        <v/>
      </c>
      <c r="G38" s="29" t="str">
        <f>IF(ISBLANK(MAIN!G38),"",MAIN!G38)</f>
        <v/>
      </c>
      <c r="H38" s="29" t="str">
        <f>IF(ISBLANK(MAIN!H38),"",MAIN!H38)</f>
        <v/>
      </c>
      <c r="I38" s="27" t="str">
        <f>IF(ISBLANK(MAIN!I38),"",MAIN!I38)</f>
        <v/>
      </c>
      <c r="J38" s="96" t="str">
        <f>IF(ISBLANK(MAIN!J38),"",MAIN!J38)</f>
        <v/>
      </c>
      <c r="K38" s="27" t="str">
        <f>IF(ISBLANK(MAIN!K38),"",MAIN!K38)</f>
        <v/>
      </c>
      <c r="L38" s="16" t="str">
        <f>IF(ISBLANK(MAIN!L38),"",MAIN!L38)</f>
        <v/>
      </c>
      <c r="M38" s="36" t="str">
        <f>IF(ISBLANK(MAIN!M38),"",MAIN!M38)</f>
        <v/>
      </c>
      <c r="N38" s="94" t="str">
        <f>IF(ISBLANK(MAIN!N38),"",MAIN!N38)</f>
        <v/>
      </c>
      <c r="O38" s="29" t="str">
        <f>IF(ISBLANK(MAIN!O38),"",MAIN!O38)</f>
        <v/>
      </c>
      <c r="P38" s="95" t="str">
        <f>IF(ISBLANK(MAIN!P38),"",MAIN!P38)</f>
        <v/>
      </c>
      <c r="Q38" s="29" t="str">
        <f>IF(ISBLANK(MAIN!S38),"",MAIN!S38)</f>
        <v/>
      </c>
      <c r="R38" s="95" t="str">
        <f>IF(ISBLANK(MAIN!T38),"",MAIN!T38)</f>
        <v/>
      </c>
      <c r="S38" s="29" t="str">
        <f>IF(ISBLANK(MAIN!U38),"",MAIN!U38)</f>
        <v/>
      </c>
      <c r="T38" s="29" t="str">
        <f>IF(ISBLANK(MAIN!V38),"",MAIN!V38)</f>
        <v/>
      </c>
      <c r="U38" s="29" t="str">
        <f>IF(ISBLANK(MAIN!W38),"",MAIN!W38)</f>
        <v/>
      </c>
      <c r="V38" s="29" t="str">
        <f>IF(ISBLANK(MAIN!X38),"",MAIN!X38)</f>
        <v/>
      </c>
      <c r="W38" s="29" t="str">
        <f>IF(ISBLANK(MAIN!Y38),"",MAIN!Y38)</f>
        <v/>
      </c>
      <c r="X38" s="29" t="str">
        <f>IF(ISBLANK(MAIN!Z38),"",MAIN!Z38)</f>
        <v/>
      </c>
      <c r="Y38" s="28" t="str">
        <f>IF(ISBLANK(MAIN!AA38),"",MAIN!AA38)</f>
        <v/>
      </c>
      <c r="Z38" s="30" t="str">
        <f>IF(ISBLANK(MAIN!AB38),"",MAIN!AB38)</f>
        <v/>
      </c>
      <c r="AA38" s="31" t="str">
        <f>IF(ISBLANK(MAIN!AC38),"",MAIN!AC38)</f>
        <v/>
      </c>
      <c r="AB38" s="32"/>
      <c r="AC38" s="31"/>
    </row>
    <row r="39" spans="1:31" s="15" customFormat="1" ht="11.25" customHeight="1" x14ac:dyDescent="0.2">
      <c r="A39" s="45" t="str">
        <f>IF(ISBLANK(MAIN!A39),"",MAIN!A39)</f>
        <v>BH14A</v>
      </c>
      <c r="B39" s="46" t="str">
        <f>IF(ISBLANK(MAIN!B39),"",MAIN!B39)</f>
        <v>Northeast Dumps</v>
      </c>
      <c r="C39" s="47" t="str">
        <f>IF(ISBLANK(MAIN!C39),"",MAIN!C39)</f>
        <v/>
      </c>
      <c r="D39" s="47" t="str">
        <f>IF(ISBLANK(MAIN!D39),"",MAIN!D39)</f>
        <v>NAD83 / UTM zone 8</v>
      </c>
      <c r="E39" s="48">
        <f>IF(ISBLANK(MAIN!E39),"",MAIN!E39)</f>
        <v>6914011.2999999998</v>
      </c>
      <c r="F39" s="48">
        <f>IF(ISBLANK(MAIN!F39),"",MAIN!F39)</f>
        <v>585584.61</v>
      </c>
      <c r="G39" s="49">
        <f>IF(ISBLANK(MAIN!G39),"",MAIN!G39)</f>
        <v>51</v>
      </c>
      <c r="H39" s="49">
        <f>IF(ISBLANK(MAIN!H39),"",MAIN!H39)</f>
        <v>3.0270000000000001</v>
      </c>
      <c r="I39" s="50">
        <f>IF(ISBLANK(MAIN!I39),"",MAIN!I39)</f>
        <v>3.3079999999999998</v>
      </c>
      <c r="J39" s="65">
        <f>IF(ISBLANK(MAIN!J39),"",MAIN!J39)</f>
        <v>6.39</v>
      </c>
      <c r="K39" s="50">
        <f>IF(ISBLANK(MAIN!K39),"",MAIN!K39)</f>
        <v>17.95</v>
      </c>
      <c r="L39" s="47">
        <f>IF(ISBLANK(MAIN!L39),"",MAIN!L39)</f>
        <v>11.7</v>
      </c>
      <c r="M39" s="51">
        <f>IF(ISBLANK(MAIN!M39),"",MAIN!M39)</f>
        <v>41529</v>
      </c>
      <c r="N39" s="85">
        <f>IF(ISBLANK(MAIN!N39),"",MAIN!N39)</f>
        <v>0.57638888888888895</v>
      </c>
      <c r="O39" s="49">
        <f>IF(ISBLANK(MAIN!O39),"",MAIN!O39)</f>
        <v>20</v>
      </c>
      <c r="P39" s="49">
        <f>IF(ISBLANK(MAIN!P39),"",MAIN!P39)</f>
        <v>0.47</v>
      </c>
      <c r="Q39" s="49">
        <f>IF(ISBLANK(MAIN!S39),"",MAIN!S39)</f>
        <v>4.4000000000000004</v>
      </c>
      <c r="R39" s="62">
        <f>IF(ISBLANK(MAIN!T39),"",MAIN!T39)</f>
        <v>6.6</v>
      </c>
      <c r="S39" s="49">
        <f>IF(ISBLANK(MAIN!U39),"",MAIN!U39)</f>
        <v>5311</v>
      </c>
      <c r="T39" s="49">
        <f>IF(ISBLANK(MAIN!V39),"",MAIN!V39)</f>
        <v>6.01</v>
      </c>
      <c r="U39" s="49" t="str">
        <f>IF(ISBLANK(MAIN!W39),"",MAIN!W39)</f>
        <v>Manual</v>
      </c>
      <c r="V39" s="49" t="str">
        <f>IF(ISBLANK(MAIN!X39),"",MAIN!X39)</f>
        <v>Y</v>
      </c>
      <c r="W39" s="49" t="str">
        <f>IF(ISBLANK(MAIN!Y39),"",MAIN!Y39)</f>
        <v>012</v>
      </c>
      <c r="X39" s="49" t="str">
        <f>IF(ISBLANK(MAIN!Z39),"",MAIN!Z39)</f>
        <v/>
      </c>
      <c r="Y39" s="52" t="str">
        <f>IF(ISBLANK(MAIN!AA39),"",MAIN!AA39)</f>
        <v>SF</v>
      </c>
      <c r="Z39" s="53" t="str">
        <f>IF(ISBLANK(MAIN!AB39),"",MAIN!AB39)</f>
        <v>BR (weathered)</v>
      </c>
      <c r="AA39" s="56" t="str">
        <f>IF(ISBLANK(MAIN!AC39),"",MAIN!AC39)</f>
        <v>Very slow recharge; well almost burried by road material</v>
      </c>
      <c r="AB39" s="55"/>
      <c r="AC39" s="56"/>
      <c r="AD39" s="57" t="s">
        <v>122</v>
      </c>
    </row>
    <row r="40" spans="1:31" s="15" customFormat="1" ht="11.25" customHeight="1" x14ac:dyDescent="0.2">
      <c r="A40" s="45" t="str">
        <f>IF(ISBLANK(MAIN!A40),"",MAIN!A40)</f>
        <v>BH14B</v>
      </c>
      <c r="B40" s="46" t="str">
        <f>IF(ISBLANK(MAIN!B40),"",MAIN!B40)</f>
        <v>Northeast Dumps</v>
      </c>
      <c r="C40" s="47" t="str">
        <f>IF(ISBLANK(MAIN!C40),"",MAIN!C40)</f>
        <v/>
      </c>
      <c r="D40" s="47" t="str">
        <f>IF(ISBLANK(MAIN!D40),"",MAIN!D40)</f>
        <v>NAD83 / UTM zone 8</v>
      </c>
      <c r="E40" s="48">
        <f>IF(ISBLANK(MAIN!E40),"",MAIN!E40)</f>
        <v>6914011.2699999996</v>
      </c>
      <c r="F40" s="48">
        <f>IF(ISBLANK(MAIN!F40),"",MAIN!F40)</f>
        <v>585584.82999999996</v>
      </c>
      <c r="G40" s="49">
        <f>IF(ISBLANK(MAIN!G40),"",MAIN!G40)</f>
        <v>51</v>
      </c>
      <c r="H40" s="49">
        <f>IF(ISBLANK(MAIN!H40),"",MAIN!H40)</f>
        <v>3.7149999999999999</v>
      </c>
      <c r="I40" s="49" t="str">
        <f>IF(ISBLANK(MAIN!I40),"",MAIN!I40)</f>
        <v/>
      </c>
      <c r="J40" s="65">
        <f>IF(ISBLANK(MAIN!J40),"",MAIN!J40)</f>
        <v>10.06</v>
      </c>
      <c r="K40" s="50">
        <f>IF(ISBLANK(MAIN!K40),"",MAIN!K40)</f>
        <v>9.3000000000000007</v>
      </c>
      <c r="L40" s="47" t="str">
        <f>IF(ISBLANK(MAIN!L40),"",MAIN!L40)</f>
        <v>NA</v>
      </c>
      <c r="M40" s="51">
        <f>IF(ISBLANK(MAIN!M40),"",MAIN!M40)</f>
        <v>41529</v>
      </c>
      <c r="N40" s="85">
        <f>IF(ISBLANK(MAIN!N40),"",MAIN!N40)</f>
        <v>0.70138888888888884</v>
      </c>
      <c r="O40" s="49">
        <f>IF(ISBLANK(MAIN!O40),"",MAIN!O40)</f>
        <v>20</v>
      </c>
      <c r="P40" s="65">
        <f>IF(ISBLANK(MAIN!P40),"",MAIN!P40)</f>
        <v>0.11600000000000001</v>
      </c>
      <c r="Q40" s="49">
        <f>IF(ISBLANK(MAIN!S40),"",MAIN!S40)</f>
        <v>8.4</v>
      </c>
      <c r="R40" s="62">
        <f>IF(ISBLANK(MAIN!T40),"",MAIN!T40)</f>
        <v>6.77</v>
      </c>
      <c r="S40" s="49">
        <f>IF(ISBLANK(MAIN!U40),"",MAIN!U40)</f>
        <v>4972</v>
      </c>
      <c r="T40" s="49">
        <f>IF(ISBLANK(MAIN!V40),"",MAIN!V40)</f>
        <v>9.57</v>
      </c>
      <c r="U40" s="49" t="str">
        <f>IF(ISBLANK(MAIN!W40),"",MAIN!W40)</f>
        <v>Hydrolift</v>
      </c>
      <c r="V40" s="49" t="str">
        <f>IF(ISBLANK(MAIN!X40),"",MAIN!X40)</f>
        <v>Y</v>
      </c>
      <c r="W40" s="49" t="str">
        <f>IF(ISBLANK(MAIN!Y40),"",MAIN!Y40)</f>
        <v>058</v>
      </c>
      <c r="X40" s="49" t="str">
        <f>IF(ISBLANK(MAIN!Z40),"",MAIN!Z40)</f>
        <v/>
      </c>
      <c r="Y40" s="52" t="str">
        <f>IF(ISBLANK(MAIN!AA40),"",MAIN!AA40)</f>
        <v>SF</v>
      </c>
      <c r="Z40" s="53" t="str">
        <f>IF(ISBLANK(MAIN!AB40),"",MAIN!AB40)</f>
        <v>BR (quartz/diorite)</v>
      </c>
      <c r="AA40" s="54" t="str">
        <f>IF(ISBLANK(MAIN!AC40),"",MAIN!AC40)</f>
        <v>Very slow recharge</v>
      </c>
      <c r="AB40" s="55"/>
      <c r="AC40" s="56" t="s">
        <v>29</v>
      </c>
      <c r="AD40" s="57"/>
    </row>
    <row r="41" spans="1:31" s="15" customFormat="1" ht="11.25" customHeight="1" x14ac:dyDescent="0.2">
      <c r="A41" s="45" t="str">
        <f>IF(ISBLANK(MAIN!A41),"",MAIN!A41)</f>
        <v>BH13B</v>
      </c>
      <c r="B41" s="46" t="str">
        <f>IF(ISBLANK(MAIN!B41),"",MAIN!B41)</f>
        <v>Northeast Dumps</v>
      </c>
      <c r="C41" s="47" t="str">
        <f>IF(ISBLANK(MAIN!C41),"",MAIN!C41)</f>
        <v/>
      </c>
      <c r="D41" s="47" t="str">
        <f>IF(ISBLANK(MAIN!D41),"",MAIN!D41)</f>
        <v>NAD83 / UTM zone 8</v>
      </c>
      <c r="E41" s="48">
        <f>IF(ISBLANK(MAIN!E41),"",MAIN!E41)</f>
        <v>6914494.4900000002</v>
      </c>
      <c r="F41" s="48">
        <f>IF(ISBLANK(MAIN!F41),"",MAIN!F41)</f>
        <v>585751.73</v>
      </c>
      <c r="G41" s="49">
        <f>IF(ISBLANK(MAIN!G41),"",MAIN!G41)</f>
        <v>51</v>
      </c>
      <c r="H41" s="49">
        <f>IF(ISBLANK(MAIN!H41),"",MAIN!H41)</f>
        <v>2.5920000000000001</v>
      </c>
      <c r="I41" s="50">
        <f>IF(ISBLANK(MAIN!I41),"",MAIN!I41)</f>
        <v>4.4850000000000003</v>
      </c>
      <c r="J41" s="109">
        <f>IF(ISBLANK(MAIN!J41),"",MAIN!J41)</f>
        <v>4.4459999999999997</v>
      </c>
      <c r="K41" s="50">
        <f>IF(ISBLANK(MAIN!K41),"",MAIN!K41)</f>
        <v>8.9939999999999998</v>
      </c>
      <c r="L41" s="47" t="str">
        <f>IF(ISBLANK(MAIN!L41),"",MAIN!L41)</f>
        <v/>
      </c>
      <c r="M41" s="51">
        <f>IF(ISBLANK(MAIN!M41),"",MAIN!M41)</f>
        <v>41529</v>
      </c>
      <c r="N41" s="85">
        <f>IF(ISBLANK(MAIN!N41),"",MAIN!N41)</f>
        <v>0.52916666666666667</v>
      </c>
      <c r="O41" s="49">
        <f>IF(ISBLANK(MAIN!O41),"",MAIN!O41)</f>
        <v>11</v>
      </c>
      <c r="P41" s="49">
        <f>IF(ISBLANK(MAIN!P41),"",MAIN!P41)</f>
        <v>0.45800000000000002</v>
      </c>
      <c r="Q41" s="49">
        <f>IF(ISBLANK(MAIN!S41),"",MAIN!S41)</f>
        <v>2.2000000000000002</v>
      </c>
      <c r="R41" s="62">
        <f>IF(ISBLANK(MAIN!T41),"",MAIN!T41)</f>
        <v>6.61</v>
      </c>
      <c r="S41" s="49">
        <f>IF(ISBLANK(MAIN!U41),"",MAIN!U41)</f>
        <v>1361</v>
      </c>
      <c r="T41" s="49">
        <f>IF(ISBLANK(MAIN!V41),"",MAIN!V41)</f>
        <v>8.74</v>
      </c>
      <c r="U41" s="49" t="str">
        <f>IF(ISBLANK(MAIN!W41),"",MAIN!W41)</f>
        <v>Manual</v>
      </c>
      <c r="V41" s="49" t="str">
        <f>IF(ISBLANK(MAIN!X41),"",MAIN!X41)</f>
        <v>Y</v>
      </c>
      <c r="W41" s="49" t="str">
        <f>IF(ISBLANK(MAIN!Y41),"",MAIN!Y41)</f>
        <v>054</v>
      </c>
      <c r="X41" s="49" t="str">
        <f>IF(ISBLANK(MAIN!Z41),"",MAIN!Z41)</f>
        <v/>
      </c>
      <c r="Y41" s="52" t="str">
        <f>IF(ISBLANK(MAIN!AA41),"",MAIN!AA41)</f>
        <v>SF</v>
      </c>
      <c r="Z41" s="53" t="str">
        <f>IF(ISBLANK(MAIN!AB41),"",MAIN!AB41)</f>
        <v>BR (phyllite/schist)</v>
      </c>
      <c r="AA41" s="56" t="str">
        <f>IF(ISBLANK(MAIN!AC41),"",MAIN!AC41)</f>
        <v/>
      </c>
      <c r="AB41" s="55"/>
      <c r="AC41" s="56"/>
      <c r="AD41" s="63" t="s">
        <v>125</v>
      </c>
      <c r="AE41" s="15" t="s">
        <v>275</v>
      </c>
    </row>
    <row r="42" spans="1:31" s="33" customFormat="1" ht="11.25" customHeight="1" x14ac:dyDescent="0.2">
      <c r="A42" s="35" t="str">
        <f>IF(ISBLANK(MAIN!A42),"",MAIN!A42)</f>
        <v>Second Impoundment</v>
      </c>
      <c r="B42" s="34" t="str">
        <f>IF(ISBLANK(MAIN!B42),"",MAIN!B42)</f>
        <v/>
      </c>
      <c r="C42" s="16" t="str">
        <f>IF(ISBLANK(MAIN!C42),"",MAIN!C42)</f>
        <v/>
      </c>
      <c r="D42" s="16" t="str">
        <f>IF(ISBLANK(MAIN!D42),"",MAIN!D42)</f>
        <v/>
      </c>
      <c r="E42" s="17" t="str">
        <f>IF(ISBLANK(MAIN!E42),"",MAIN!E42)</f>
        <v/>
      </c>
      <c r="F42" s="17" t="str">
        <f>IF(ISBLANK(MAIN!F42),"",MAIN!F42)</f>
        <v/>
      </c>
      <c r="G42" s="29" t="str">
        <f>IF(ISBLANK(MAIN!G42),"",MAIN!G42)</f>
        <v/>
      </c>
      <c r="H42" s="29" t="str">
        <f>IF(ISBLANK(MAIN!H42),"",MAIN!H42)</f>
        <v/>
      </c>
      <c r="I42" s="27" t="str">
        <f>IF(ISBLANK(MAIN!I42),"",MAIN!I42)</f>
        <v/>
      </c>
      <c r="J42" s="110" t="str">
        <f>IF(ISBLANK(MAIN!J42),"",MAIN!J42)</f>
        <v/>
      </c>
      <c r="K42" s="27" t="str">
        <f>IF(ISBLANK(MAIN!K42),"",MAIN!K42)</f>
        <v/>
      </c>
      <c r="L42" s="16" t="str">
        <f>IF(ISBLANK(MAIN!L42),"",MAIN!L42)</f>
        <v/>
      </c>
      <c r="M42" s="36" t="str">
        <f>IF(ISBLANK(MAIN!M42),"",MAIN!M42)</f>
        <v/>
      </c>
      <c r="N42" s="29" t="str">
        <f>IF(ISBLANK(MAIN!N42),"",MAIN!N42)</f>
        <v/>
      </c>
      <c r="O42" s="29" t="str">
        <f>IF(ISBLANK(MAIN!O42),"",MAIN!O42)</f>
        <v/>
      </c>
      <c r="P42" s="29" t="str">
        <f>IF(ISBLANK(MAIN!P42),"",MAIN!P42)</f>
        <v/>
      </c>
      <c r="Q42" s="29" t="str">
        <f>IF(ISBLANK(MAIN!S42),"",MAIN!S42)</f>
        <v/>
      </c>
      <c r="R42" s="95" t="str">
        <f>IF(ISBLANK(MAIN!T42),"",MAIN!T42)</f>
        <v/>
      </c>
      <c r="S42" s="29" t="str">
        <f>IF(ISBLANK(MAIN!U42),"",MAIN!U42)</f>
        <v/>
      </c>
      <c r="T42" s="29" t="str">
        <f>IF(ISBLANK(MAIN!V42),"",MAIN!V42)</f>
        <v/>
      </c>
      <c r="U42" s="29" t="str">
        <f>IF(ISBLANK(MAIN!W42),"",MAIN!W42)</f>
        <v/>
      </c>
      <c r="V42" s="29" t="str">
        <f>IF(ISBLANK(MAIN!X42),"",MAIN!X42)</f>
        <v/>
      </c>
      <c r="W42" s="29" t="str">
        <f>IF(ISBLANK(MAIN!Y42),"",MAIN!Y42)</f>
        <v/>
      </c>
      <c r="X42" s="29" t="str">
        <f>IF(ISBLANK(MAIN!Z42),"",MAIN!Z42)</f>
        <v/>
      </c>
      <c r="Y42" s="28" t="str">
        <f>IF(ISBLANK(MAIN!AA42),"",MAIN!AA42)</f>
        <v/>
      </c>
      <c r="Z42" s="30" t="str">
        <f>IF(ISBLANK(MAIN!AB42),"",MAIN!AB42)</f>
        <v/>
      </c>
      <c r="AA42" s="31" t="str">
        <f>IF(ISBLANK(MAIN!AC42),"",MAIN!AC42)</f>
        <v/>
      </c>
      <c r="AB42" s="32"/>
      <c r="AC42" s="31"/>
      <c r="AD42" s="31"/>
    </row>
    <row r="43" spans="1:31" s="15" customFormat="1" ht="11.25" customHeight="1" x14ac:dyDescent="0.2">
      <c r="A43" s="45" t="str">
        <f>IF(ISBLANK(MAIN!A43),"",MAIN!A43)</f>
        <v>P03-06-1</v>
      </c>
      <c r="B43" s="46" t="str">
        <f>IF(ISBLANK(MAIN!B43),"",MAIN!B43)</f>
        <v>Second Impoundment</v>
      </c>
      <c r="C43" s="47" t="str">
        <f>IF(ISBLANK(MAIN!C43),"",MAIN!C43)</f>
        <v/>
      </c>
      <c r="D43" s="47" t="str">
        <f>IF(ISBLANK(MAIN!D43),"",MAIN!D43)</f>
        <v>NAD83 / UTM zone 8</v>
      </c>
      <c r="E43" s="48">
        <f>IF(ISBLANK(MAIN!E43),"",MAIN!E43)</f>
        <v>6913489.7999999998</v>
      </c>
      <c r="F43" s="48">
        <f>IF(ISBLANK(MAIN!F43),"",MAIN!F43)</f>
        <v>582455.55000000005</v>
      </c>
      <c r="G43" s="49">
        <f>IF(ISBLANK(MAIN!G43),"",MAIN!G43)</f>
        <v>12</v>
      </c>
      <c r="H43" s="49" t="str">
        <f>IF(ISBLANK(MAIN!H43),"",MAIN!H43)</f>
        <v/>
      </c>
      <c r="I43" s="50">
        <f>IF(ISBLANK(MAIN!I43),"",MAIN!I43)</f>
        <v>12.148999999999999</v>
      </c>
      <c r="J43" s="65">
        <f>IF(ISBLANK(MAIN!J43),"",MAIN!J43)</f>
        <v>26.82</v>
      </c>
      <c r="K43" s="50">
        <f>IF(ISBLANK(MAIN!K43),"",MAIN!K43)</f>
        <v>26.821999999999999</v>
      </c>
      <c r="L43" s="47">
        <f>IF(ISBLANK(MAIN!L43),"",MAIN!L43)</f>
        <v>0.91200000000000003</v>
      </c>
      <c r="M43" s="51">
        <f>IF(ISBLANK(MAIN!M43),"",MAIN!M43)</f>
        <v>41531</v>
      </c>
      <c r="N43" s="85">
        <f>IF(ISBLANK(MAIN!N43),"",MAIN!N43)</f>
        <v>0.62430555555555556</v>
      </c>
      <c r="O43" s="49">
        <f>IF(ISBLANK(MAIN!O43),"",MAIN!O43)</f>
        <v>7</v>
      </c>
      <c r="P43" s="65">
        <f>IF(ISBLANK(MAIN!P43),"",MAIN!P43)</f>
        <v>0.159</v>
      </c>
      <c r="Q43" s="49">
        <f>IF(ISBLANK(MAIN!S43),"",MAIN!S43)</f>
        <v>6</v>
      </c>
      <c r="R43" s="62">
        <f>IF(ISBLANK(MAIN!T43),"",MAIN!T43)</f>
        <v>5.0599999999999996</v>
      </c>
      <c r="S43" s="49">
        <f>IF(ISBLANK(MAIN!U43),"",MAIN!U43)</f>
        <v>4189</v>
      </c>
      <c r="T43" s="49">
        <f>IF(ISBLANK(MAIN!V43),"",MAIN!V43)</f>
        <v>18.8</v>
      </c>
      <c r="U43" s="49" t="str">
        <f>IF(ISBLANK(MAIN!W43),"",MAIN!W43)</f>
        <v>Manual</v>
      </c>
      <c r="V43" s="49" t="str">
        <f>IF(ISBLANK(MAIN!X43),"",MAIN!X43)</f>
        <v>Y</v>
      </c>
      <c r="W43" s="49">
        <f>IF(ISBLANK(MAIN!Y43),"",MAIN!Y43)</f>
        <v>112</v>
      </c>
      <c r="X43" s="49" t="str">
        <f>IF(ISBLANK(MAIN!Z43),"",MAIN!Z43)</f>
        <v/>
      </c>
      <c r="Y43" s="52" t="str">
        <f>IF(ISBLANK(MAIN!AA43),"",MAIN!AA43)</f>
        <v>SF</v>
      </c>
      <c r="Z43" s="49" t="str">
        <f>IF(ISBLANK(MAIN!AB43),"",MAIN!AB43)</f>
        <v>Alluvium</v>
      </c>
      <c r="AA43" s="56" t="str">
        <f>IF(ISBLANK(MAIN!AC43),"",MAIN!AC43)</f>
        <v>Not able to dip at time of sampling; purge volume based on historical purge data</v>
      </c>
      <c r="AB43" s="55"/>
      <c r="AC43" s="56"/>
      <c r="AD43" s="57" t="s">
        <v>21</v>
      </c>
    </row>
    <row r="44" spans="1:31" s="15" customFormat="1" ht="11.25" customHeight="1" x14ac:dyDescent="0.2">
      <c r="A44" s="45" t="str">
        <f>IF(ISBLANK(MAIN!A44),"",MAIN!A44)</f>
        <v>P03-06-2</v>
      </c>
      <c r="B44" s="46" t="str">
        <f>IF(ISBLANK(MAIN!B44),"",MAIN!B44)</f>
        <v>Second Impoundment</v>
      </c>
      <c r="C44" s="47" t="str">
        <f>IF(ISBLANK(MAIN!C44),"",MAIN!C44)</f>
        <v/>
      </c>
      <c r="D44" s="47" t="str">
        <f>IF(ISBLANK(MAIN!D44),"",MAIN!D44)</f>
        <v>NAD83 / UTM zone 8</v>
      </c>
      <c r="E44" s="48">
        <f>IF(ISBLANK(MAIN!E44),"",MAIN!E44)</f>
        <v>6913489.54</v>
      </c>
      <c r="F44" s="48">
        <f>IF(ISBLANK(MAIN!F44),"",MAIN!F44)</f>
        <v>582455.47</v>
      </c>
      <c r="G44" s="49">
        <f>IF(ISBLANK(MAIN!G44),"",MAIN!G44)</f>
        <v>12</v>
      </c>
      <c r="H44" s="49" t="str">
        <f>IF(ISBLANK(MAIN!H44),"",MAIN!H44)</f>
        <v/>
      </c>
      <c r="I44" s="50">
        <f>IF(ISBLANK(MAIN!I44),"",MAIN!I44)</f>
        <v>12.18</v>
      </c>
      <c r="J44" s="65">
        <f>IF(ISBLANK(MAIN!J44),"",MAIN!J44)</f>
        <v>23.771999999999998</v>
      </c>
      <c r="K44" s="50">
        <f>IF(ISBLANK(MAIN!K44),"",MAIN!K44)</f>
        <v>23.771999999999998</v>
      </c>
      <c r="L44" s="47">
        <f>IF(ISBLANK(MAIN!L44),"",MAIN!L44)</f>
        <v>0.91200000000000003</v>
      </c>
      <c r="M44" s="51">
        <f>IF(ISBLANK(MAIN!M44),"",MAIN!M44)</f>
        <v>41531</v>
      </c>
      <c r="N44" s="85">
        <f>IF(ISBLANK(MAIN!N44),"",MAIN!N44)</f>
        <v>0.66736111111111107</v>
      </c>
      <c r="O44" s="49">
        <f>IF(ISBLANK(MAIN!O44),"",MAIN!O44)</f>
        <v>7</v>
      </c>
      <c r="P44" s="65">
        <f>IF(ISBLANK(MAIN!P44),"",MAIN!P44)</f>
        <v>0.219</v>
      </c>
      <c r="Q44" s="49">
        <f>IF(ISBLANK(MAIN!S44),"",MAIN!S44)</f>
        <v>5.6</v>
      </c>
      <c r="R44" s="62">
        <f>IF(ISBLANK(MAIN!T44),"",MAIN!T44)</f>
        <v>5.09</v>
      </c>
      <c r="S44" s="49">
        <f>IF(ISBLANK(MAIN!U44),"",MAIN!U44)</f>
        <v>4304</v>
      </c>
      <c r="T44" s="49">
        <f>IF(ISBLANK(MAIN!V44),"",MAIN!V44)</f>
        <v>415</v>
      </c>
      <c r="U44" s="49" t="str">
        <f>IF(ISBLANK(MAIN!W44),"",MAIN!W44)</f>
        <v>Manual</v>
      </c>
      <c r="V44" s="49" t="str">
        <f>IF(ISBLANK(MAIN!X44),"",MAIN!X44)</f>
        <v>Y</v>
      </c>
      <c r="W44" s="49" t="str">
        <f>IF(ISBLANK(MAIN!Y44),"",MAIN!Y44)</f>
        <v>082</v>
      </c>
      <c r="X44" s="49" t="str">
        <f>IF(ISBLANK(MAIN!Z44),"",MAIN!Z44)</f>
        <v/>
      </c>
      <c r="Y44" s="52" t="str">
        <f>IF(ISBLANK(MAIN!AA44),"",MAIN!AA44)</f>
        <v>SF</v>
      </c>
      <c r="Z44" s="49" t="str">
        <f>IF(ISBLANK(MAIN!AB44),"",MAIN!AB44)</f>
        <v/>
      </c>
      <c r="AA44" s="56" t="str">
        <f>IF(ISBLANK(MAIN!AC44),"",MAIN!AC44)</f>
        <v>White coloured floating particulates on discharge water.</v>
      </c>
      <c r="AB44" s="55"/>
      <c r="AC44" s="56"/>
      <c r="AD44" s="57" t="s">
        <v>21</v>
      </c>
    </row>
    <row r="45" spans="1:31" s="15" customFormat="1" ht="11.25" customHeight="1" x14ac:dyDescent="0.2">
      <c r="A45" s="45" t="str">
        <f>IF(ISBLANK(MAIN!A45),"",MAIN!A45)</f>
        <v>P03-06-6</v>
      </c>
      <c r="B45" s="46" t="str">
        <f>IF(ISBLANK(MAIN!B45),"",MAIN!B45)</f>
        <v>Second Impoundment</v>
      </c>
      <c r="C45" s="47" t="str">
        <f>IF(ISBLANK(MAIN!C45),"",MAIN!C45)</f>
        <v/>
      </c>
      <c r="D45" s="47" t="str">
        <f>IF(ISBLANK(MAIN!D45),"",MAIN!D45)</f>
        <v>NAD83 / UTM zone 8</v>
      </c>
      <c r="E45" s="48">
        <f>IF(ISBLANK(MAIN!E45),"",MAIN!E45)</f>
        <v>6913489.75</v>
      </c>
      <c r="F45" s="48">
        <f>IF(ISBLANK(MAIN!F45),"",MAIN!F45)</f>
        <v>582455.6</v>
      </c>
      <c r="G45" s="49">
        <f>IF(ISBLANK(MAIN!G45),"",MAIN!G45)</f>
        <v>12</v>
      </c>
      <c r="H45" s="49" t="str">
        <f>IF(ISBLANK(MAIN!H45),"",MAIN!H45)</f>
        <v/>
      </c>
      <c r="I45" s="50">
        <f>IF(ISBLANK(MAIN!I45),"",MAIN!I45)</f>
        <v>12.25</v>
      </c>
      <c r="J45" s="65">
        <f>IF(ISBLANK(MAIN!J45),"",MAIN!J45)</f>
        <v>13.412000000000001</v>
      </c>
      <c r="K45" s="50">
        <f>IF(ISBLANK(MAIN!K45),"",MAIN!K45)</f>
        <v>13.412000000000001</v>
      </c>
      <c r="L45" s="47">
        <f>IF(ISBLANK(MAIN!L45),"",MAIN!L45)</f>
        <v>0.91200000000000003</v>
      </c>
      <c r="M45" s="51">
        <f>IF(ISBLANK(MAIN!M45),"",MAIN!M45)</f>
        <v>41531</v>
      </c>
      <c r="N45" s="85">
        <f>IF(ISBLANK(MAIN!N45),"",MAIN!N45)</f>
        <v>0.68125000000000002</v>
      </c>
      <c r="O45" s="49">
        <f>IF(ISBLANK(MAIN!O45),"",MAIN!O45)</f>
        <v>0.4</v>
      </c>
      <c r="P45" s="65" t="str">
        <f>IF(ISBLANK(MAIN!P45),"",MAIN!P45)</f>
        <v/>
      </c>
      <c r="Q45" s="49">
        <f>IF(ISBLANK(MAIN!S45),"",MAIN!S45)</f>
        <v>6.5</v>
      </c>
      <c r="R45" s="62">
        <f>IF(ISBLANK(MAIN!T45),"",MAIN!T45)</f>
        <v>5.96</v>
      </c>
      <c r="S45" s="49">
        <f>IF(ISBLANK(MAIN!U45),"",MAIN!U45)</f>
        <v>2899</v>
      </c>
      <c r="T45" s="49">
        <f>IF(ISBLANK(MAIN!V45),"",MAIN!V45)</f>
        <v>258</v>
      </c>
      <c r="U45" s="49" t="str">
        <f>IF(ISBLANK(MAIN!W45),"",MAIN!W45)</f>
        <v>Manual</v>
      </c>
      <c r="V45" s="49" t="str">
        <f>IF(ISBLANK(MAIN!X45),"",MAIN!X45)</f>
        <v>Y</v>
      </c>
      <c r="W45" s="49" t="str">
        <f>IF(ISBLANK(MAIN!Y45),"",MAIN!Y45)</f>
        <v>010</v>
      </c>
      <c r="X45" s="49" t="str">
        <f>IF(ISBLANK(MAIN!Z45),"",MAIN!Z45)</f>
        <v/>
      </c>
      <c r="Y45" s="52" t="str">
        <f>IF(ISBLANK(MAIN!AA45),"",MAIN!AA45)</f>
        <v>SF</v>
      </c>
      <c r="Z45" s="53" t="str">
        <f>IF(ISBLANK(MAIN!AB45),"",MAIN!AB45)</f>
        <v>Tailings</v>
      </c>
      <c r="AA45" s="56" t="str">
        <f>IF(ISBLANK(MAIN!AC45),"",MAIN!AC45)</f>
        <v>Purged 800 ml before sampling, slow recahrge.</v>
      </c>
      <c r="AB45" s="55"/>
      <c r="AC45" s="56" t="s">
        <v>22</v>
      </c>
      <c r="AD45" s="57" t="s">
        <v>21</v>
      </c>
    </row>
    <row r="46" spans="1:31" s="15" customFormat="1" ht="11.25" customHeight="1" x14ac:dyDescent="0.2">
      <c r="A46" s="64" t="str">
        <f>IF(ISBLANK(MAIN!A46),"",MAIN!A46)</f>
        <v>P03-06-7</v>
      </c>
      <c r="B46" s="46" t="str">
        <f>IF(ISBLANK(MAIN!B46),"",MAIN!B46)</f>
        <v>Second Impoundment</v>
      </c>
      <c r="C46" s="50" t="str">
        <f>IF(ISBLANK(MAIN!C46),"",MAIN!C46)</f>
        <v/>
      </c>
      <c r="D46" s="47" t="str">
        <f>IF(ISBLANK(MAIN!D46),"",MAIN!D46)</f>
        <v>NAD83 / UTM zone 8</v>
      </c>
      <c r="E46" s="48">
        <f>IF(ISBLANK(MAIN!E46),"",MAIN!E46)</f>
        <v>6913489.7599999998</v>
      </c>
      <c r="F46" s="48">
        <f>IF(ISBLANK(MAIN!F46),"",MAIN!F46)</f>
        <v>582455.59</v>
      </c>
      <c r="G46" s="50">
        <f>IF(ISBLANK(MAIN!G46),"",MAIN!G46)</f>
        <v>12</v>
      </c>
      <c r="H46" s="50">
        <f>IF(ISBLANK(MAIN!H46),"",MAIN!H46)</f>
        <v>11.882</v>
      </c>
      <c r="I46" s="50" t="str">
        <f>IF(ISBLANK(MAIN!I46),"",MAIN!I46)</f>
        <v/>
      </c>
      <c r="J46" s="109" t="str">
        <f>IF(ISBLANK(MAIN!J46),"",MAIN!J46)</f>
        <v/>
      </c>
      <c r="K46" s="50">
        <f>IF(ISBLANK(MAIN!K46),"",MAIN!K46)</f>
        <v>11.882000000000001</v>
      </c>
      <c r="L46" s="50" t="str">
        <f>IF(ISBLANK(MAIN!L46),"",MAIN!L46)</f>
        <v/>
      </c>
      <c r="M46" s="97">
        <f>IF(ISBLANK(MAIN!M46),"",MAIN!M46)</f>
        <v>41531</v>
      </c>
      <c r="N46" s="50" t="str">
        <f>IF(ISBLANK(MAIN!N46),"",MAIN!N46)</f>
        <v/>
      </c>
      <c r="O46" s="50" t="str">
        <f>IF(ISBLANK(MAIN!O46),"",MAIN!O46)</f>
        <v/>
      </c>
      <c r="P46" s="50" t="str">
        <f>IF(ISBLANK(MAIN!P46),"",MAIN!P46)</f>
        <v/>
      </c>
      <c r="Q46" s="50" t="str">
        <f>IF(ISBLANK(MAIN!S46),"",MAIN!S46)</f>
        <v/>
      </c>
      <c r="R46" s="102" t="str">
        <f>IF(ISBLANK(MAIN!T46),"",MAIN!T46)</f>
        <v/>
      </c>
      <c r="S46" s="50" t="str">
        <f>IF(ISBLANK(MAIN!U46),"",MAIN!U46)</f>
        <v/>
      </c>
      <c r="T46" s="50" t="str">
        <f>IF(ISBLANK(MAIN!V46),"",MAIN!V46)</f>
        <v/>
      </c>
      <c r="U46" s="50" t="str">
        <f>IF(ISBLANK(MAIN!W46),"",MAIN!W46)</f>
        <v>Manual</v>
      </c>
      <c r="V46" s="50" t="str">
        <f>IF(ISBLANK(MAIN!X46),"",MAIN!X46)</f>
        <v>N</v>
      </c>
      <c r="W46" s="52" t="str">
        <f>IF(ISBLANK(MAIN!Y46),"",MAIN!Y46)</f>
        <v/>
      </c>
      <c r="X46" s="49" t="str">
        <f>IF(ISBLANK(MAIN!Z46),"",MAIN!Z46)</f>
        <v/>
      </c>
      <c r="Y46" s="52" t="str">
        <f>IF(ISBLANK(MAIN!AA46),"",MAIN!AA46)</f>
        <v>SF</v>
      </c>
      <c r="Z46" s="53" t="str">
        <f>IF(ISBLANK(MAIN!AB46),"",MAIN!AB46)</f>
        <v>Tailings</v>
      </c>
      <c r="AA46" s="56" t="str">
        <f>IF(ISBLANK(MAIN!AC46),"",MAIN!AC46)</f>
        <v>Dry well, no data.</v>
      </c>
      <c r="AB46" s="55"/>
      <c r="AC46" s="56"/>
      <c r="AD46" s="57"/>
    </row>
    <row r="47" spans="1:31" s="15" customFormat="1" ht="11.25" customHeight="1" x14ac:dyDescent="0.2">
      <c r="A47" s="61" t="str">
        <f>IF(ISBLANK(MAIN!A47),"",MAIN!A47)</f>
        <v>P03-01-2</v>
      </c>
      <c r="B47" s="46" t="str">
        <f>IF(ISBLANK(MAIN!B47),"",MAIN!B47)</f>
        <v>Second Impoundment</v>
      </c>
      <c r="C47" s="50" t="str">
        <f>IF(ISBLANK(MAIN!C47),"",MAIN!C47)</f>
        <v/>
      </c>
      <c r="D47" s="47" t="str">
        <f>IF(ISBLANK(MAIN!D47),"",MAIN!D47)</f>
        <v>NAD83 / UTM zone 8</v>
      </c>
      <c r="E47" s="48">
        <f>IF(ISBLANK(MAIN!E47),"",MAIN!E47)</f>
        <v>6912761.4500000002</v>
      </c>
      <c r="F47" s="48">
        <f>IF(ISBLANK(MAIN!F47),"",MAIN!F47)</f>
        <v>583184.15</v>
      </c>
      <c r="G47" s="50">
        <f>IF(ISBLANK(MAIN!G47),"",MAIN!G47)</f>
        <v>12</v>
      </c>
      <c r="H47" s="50">
        <f>IF(ISBLANK(MAIN!H47),"",MAIN!H47)</f>
        <v>5.032</v>
      </c>
      <c r="I47" s="50">
        <f>IF(ISBLANK(MAIN!I47),"",MAIN!I47)</f>
        <v>5.8620000000000001</v>
      </c>
      <c r="J47" s="109">
        <f>IF(ISBLANK(MAIN!J47),"",MAIN!J47)</f>
        <v>39.295000000000002</v>
      </c>
      <c r="K47" s="50">
        <f>IF(ISBLANK(MAIN!K47),"",MAIN!K47)</f>
        <v>39.716999999999999</v>
      </c>
      <c r="L47" s="50" t="str">
        <f>IF(ISBLANK(MAIN!L47),"",MAIN!L47)</f>
        <v/>
      </c>
      <c r="M47" s="97">
        <f>IF(ISBLANK(MAIN!M47),"",MAIN!M47)</f>
        <v>41531</v>
      </c>
      <c r="N47" s="98">
        <f>IF(ISBLANK(MAIN!N47),"",MAIN!N47)</f>
        <v>0.61111111111111105</v>
      </c>
      <c r="O47" s="50">
        <f>IF(ISBLANK(MAIN!O47),"",MAIN!O47)</f>
        <v>10</v>
      </c>
      <c r="P47" s="50">
        <f>IF(ISBLANK(MAIN!P47),"",MAIN!P47)</f>
        <v>0.25600000000000001</v>
      </c>
      <c r="Q47" s="50">
        <f>IF(ISBLANK(MAIN!S47),"",MAIN!S47)</f>
        <v>6</v>
      </c>
      <c r="R47" s="102">
        <f>IF(ISBLANK(MAIN!T47),"",MAIN!T47)</f>
        <v>7.33</v>
      </c>
      <c r="S47" s="50">
        <f>IF(ISBLANK(MAIN!U47),"",MAIN!U47)</f>
        <v>435.2</v>
      </c>
      <c r="T47" s="50">
        <f>IF(ISBLANK(MAIN!V47),"",MAIN!V47)</f>
        <v>8.01</v>
      </c>
      <c r="U47" s="50" t="str">
        <f>IF(ISBLANK(MAIN!W47),"",MAIN!W47)</f>
        <v>Peristaltic</v>
      </c>
      <c r="V47" s="50" t="str">
        <f>IF(ISBLANK(MAIN!X47),"",MAIN!X47)</f>
        <v>Y</v>
      </c>
      <c r="W47" s="52">
        <f>IF(ISBLANK(MAIN!Y47),"",MAIN!Y47)</f>
        <v>100</v>
      </c>
      <c r="X47" s="49" t="str">
        <f>IF(ISBLANK(MAIN!Z47),"",MAIN!Z47)</f>
        <v/>
      </c>
      <c r="Y47" s="52" t="str">
        <f>IF(ISBLANK(MAIN!AA47),"",MAIN!AA47)</f>
        <v>A</v>
      </c>
      <c r="Z47" s="53" t="str">
        <f>IF(ISBLANK(MAIN!AB47),"",MAIN!AB47)</f>
        <v>Alluvium</v>
      </c>
      <c r="AA47" s="56" t="str">
        <f>IF(ISBLANK(MAIN!AC47),"",MAIN!AC47)</f>
        <v/>
      </c>
      <c r="AB47" s="55"/>
      <c r="AC47" s="56"/>
      <c r="AD47" s="57"/>
    </row>
    <row r="48" spans="1:31" s="15" customFormat="1" ht="11.25" customHeight="1" x14ac:dyDescent="0.2">
      <c r="A48" s="61" t="str">
        <f>IF(ISBLANK(MAIN!A48),"",MAIN!A48)</f>
        <v>P03-01-8</v>
      </c>
      <c r="B48" s="46" t="str">
        <f>IF(ISBLANK(MAIN!B48),"",MAIN!B48)</f>
        <v>Second Impoundment</v>
      </c>
      <c r="C48" s="50" t="str">
        <f>IF(ISBLANK(MAIN!C48),"",MAIN!C48)</f>
        <v/>
      </c>
      <c r="D48" s="47" t="str">
        <f>IF(ISBLANK(MAIN!D48),"",MAIN!D48)</f>
        <v>NAD83 / UTM zone 8</v>
      </c>
      <c r="E48" s="48">
        <f>IF(ISBLANK(MAIN!E48),"",MAIN!E48)</f>
        <v>6912761.4400000004</v>
      </c>
      <c r="F48" s="48">
        <f>IF(ISBLANK(MAIN!F48),"",MAIN!F48)</f>
        <v>583184.15</v>
      </c>
      <c r="G48" s="50">
        <f>IF(ISBLANK(MAIN!G48),"",MAIN!G48)</f>
        <v>12</v>
      </c>
      <c r="H48" s="50">
        <f>IF(ISBLANK(MAIN!H48),"",MAIN!H48)</f>
        <v>5.4969999999999999</v>
      </c>
      <c r="I48" s="50">
        <f>IF(ISBLANK(MAIN!I48),"",MAIN!I48)</f>
        <v>4.74</v>
      </c>
      <c r="J48" s="109">
        <f>IF(ISBLANK(MAIN!J48),"",MAIN!J48)</f>
        <v>10.052</v>
      </c>
      <c r="K48" s="50">
        <f>IF(ISBLANK(MAIN!K48),"",MAIN!K48)</f>
        <v>10.157</v>
      </c>
      <c r="L48" s="50" t="str">
        <f>IF(ISBLANK(MAIN!L48),"",MAIN!L48)</f>
        <v/>
      </c>
      <c r="M48" s="97">
        <f>IF(ISBLANK(MAIN!M48),"",MAIN!M48)</f>
        <v>41531</v>
      </c>
      <c r="N48" s="98">
        <f>IF(ISBLANK(MAIN!N48),"",MAIN!N48)</f>
        <v>0.63888888888888895</v>
      </c>
      <c r="O48" s="50">
        <f>IF(ISBLANK(MAIN!O48),"",MAIN!O48)</f>
        <v>2.5</v>
      </c>
      <c r="P48" s="50">
        <f>IF(ISBLANK(MAIN!P48),"",MAIN!P48)</f>
        <v>0.109</v>
      </c>
      <c r="Q48" s="50">
        <f>IF(ISBLANK(MAIN!S48),"",MAIN!S48)</f>
        <v>6.6</v>
      </c>
      <c r="R48" s="102">
        <f>IF(ISBLANK(MAIN!T48),"",MAIN!T48)</f>
        <v>5</v>
      </c>
      <c r="S48" s="50">
        <f>IF(ISBLANK(MAIN!U48),"",MAIN!U48)</f>
        <v>24371</v>
      </c>
      <c r="T48" s="50">
        <f>IF(ISBLANK(MAIN!V48),"",MAIN!V48)</f>
        <v>1.91</v>
      </c>
      <c r="U48" s="50" t="str">
        <f>IF(ISBLANK(MAIN!W48),"",MAIN!W48)</f>
        <v>Peristaltic</v>
      </c>
      <c r="V48" s="50" t="str">
        <f>IF(ISBLANK(MAIN!X48),"",MAIN!X48)</f>
        <v>Y</v>
      </c>
      <c r="W48" s="52">
        <f>IF(ISBLANK(MAIN!Y48),"",MAIN!Y48)</f>
        <v>101</v>
      </c>
      <c r="X48" s="49" t="str">
        <f>IF(ISBLANK(MAIN!Z48),"",MAIN!Z48)</f>
        <v/>
      </c>
      <c r="Y48" s="52" t="str">
        <f>IF(ISBLANK(MAIN!AA48),"",MAIN!AA48)</f>
        <v>A</v>
      </c>
      <c r="Z48" s="53" t="str">
        <f>IF(ISBLANK(MAIN!AB48),"",MAIN!AB48)</f>
        <v>Tailings</v>
      </c>
      <c r="AA48" s="56" t="str">
        <f>IF(ISBLANK(MAIN!AC48),"",MAIN!AC48)</f>
        <v>Slight green colour to discharge water.</v>
      </c>
      <c r="AB48" s="55"/>
      <c r="AC48" s="56"/>
      <c r="AD48" s="57"/>
    </row>
    <row r="49" spans="1:30" s="15" customFormat="1" ht="11.25" customHeight="1" x14ac:dyDescent="0.2">
      <c r="A49" s="61" t="str">
        <f>IF(ISBLANK(MAIN!A49),"",MAIN!A49)</f>
        <v>P03-03-2</v>
      </c>
      <c r="B49" s="46" t="str">
        <f>IF(ISBLANK(MAIN!B49),"",MAIN!B49)</f>
        <v>Second Impoundment</v>
      </c>
      <c r="C49" s="50" t="str">
        <f>IF(ISBLANK(MAIN!C49),"",MAIN!C49)</f>
        <v/>
      </c>
      <c r="D49" s="47" t="str">
        <f>IF(ISBLANK(MAIN!D49),"",MAIN!D49)</f>
        <v>NAD83 / UTM zone 8</v>
      </c>
      <c r="E49" s="48">
        <f>IF(ISBLANK(MAIN!E49),"",MAIN!E49)</f>
        <v>6912879.3300000001</v>
      </c>
      <c r="F49" s="48">
        <f>IF(ISBLANK(MAIN!F49),"",MAIN!F49)</f>
        <v>582951.01</v>
      </c>
      <c r="G49" s="50">
        <f>IF(ISBLANK(MAIN!G49),"",MAIN!G49)</f>
        <v>12</v>
      </c>
      <c r="H49" s="50">
        <f>IF(ISBLANK(MAIN!H49),"",MAIN!H49)</f>
        <v>6.9050000000000002</v>
      </c>
      <c r="I49" s="50">
        <f>IF(ISBLANK(MAIN!I49),"",MAIN!I49)</f>
        <v>7.1589999999999998</v>
      </c>
      <c r="J49" s="109">
        <f>IF(ISBLANK(MAIN!J49),"",MAIN!J49)</f>
        <v>34.182000000000002</v>
      </c>
      <c r="K49" s="50">
        <f>IF(ISBLANK(MAIN!K49),"",MAIN!K49)</f>
        <v>34.024999999999999</v>
      </c>
      <c r="L49" s="50" t="str">
        <f>IF(ISBLANK(MAIN!L49),"",MAIN!L49)</f>
        <v/>
      </c>
      <c r="M49" s="97">
        <f>IF(ISBLANK(MAIN!M49),"",MAIN!M49)</f>
        <v>41531</v>
      </c>
      <c r="N49" s="98">
        <f>IF(ISBLANK(MAIN!N49),"",MAIN!N49)</f>
        <v>0.69513888888888886</v>
      </c>
      <c r="O49" s="50">
        <f>IF(ISBLANK(MAIN!O49),"",MAIN!O49)</f>
        <v>10</v>
      </c>
      <c r="P49" s="50">
        <f>IF(ISBLANK(MAIN!P49),"",MAIN!P49)</f>
        <v>0.222</v>
      </c>
      <c r="Q49" s="50">
        <f>IF(ISBLANK(MAIN!S49),"",MAIN!S49)</f>
        <v>7.8</v>
      </c>
      <c r="R49" s="102">
        <f>IF(ISBLANK(MAIN!T49),"",MAIN!T49)</f>
        <v>4.46</v>
      </c>
      <c r="S49" s="50">
        <f>IF(ISBLANK(MAIN!U49),"",MAIN!U49)</f>
        <v>2793</v>
      </c>
      <c r="T49" s="50">
        <f>IF(ISBLANK(MAIN!V49),"",MAIN!V49)</f>
        <v>9.1300000000000008</v>
      </c>
      <c r="U49" s="50" t="str">
        <f>IF(ISBLANK(MAIN!W49),"",MAIN!W49)</f>
        <v>Peristaltic</v>
      </c>
      <c r="V49" s="50" t="str">
        <f>IF(ISBLANK(MAIN!X49),"",MAIN!X49)</f>
        <v>Y</v>
      </c>
      <c r="W49" s="52">
        <f>IF(ISBLANK(MAIN!Y49),"",MAIN!Y49)</f>
        <v>105</v>
      </c>
      <c r="X49" s="49" t="str">
        <f>IF(ISBLANK(MAIN!Z49),"",MAIN!Z49)</f>
        <v/>
      </c>
      <c r="Y49" s="52" t="str">
        <f>IF(ISBLANK(MAIN!AA49),"",MAIN!AA49)</f>
        <v>A</v>
      </c>
      <c r="Z49" s="53" t="str">
        <f>IF(ISBLANK(MAIN!AB49),"",MAIN!AB49)</f>
        <v>Alluvium</v>
      </c>
      <c r="AA49" s="56" t="str">
        <f>IF(ISBLANK(MAIN!AC49),"",MAIN!AC49)</f>
        <v/>
      </c>
      <c r="AB49" s="55"/>
      <c r="AC49" s="56"/>
      <c r="AD49" s="57"/>
    </row>
    <row r="50" spans="1:30" s="15" customFormat="1" ht="11.25" customHeight="1" x14ac:dyDescent="0.2">
      <c r="A50" s="61" t="str">
        <f>IF(ISBLANK(MAIN!A50),"",MAIN!A50)</f>
        <v>P03-03-4</v>
      </c>
      <c r="B50" s="46" t="str">
        <f>IF(ISBLANK(MAIN!B50),"",MAIN!B50)</f>
        <v>Second Impoundment</v>
      </c>
      <c r="C50" s="50" t="str">
        <f>IF(ISBLANK(MAIN!C50),"",MAIN!C50)</f>
        <v/>
      </c>
      <c r="D50" s="47" t="str">
        <f>IF(ISBLANK(MAIN!D50),"",MAIN!D50)</f>
        <v>NAD83 / UTM zone 8</v>
      </c>
      <c r="E50" s="48">
        <f>IF(ISBLANK(MAIN!E50),"",MAIN!E50)</f>
        <v>6912879.3499999996</v>
      </c>
      <c r="F50" s="48">
        <f>IF(ISBLANK(MAIN!F50),"",MAIN!F50)</f>
        <v>582951.01</v>
      </c>
      <c r="G50" s="50">
        <f>IF(ISBLANK(MAIN!G50),"",MAIN!G50)</f>
        <v>12</v>
      </c>
      <c r="H50" s="50">
        <f>IF(ISBLANK(MAIN!H50),"",MAIN!H50)</f>
        <v>7.0490000000000004</v>
      </c>
      <c r="I50" s="50">
        <f>IF(ISBLANK(MAIN!I50),"",MAIN!I50)</f>
        <v>7.1909999999999998</v>
      </c>
      <c r="J50" s="109">
        <f>IF(ISBLANK(MAIN!J50),"",MAIN!J50)</f>
        <v>23.349</v>
      </c>
      <c r="K50" s="50">
        <f>IF(ISBLANK(MAIN!K50),"",MAIN!K50)</f>
        <v>23.055</v>
      </c>
      <c r="L50" s="50" t="str">
        <f>IF(ISBLANK(MAIN!L50),"",MAIN!L50)</f>
        <v/>
      </c>
      <c r="M50" s="97">
        <f>IF(ISBLANK(MAIN!M50),"",MAIN!M50)</f>
        <v>41531</v>
      </c>
      <c r="N50" s="98">
        <f>IF(ISBLANK(MAIN!N50),"",MAIN!N50)</f>
        <v>0.71666666666666667</v>
      </c>
      <c r="O50" s="50">
        <f>IF(ISBLANK(MAIN!O50),"",MAIN!O50)</f>
        <v>5</v>
      </c>
      <c r="P50" s="50">
        <f>IF(ISBLANK(MAIN!P50),"",MAIN!P50)</f>
        <v>0.41699999999999998</v>
      </c>
      <c r="Q50" s="50">
        <f>IF(ISBLANK(MAIN!S50),"",MAIN!S50)</f>
        <v>5.6</v>
      </c>
      <c r="R50" s="102">
        <f>IF(ISBLANK(MAIN!T50),"",MAIN!T50)</f>
        <v>5.2</v>
      </c>
      <c r="S50" s="50">
        <f>IF(ISBLANK(MAIN!U50),"",MAIN!U50)</f>
        <v>1951</v>
      </c>
      <c r="T50" s="50">
        <f>IF(ISBLANK(MAIN!V50),"",MAIN!V50)</f>
        <v>6.72</v>
      </c>
      <c r="U50" s="50" t="str">
        <f>IF(ISBLANK(MAIN!W50),"",MAIN!W50)</f>
        <v>Peristaltic</v>
      </c>
      <c r="V50" s="50" t="str">
        <f>IF(ISBLANK(MAIN!X50),"",MAIN!X50)</f>
        <v>Y</v>
      </c>
      <c r="W50" s="52">
        <f>IF(ISBLANK(MAIN!Y50),"",MAIN!Y50)</f>
        <v>103</v>
      </c>
      <c r="X50" s="49" t="str">
        <f>IF(ISBLANK(MAIN!Z50),"",MAIN!Z50)</f>
        <v/>
      </c>
      <c r="Y50" s="52" t="str">
        <f>IF(ISBLANK(MAIN!AA50),"",MAIN!AA50)</f>
        <v>A</v>
      </c>
      <c r="Z50" s="53" t="str">
        <f>IF(ISBLANK(MAIN!AB50),"",MAIN!AB50)</f>
        <v>Alluvium</v>
      </c>
      <c r="AA50" s="56" t="str">
        <f>IF(ISBLANK(MAIN!AC50),"",MAIN!AC50)</f>
        <v/>
      </c>
      <c r="AB50" s="55"/>
      <c r="AC50" s="56"/>
      <c r="AD50" s="57"/>
    </row>
    <row r="51" spans="1:30" s="15" customFormat="1" ht="11.25" customHeight="1" x14ac:dyDescent="0.2">
      <c r="A51" s="61" t="str">
        <f>IF(ISBLANK(MAIN!A51),"",MAIN!A51)</f>
        <v>P03-03-9</v>
      </c>
      <c r="B51" s="46" t="str">
        <f>IF(ISBLANK(MAIN!B51),"",MAIN!B51)</f>
        <v>Second Impoundment</v>
      </c>
      <c r="C51" s="50" t="str">
        <f>IF(ISBLANK(MAIN!C51),"",MAIN!C51)</f>
        <v/>
      </c>
      <c r="D51" s="47" t="str">
        <f>IF(ISBLANK(MAIN!D51),"",MAIN!D51)</f>
        <v>NAD83 / UTM zone 8</v>
      </c>
      <c r="E51" s="48">
        <f>IF(ISBLANK(MAIN!E51),"",MAIN!E51)</f>
        <v>6912879.3200000003</v>
      </c>
      <c r="F51" s="48">
        <f>IF(ISBLANK(MAIN!F51),"",MAIN!F51)</f>
        <v>582950.94999999995</v>
      </c>
      <c r="G51" s="50">
        <f>IF(ISBLANK(MAIN!G51),"",MAIN!G51)</f>
        <v>12</v>
      </c>
      <c r="H51" s="50">
        <f>IF(ISBLANK(MAIN!H51),"",MAIN!H51)</f>
        <v>6.7480000000000002</v>
      </c>
      <c r="I51" s="50">
        <f>IF(ISBLANK(MAIN!I51),"",MAIN!I51)</f>
        <v>0</v>
      </c>
      <c r="J51" s="109">
        <f>IF(ISBLANK(MAIN!J51),"",MAIN!J51)</f>
        <v>10.119</v>
      </c>
      <c r="K51" s="50">
        <f>IF(ISBLANK(MAIN!K51),"",MAIN!K51)</f>
        <v>9.9450000000000003</v>
      </c>
      <c r="L51" s="50" t="str">
        <f>IF(ISBLANK(MAIN!L51),"",MAIN!L51)</f>
        <v/>
      </c>
      <c r="M51" s="97">
        <f>IF(ISBLANK(MAIN!M51),"",MAIN!M51)</f>
        <v>41531</v>
      </c>
      <c r="N51" s="98">
        <f>IF(ISBLANK(MAIN!N51),"",MAIN!N51)</f>
        <v>0.74305555555555547</v>
      </c>
      <c r="O51" s="50">
        <f>IF(ISBLANK(MAIN!O51),"",MAIN!O51)</f>
        <v>1.25</v>
      </c>
      <c r="P51" s="50">
        <f>IF(ISBLANK(MAIN!P51),"",MAIN!P51)</f>
        <v>3.7999999999999999E-2</v>
      </c>
      <c r="Q51" s="50">
        <f>IF(ISBLANK(MAIN!S51),"",MAIN!S51)</f>
        <v>8.1999999999999993</v>
      </c>
      <c r="R51" s="102">
        <f>IF(ISBLANK(MAIN!T51),"",MAIN!T51)</f>
        <v>4.45</v>
      </c>
      <c r="S51" s="50">
        <f>IF(ISBLANK(MAIN!U51),"",MAIN!U51)</f>
        <v>29370</v>
      </c>
      <c r="T51" s="50">
        <f>IF(ISBLANK(MAIN!V51),"",MAIN!V51)</f>
        <v>3.53</v>
      </c>
      <c r="U51" s="50" t="str">
        <f>IF(ISBLANK(MAIN!W51),"",MAIN!W51)</f>
        <v>Peristaltic</v>
      </c>
      <c r="V51" s="50" t="str">
        <f>IF(ISBLANK(MAIN!X51),"",MAIN!X51)</f>
        <v>Y</v>
      </c>
      <c r="W51" s="52">
        <f>IF(ISBLANK(MAIN!Y51),"",MAIN!Y51)</f>
        <v>110</v>
      </c>
      <c r="X51" s="49" t="str">
        <f>IF(ISBLANK(MAIN!Z51),"",MAIN!Z51)</f>
        <v/>
      </c>
      <c r="Y51" s="52" t="str">
        <f>IF(ISBLANK(MAIN!AA51),"",MAIN!AA51)</f>
        <v>A</v>
      </c>
      <c r="Z51" s="53" t="str">
        <f>IF(ISBLANK(MAIN!AB51),"",MAIN!AB51)</f>
        <v>Tailings</v>
      </c>
      <c r="AA51" s="56" t="str">
        <f>IF(ISBLANK(MAIN!AC51),"",MAIN!AC51)</f>
        <v>Many large particulates, clogged foot valve.</v>
      </c>
      <c r="AB51" s="55"/>
      <c r="AC51" s="56"/>
      <c r="AD51" s="57"/>
    </row>
    <row r="52" spans="1:30" s="15" customFormat="1" ht="0.75" customHeight="1" x14ac:dyDescent="0.2">
      <c r="A52" s="61" t="str">
        <f>IF(ISBLANK(MAIN!A52),"",MAIN!A52)</f>
        <v>P03-05-4</v>
      </c>
      <c r="B52" s="46" t="str">
        <f>IF(ISBLANK(MAIN!B52),"",MAIN!B52)</f>
        <v>Second Impoundment</v>
      </c>
      <c r="C52" s="50" t="str">
        <f>IF(ISBLANK(MAIN!C52),"",MAIN!C52)</f>
        <v/>
      </c>
      <c r="D52" s="47" t="str">
        <f>IF(ISBLANK(MAIN!D52),"",MAIN!D52)</f>
        <v>NAD83 / UTM zone 8</v>
      </c>
      <c r="E52" s="48">
        <f>IF(ISBLANK(MAIN!E52),"",MAIN!E52)</f>
        <v>6913115.2599999998</v>
      </c>
      <c r="F52" s="48">
        <f>IF(ISBLANK(MAIN!F52),"",MAIN!F52)</f>
        <v>582487.56999999995</v>
      </c>
      <c r="G52" s="50">
        <f>IF(ISBLANK(MAIN!G52),"",MAIN!G52)</f>
        <v>12</v>
      </c>
      <c r="H52" s="50" t="str">
        <f>IF(ISBLANK(MAIN!H52),"",MAIN!H52)</f>
        <v/>
      </c>
      <c r="I52" s="50">
        <f>IF(ISBLANK(MAIN!I52),"",MAIN!I52)</f>
        <v>8.6880000000000006</v>
      </c>
      <c r="J52" s="109" t="str">
        <f>IF(ISBLANK(MAIN!J52),"",MAIN!J52)</f>
        <v/>
      </c>
      <c r="K52" s="50">
        <f>IF(ISBLANK(MAIN!K52),"",MAIN!K52)</f>
        <v>24.36</v>
      </c>
      <c r="L52" s="50" t="str">
        <f>IF(ISBLANK(MAIN!L52),"",MAIN!L52)</f>
        <v/>
      </c>
      <c r="M52" s="97">
        <f>IF(ISBLANK(MAIN!M52),"",MAIN!M52)</f>
        <v>41531</v>
      </c>
      <c r="N52" s="98">
        <f>IF(ISBLANK(MAIN!N52),"",MAIN!N52)</f>
        <v>0.76527777777777783</v>
      </c>
      <c r="O52" s="50">
        <f>IF(ISBLANK(MAIN!O52),"",MAIN!O52)</f>
        <v>9</v>
      </c>
      <c r="P52" s="50">
        <f>IF(ISBLANK(MAIN!P52),"",MAIN!P52)</f>
        <v>0.56299999999999994</v>
      </c>
      <c r="Q52" s="50">
        <f>IF(ISBLANK(MAIN!S52),"",MAIN!S52)</f>
        <v>4.8</v>
      </c>
      <c r="R52" s="102">
        <f>IF(ISBLANK(MAIN!T52),"",MAIN!T52)</f>
        <v>6.34</v>
      </c>
      <c r="S52" s="50">
        <f>IF(ISBLANK(MAIN!U52),"",MAIN!U52)</f>
        <v>1314</v>
      </c>
      <c r="T52" s="50">
        <f>IF(ISBLANK(MAIN!V52),"",MAIN!V52)</f>
        <v>76.2</v>
      </c>
      <c r="U52" s="50" t="str">
        <f>IF(ISBLANK(MAIN!W52),"",MAIN!W52)</f>
        <v>Manual</v>
      </c>
      <c r="V52" s="50" t="str">
        <f>IF(ISBLANK(MAIN!X52),"",MAIN!X52)</f>
        <v>Y</v>
      </c>
      <c r="W52" s="52" t="str">
        <f>IF(ISBLANK(MAIN!Y52),"",MAIN!Y52)</f>
        <v>042</v>
      </c>
      <c r="X52" s="49" t="str">
        <f>IF(ISBLANK(MAIN!Z52),"",MAIN!Z52)</f>
        <v/>
      </c>
      <c r="Y52" s="52" t="str">
        <f>IF(ISBLANK(MAIN!AA52),"",MAIN!AA52)</f>
        <v>A</v>
      </c>
      <c r="Z52" s="53" t="str">
        <f>IF(ISBLANK(MAIN!AB52),"",MAIN!AB52)</f>
        <v>Alluvium</v>
      </c>
      <c r="AA52" s="56" t="str">
        <f>IF(ISBLANK(MAIN!AC52),"",MAIN!AC52)</f>
        <v>Not able to dip at time of sampling; purge volume based on historical purge data</v>
      </c>
      <c r="AB52" s="55"/>
      <c r="AC52" s="56"/>
      <c r="AD52" s="57"/>
    </row>
    <row r="53" spans="1:30" s="33" customFormat="1" x14ac:dyDescent="0.2">
      <c r="A53" s="26" t="str">
        <f>IF(ISBLANK(MAIN!A53),"",MAIN!A53)</f>
        <v>S-Wells Area</v>
      </c>
      <c r="B53" s="34" t="str">
        <f>IF(ISBLANK(MAIN!B53),"",MAIN!B53)</f>
        <v/>
      </c>
      <c r="C53" s="27" t="str">
        <f>IF(ISBLANK(MAIN!C53),"",MAIN!C53)</f>
        <v/>
      </c>
      <c r="D53" s="16" t="str">
        <f>IF(ISBLANK(MAIN!D53),"",MAIN!D53)</f>
        <v/>
      </c>
      <c r="E53" s="17" t="str">
        <f>IF(ISBLANK(MAIN!E53),"",MAIN!E53)</f>
        <v/>
      </c>
      <c r="F53" s="17" t="str">
        <f>IF(ISBLANK(MAIN!F53),"",MAIN!F53)</f>
        <v/>
      </c>
      <c r="G53" s="27" t="str">
        <f>IF(ISBLANK(MAIN!G53),"",MAIN!G53)</f>
        <v/>
      </c>
      <c r="H53" s="27" t="str">
        <f>IF(ISBLANK(MAIN!H53),"",MAIN!H53)</f>
        <v/>
      </c>
      <c r="I53" s="27" t="str">
        <f>IF(ISBLANK(MAIN!I53),"",MAIN!I53)</f>
        <v/>
      </c>
      <c r="J53" s="110" t="str">
        <f>IF(ISBLANK(MAIN!J53),"",MAIN!J53)</f>
        <v/>
      </c>
      <c r="K53" s="27" t="str">
        <f>IF(ISBLANK(MAIN!K53),"",MAIN!K53)</f>
        <v/>
      </c>
      <c r="L53" s="27" t="str">
        <f>IF(ISBLANK(MAIN!L53),"",MAIN!L53)</f>
        <v/>
      </c>
      <c r="M53" s="27" t="str">
        <f>IF(ISBLANK(MAIN!M53),"",MAIN!M53)</f>
        <v/>
      </c>
      <c r="N53" s="27" t="str">
        <f>IF(ISBLANK(MAIN!N53),"",MAIN!N53)</f>
        <v/>
      </c>
      <c r="O53" s="27" t="str">
        <f>IF(ISBLANK(MAIN!O53),"",MAIN!O53)</f>
        <v/>
      </c>
      <c r="P53" s="27" t="str">
        <f>IF(ISBLANK(MAIN!P53),"",MAIN!P53)</f>
        <v/>
      </c>
      <c r="Q53" s="27" t="str">
        <f>IF(ISBLANK(MAIN!S53),"",MAIN!S53)</f>
        <v/>
      </c>
      <c r="R53" s="103" t="str">
        <f>IF(ISBLANK(MAIN!T53),"",MAIN!T53)</f>
        <v/>
      </c>
      <c r="S53" s="27" t="str">
        <f>IF(ISBLANK(MAIN!U53),"",MAIN!U53)</f>
        <v/>
      </c>
      <c r="T53" s="27" t="str">
        <f>IF(ISBLANK(MAIN!V53),"",MAIN!V53)</f>
        <v/>
      </c>
      <c r="U53" s="27" t="str">
        <f>IF(ISBLANK(MAIN!W53),"",MAIN!W53)</f>
        <v/>
      </c>
      <c r="V53" s="27" t="str">
        <f>IF(ISBLANK(MAIN!X53),"",MAIN!X53)</f>
        <v/>
      </c>
      <c r="W53" s="28" t="str">
        <f>IF(ISBLANK(MAIN!Y53),"",MAIN!Y53)</f>
        <v/>
      </c>
      <c r="X53" s="29" t="str">
        <f>IF(ISBLANK(MAIN!Z53),"",MAIN!Z53)</f>
        <v/>
      </c>
      <c r="Y53" s="28" t="str">
        <f>IF(ISBLANK(MAIN!AA53),"",MAIN!AA53)</f>
        <v/>
      </c>
      <c r="Z53" s="30" t="str">
        <f>IF(ISBLANK(MAIN!AB53),"",MAIN!AB53)</f>
        <v/>
      </c>
      <c r="AA53" s="31" t="str">
        <f>IF(ISBLANK(MAIN!AC53),"",MAIN!AC53)</f>
        <v/>
      </c>
      <c r="AB53" s="32"/>
      <c r="AC53" s="31"/>
    </row>
    <row r="54" spans="1:30" s="15" customFormat="1" ht="11.25" customHeight="1" x14ac:dyDescent="0.2">
      <c r="A54" s="45" t="str">
        <f>IF(ISBLANK(MAIN!A54),"",MAIN!A54)</f>
        <v>P09-SIS1</v>
      </c>
      <c r="B54" s="46" t="str">
        <f>IF(ISBLANK(MAIN!B54),"",MAIN!B54)</f>
        <v>S-Wells Area</v>
      </c>
      <c r="C54" s="47" t="str">
        <f>IF(ISBLANK(MAIN!C54),"",MAIN!C54)</f>
        <v/>
      </c>
      <c r="D54" s="47" t="str">
        <f>IF(ISBLANK(MAIN!D54),"",MAIN!D54)</f>
        <v>NAD83 / UTM zone 8</v>
      </c>
      <c r="E54" s="48">
        <f>IF(ISBLANK(MAIN!E54),"",MAIN!E54)</f>
        <v>6912954</v>
      </c>
      <c r="F54" s="48">
        <f>IF(ISBLANK(MAIN!F54),"",MAIN!F54)</f>
        <v>584585</v>
      </c>
      <c r="G54" s="49">
        <f>IF(ISBLANK(MAIN!G54),"",MAIN!G54)</f>
        <v>51</v>
      </c>
      <c r="H54" s="65">
        <f>IF(ISBLANK(MAIN!H54),"",MAIN!H54)</f>
        <v>3.5670000000000002</v>
      </c>
      <c r="I54" s="50">
        <f>IF(ISBLANK(MAIN!I54),"",MAIN!I54)</f>
        <v>5.306</v>
      </c>
      <c r="J54" s="65">
        <f>IF(ISBLANK(MAIN!J54),"",MAIN!J54)</f>
        <v>6.65</v>
      </c>
      <c r="K54" s="50">
        <f>IF(ISBLANK(MAIN!K54),"",MAIN!K54)</f>
        <v>7.2629999999999999</v>
      </c>
      <c r="L54" s="47">
        <f>IF(ISBLANK(MAIN!L54),"",MAIN!L54)</f>
        <v>0.96299999999999997</v>
      </c>
      <c r="M54" s="51">
        <f>IF(ISBLANK(MAIN!M54),"",MAIN!M54)</f>
        <v>41530</v>
      </c>
      <c r="N54" s="85">
        <f>IF(ISBLANK(MAIN!N54),"",MAIN!N54)</f>
        <v>0.65</v>
      </c>
      <c r="O54" s="49">
        <f>IF(ISBLANK(MAIN!O54),"",MAIN!O54)</f>
        <v>15</v>
      </c>
      <c r="P54" s="65">
        <f>IF(ISBLANK(MAIN!P54),"",MAIN!P54)</f>
        <v>0.28999999999999998</v>
      </c>
      <c r="Q54" s="49">
        <f>IF(ISBLANK(MAIN!S54),"",MAIN!S54)</f>
        <v>6.3</v>
      </c>
      <c r="R54" s="62">
        <f>IF(ISBLANK(MAIN!T54),"",MAIN!T54)</f>
        <v>6.68</v>
      </c>
      <c r="S54" s="49">
        <f>IF(ISBLANK(MAIN!U54),"",MAIN!U54)</f>
        <v>7084</v>
      </c>
      <c r="T54" s="49">
        <f>IF(ISBLANK(MAIN!V54),"",MAIN!V54)</f>
        <v>284</v>
      </c>
      <c r="U54" s="49" t="str">
        <f>IF(ISBLANK(MAIN!W54),"",MAIN!W54)</f>
        <v>Hydrolift</v>
      </c>
      <c r="V54" s="49" t="str">
        <f>IF(ISBLANK(MAIN!X54),"",MAIN!X54)</f>
        <v>Y</v>
      </c>
      <c r="W54" s="49" t="str">
        <f>IF(ISBLANK(MAIN!Y54),"",MAIN!Y54)</f>
        <v>087</v>
      </c>
      <c r="X54" s="49" t="str">
        <f>IF(ISBLANK(MAIN!Z54),"",MAIN!Z54)</f>
        <v/>
      </c>
      <c r="Y54" s="52" t="str">
        <f>IF(ISBLANK(MAIN!AA54),"",MAIN!AA54)</f>
        <v>Q</v>
      </c>
      <c r="Z54" s="53" t="str">
        <f>IF(ISBLANK(MAIN!AB54),"",MAIN!AB54)</f>
        <v>Overburden/ sand &amp; gravel</v>
      </c>
      <c r="AA54" s="56" t="str">
        <f>IF(ISBLANK(MAIN!AC54),"",MAIN!AC54)</f>
        <v/>
      </c>
      <c r="AB54" s="55"/>
      <c r="AC54" s="56"/>
      <c r="AD54" s="57"/>
    </row>
    <row r="55" spans="1:30" s="15" customFormat="1" ht="11.25" customHeight="1" x14ac:dyDescent="0.2">
      <c r="A55" s="45" t="str">
        <f>IF(ISBLANK(MAIN!A55),"",MAIN!A55)</f>
        <v>P09-SIS2</v>
      </c>
      <c r="B55" s="46" t="str">
        <f>IF(ISBLANK(MAIN!B55),"",MAIN!B55)</f>
        <v>S-Wells Area</v>
      </c>
      <c r="C55" s="47" t="str">
        <f>IF(ISBLANK(MAIN!C55),"",MAIN!C55)</f>
        <v/>
      </c>
      <c r="D55" s="47" t="str">
        <f>IF(ISBLANK(MAIN!D55),"",MAIN!D55)</f>
        <v>NAD83 / UTM zone 8</v>
      </c>
      <c r="E55" s="48">
        <f>IF(ISBLANK(MAIN!E55),"",MAIN!E55)</f>
        <v>6912950</v>
      </c>
      <c r="F55" s="48">
        <f>IF(ISBLANK(MAIN!F55),"",MAIN!F55)</f>
        <v>584594</v>
      </c>
      <c r="G55" s="49">
        <f>IF(ISBLANK(MAIN!G55),"",MAIN!G55)</f>
        <v>51</v>
      </c>
      <c r="H55" s="49">
        <f>IF(ISBLANK(MAIN!H55),"",MAIN!H55)</f>
        <v>3.5990000000000002</v>
      </c>
      <c r="I55" s="50">
        <f>IF(ISBLANK(MAIN!I55),"",MAIN!I55)</f>
        <v>4.4189999999999996</v>
      </c>
      <c r="J55" s="65">
        <f>IF(ISBLANK(MAIN!J55),"",MAIN!J55)</f>
        <v>6.3380000000000001</v>
      </c>
      <c r="K55" s="50">
        <f>IF(ISBLANK(MAIN!K55),"",MAIN!K55)</f>
        <v>6.4870000000000001</v>
      </c>
      <c r="L55" s="47">
        <f>IF(ISBLANK(MAIN!L55),"",MAIN!L55)</f>
        <v>0.98699999999999999</v>
      </c>
      <c r="M55" s="51">
        <f>IF(ISBLANK(MAIN!M55),"",MAIN!M55)</f>
        <v>41530</v>
      </c>
      <c r="N55" s="85">
        <f>IF(ISBLANK(MAIN!N55),"",MAIN!N55)</f>
        <v>0.60416666666666663</v>
      </c>
      <c r="O55" s="49">
        <f>IF(ISBLANK(MAIN!O55),"",MAIN!O55)</f>
        <v>30</v>
      </c>
      <c r="P55" s="65">
        <f>IF(ISBLANK(MAIN!P55),"",MAIN!P55)</f>
        <v>1.3</v>
      </c>
      <c r="Q55" s="49">
        <f>IF(ISBLANK(MAIN!S55),"",MAIN!S55)</f>
        <v>7.6</v>
      </c>
      <c r="R55" s="62">
        <f>IF(ISBLANK(MAIN!T55),"",MAIN!T55)</f>
        <v>6.06</v>
      </c>
      <c r="S55" s="49">
        <f>IF(ISBLANK(MAIN!U55),"",MAIN!U55)</f>
        <v>8431</v>
      </c>
      <c r="T55" s="49">
        <f>IF(ISBLANK(MAIN!V55),"",MAIN!V55)</f>
        <v>733</v>
      </c>
      <c r="U55" s="49" t="str">
        <f>IF(ISBLANK(MAIN!W55),"",MAIN!W55)</f>
        <v>Hydrolift</v>
      </c>
      <c r="V55" s="49" t="str">
        <f>IF(ISBLANK(MAIN!X55),"",MAIN!X55)</f>
        <v>Y</v>
      </c>
      <c r="W55" s="49" t="str">
        <f>IF(ISBLANK(MAIN!Y55),"",MAIN!Y55)</f>
        <v>094</v>
      </c>
      <c r="X55" s="49" t="str">
        <f>IF(ISBLANK(MAIN!Z55),"",MAIN!Z55)</f>
        <v/>
      </c>
      <c r="Y55" s="52" t="str">
        <f>IF(ISBLANK(MAIN!AA55),"",MAIN!AA55)</f>
        <v>Q</v>
      </c>
      <c r="Z55" s="53" t="str">
        <f>IF(ISBLANK(MAIN!AB55),"",MAIN!AB55)</f>
        <v>Overburden/ sand &amp; gravel</v>
      </c>
      <c r="AA55" s="56" t="str">
        <f>IF(ISBLANK(MAIN!AC55),"",MAIN!AC55)</f>
        <v/>
      </c>
      <c r="AB55" s="55"/>
      <c r="AC55" s="56"/>
      <c r="AD55" s="57"/>
    </row>
    <row r="56" spans="1:30" s="15" customFormat="1" ht="11.25" customHeight="1" x14ac:dyDescent="0.2">
      <c r="A56" s="45" t="str">
        <f>IF(ISBLANK(MAIN!A56),"",MAIN!A56)</f>
        <v>P09-SIS5</v>
      </c>
      <c r="B56" s="46" t="str">
        <f>IF(ISBLANK(MAIN!B56),"",MAIN!B56)</f>
        <v>S-Wells Area</v>
      </c>
      <c r="C56" s="47" t="str">
        <f>IF(ISBLANK(MAIN!C56),"",MAIN!C56)</f>
        <v/>
      </c>
      <c r="D56" s="47" t="str">
        <f>IF(ISBLANK(MAIN!D56),"",MAIN!D56)</f>
        <v>NAD83 / UTM zone 8</v>
      </c>
      <c r="E56" s="48">
        <f>IF(ISBLANK(MAIN!E56),"",MAIN!E56)</f>
        <v>6912935</v>
      </c>
      <c r="F56" s="48">
        <f>IF(ISBLANK(MAIN!F56),"",MAIN!F56)</f>
        <v>584622</v>
      </c>
      <c r="G56" s="49">
        <f>IF(ISBLANK(MAIN!G56),"",MAIN!G56)</f>
        <v>51</v>
      </c>
      <c r="H56" s="49">
        <f>IF(ISBLANK(MAIN!H56),"",MAIN!H56)</f>
        <v>3.63</v>
      </c>
      <c r="I56" s="50">
        <f>IF(ISBLANK(MAIN!I56),"",MAIN!I56)</f>
        <v>3.0726</v>
      </c>
      <c r="J56" s="65">
        <f>IF(ISBLANK(MAIN!J56),"",MAIN!J56)</f>
        <v>4.6100000000000003</v>
      </c>
      <c r="K56" s="50">
        <f>IF(ISBLANK(MAIN!K56),"",MAIN!K56)</f>
        <v>4.6970000000000001</v>
      </c>
      <c r="L56" s="47">
        <f>IF(ISBLANK(MAIN!L56),"",MAIN!L56)</f>
        <v>0.997</v>
      </c>
      <c r="M56" s="51">
        <f>IF(ISBLANK(MAIN!M56),"",MAIN!M56)</f>
        <v>41530</v>
      </c>
      <c r="N56" s="85">
        <f>IF(ISBLANK(MAIN!N56),"",MAIN!N56)</f>
        <v>0.66666666666666663</v>
      </c>
      <c r="O56" s="49">
        <f>IF(ISBLANK(MAIN!O56),"",MAIN!O56)</f>
        <v>3</v>
      </c>
      <c r="P56" s="49" t="str">
        <f>IF(ISBLANK(MAIN!P56),"",MAIN!P56)</f>
        <v/>
      </c>
      <c r="Q56" s="49" t="str">
        <f>IF(ISBLANK(MAIN!S56),"",MAIN!S56)</f>
        <v/>
      </c>
      <c r="R56" s="62" t="str">
        <f>IF(ISBLANK(MAIN!T56),"",MAIN!T56)</f>
        <v/>
      </c>
      <c r="S56" s="49" t="str">
        <f>IF(ISBLANK(MAIN!U56),"",MAIN!U56)</f>
        <v/>
      </c>
      <c r="T56" s="49" t="str">
        <f>IF(ISBLANK(MAIN!V56),"",MAIN!V56)</f>
        <v/>
      </c>
      <c r="U56" s="49" t="str">
        <f>IF(ISBLANK(MAIN!W56),"",MAIN!W56)</f>
        <v>Manual</v>
      </c>
      <c r="V56" s="49" t="str">
        <f>IF(ISBLANK(MAIN!X56),"",MAIN!X56)</f>
        <v>Y</v>
      </c>
      <c r="W56" s="49">
        <f>IF(ISBLANK(MAIN!Y56),"",MAIN!Y56)</f>
        <v>109</v>
      </c>
      <c r="X56" s="49" t="str">
        <f>IF(ISBLANK(MAIN!Z56),"",MAIN!Z56)</f>
        <v/>
      </c>
      <c r="Y56" s="52" t="str">
        <f>IF(ISBLANK(MAIN!AA56),"",MAIN!AA56)</f>
        <v>Q</v>
      </c>
      <c r="Z56" s="53" t="str">
        <f>IF(ISBLANK(MAIN!AB56),"",MAIN!AB56)</f>
        <v>Overburden/ sand &amp; gravel</v>
      </c>
      <c r="AA56" s="56" t="str">
        <f>IF(ISBLANK(MAIN!AC56),"",MAIN!AC56)</f>
        <v>Well went dry after 3L; returned for sample following recharge 24 hours later.</v>
      </c>
      <c r="AB56" s="55"/>
      <c r="AC56" s="56"/>
      <c r="AD56" s="57"/>
    </row>
    <row r="57" spans="1:30" s="15" customFormat="1" ht="11.25" customHeight="1" x14ac:dyDescent="0.2">
      <c r="A57" s="45" t="str">
        <f>IF(ISBLANK(MAIN!A57),"",MAIN!A57)</f>
        <v>P96-7</v>
      </c>
      <c r="B57" s="46" t="str">
        <f>IF(ISBLANK(MAIN!B57),"",MAIN!B57)</f>
        <v>S-Wells Area</v>
      </c>
      <c r="C57" s="47" t="str">
        <f>IF(ISBLANK(MAIN!C57),"",MAIN!C57)</f>
        <v/>
      </c>
      <c r="D57" s="47" t="str">
        <f>IF(ISBLANK(MAIN!D57),"",MAIN!D57)</f>
        <v>NAD83 / UTM zone 8</v>
      </c>
      <c r="E57" s="48">
        <f>IF(ISBLANK(MAIN!E57),"",MAIN!E57)</f>
        <v>6913285.5300000003</v>
      </c>
      <c r="F57" s="48">
        <f>IF(ISBLANK(MAIN!F57),"",MAIN!F57)</f>
        <v>584127.68999999994</v>
      </c>
      <c r="G57" s="49">
        <f>IF(ISBLANK(MAIN!G57),"",MAIN!G57)</f>
        <v>51</v>
      </c>
      <c r="H57" s="49">
        <f>IF(ISBLANK(MAIN!H57),"",MAIN!H57)</f>
        <v>4.0350000000000001</v>
      </c>
      <c r="I57" s="50">
        <f>IF(ISBLANK(MAIN!I57),"",MAIN!I57)</f>
        <v>4.5860000000000003</v>
      </c>
      <c r="J57" s="65">
        <f>IF(ISBLANK(MAIN!J57),"",MAIN!J57)</f>
        <v>9.8840000000000003</v>
      </c>
      <c r="K57" s="50">
        <f>IF(ISBLANK(MAIN!K57),"",MAIN!K57)</f>
        <v>9.92</v>
      </c>
      <c r="L57" s="47">
        <f>IF(ISBLANK(MAIN!L57),"",MAIN!L57)</f>
        <v>0.68</v>
      </c>
      <c r="M57" s="51">
        <f>IF(ISBLANK(MAIN!M57),"",MAIN!M57)</f>
        <v>41530</v>
      </c>
      <c r="N57" s="85">
        <f>IF(ISBLANK(MAIN!N57),"",MAIN!N57)</f>
        <v>0.61111111111111105</v>
      </c>
      <c r="O57" s="49">
        <f>IF(ISBLANK(MAIN!O57),"",MAIN!O57)</f>
        <v>35</v>
      </c>
      <c r="P57" s="65">
        <f>IF(ISBLANK(MAIN!P57),"",MAIN!P57)</f>
        <v>2.0590000000000002</v>
      </c>
      <c r="Q57" s="49">
        <f>IF(ISBLANK(MAIN!S57),"",MAIN!S57)</f>
        <v>2.8</v>
      </c>
      <c r="R57" s="62">
        <f>IF(ISBLANK(MAIN!T57),"",MAIN!T57)</f>
        <v>6.93</v>
      </c>
      <c r="S57" s="49">
        <f>IF(ISBLANK(MAIN!U57),"",MAIN!U57)</f>
        <v>3989</v>
      </c>
      <c r="T57" s="49">
        <f>IF(ISBLANK(MAIN!V57),"",MAIN!V57)</f>
        <v>15.47</v>
      </c>
      <c r="U57" s="49" t="str">
        <f>IF(ISBLANK(MAIN!W57),"",MAIN!W57)</f>
        <v>Manual</v>
      </c>
      <c r="V57" s="49" t="str">
        <f>IF(ISBLANK(MAIN!X57),"",MAIN!X57)</f>
        <v>Y</v>
      </c>
      <c r="W57" s="49" t="str">
        <f>IF(ISBLANK(MAIN!Y57),"",MAIN!Y57)</f>
        <v>046</v>
      </c>
      <c r="X57" s="49" t="str">
        <f>IF(ISBLANK(MAIN!Z57),"",MAIN!Z57)</f>
        <v/>
      </c>
      <c r="Y57" s="52" t="str">
        <f>IF(ISBLANK(MAIN!AA57),"",MAIN!AA57)</f>
        <v>SF</v>
      </c>
      <c r="Z57" s="53" t="str">
        <f>IF(ISBLANK(MAIN!AB57),"",MAIN!AB57)</f>
        <v>Overburden / BR</v>
      </c>
      <c r="AA57" s="56" t="str">
        <f>IF(ISBLANK(MAIN!AC57),"",MAIN!AC57)</f>
        <v/>
      </c>
      <c r="AB57" s="55"/>
      <c r="AC57" s="56" t="s">
        <v>181</v>
      </c>
      <c r="AD57" s="57" t="s">
        <v>76</v>
      </c>
    </row>
    <row r="58" spans="1:30" s="15" customFormat="1" ht="11.25" customHeight="1" x14ac:dyDescent="0.2">
      <c r="A58" s="45" t="str">
        <f>IF(ISBLANK(MAIN!A58),"",MAIN!A58)</f>
        <v>S1A</v>
      </c>
      <c r="B58" s="46" t="str">
        <f>IF(ISBLANK(MAIN!B58),"",MAIN!B58)</f>
        <v>S-Wells Area</v>
      </c>
      <c r="C58" s="47" t="str">
        <f>IF(ISBLANK(MAIN!C58),"",MAIN!C58)</f>
        <v/>
      </c>
      <c r="D58" s="47" t="str">
        <f>IF(ISBLANK(MAIN!D58),"",MAIN!D58)</f>
        <v>NAD83 / UTM zone 8</v>
      </c>
      <c r="E58" s="48">
        <f>IF(ISBLANK(MAIN!E58),"",MAIN!E58)</f>
        <v>6913116.3200000003</v>
      </c>
      <c r="F58" s="48">
        <f>IF(ISBLANK(MAIN!F58),"",MAIN!F58)</f>
        <v>584434.30000000005</v>
      </c>
      <c r="G58" s="49">
        <f>IF(ISBLANK(MAIN!G58),"",MAIN!G58)</f>
        <v>51</v>
      </c>
      <c r="H58" s="49">
        <f>IF(ISBLANK(MAIN!H58),"",MAIN!H58)</f>
        <v>4.7110000000000003</v>
      </c>
      <c r="I58" s="50">
        <f>IF(ISBLANK(MAIN!I58),"",MAIN!I58)</f>
        <v>4.8220000000000001</v>
      </c>
      <c r="J58" s="65">
        <f>IF(ISBLANK(MAIN!J58),"",MAIN!J58)</f>
        <v>13.148999999999999</v>
      </c>
      <c r="K58" s="50">
        <f>IF(ISBLANK(MAIN!K58),"",MAIN!K58)</f>
        <v>12.892999999999999</v>
      </c>
      <c r="L58" s="47">
        <f>IF(ISBLANK(MAIN!L58),"",MAIN!L58)</f>
        <v>0.69299999999999995</v>
      </c>
      <c r="M58" s="51">
        <f>IF(ISBLANK(MAIN!M58),"",MAIN!M58)</f>
        <v>41531</v>
      </c>
      <c r="N58" s="85">
        <f>IF(ISBLANK(MAIN!N58),"",MAIN!N58)</f>
        <v>0.41041666666666665</v>
      </c>
      <c r="O58" s="49">
        <f>IF(ISBLANK(MAIN!O58),"",MAIN!O58)</f>
        <v>50</v>
      </c>
      <c r="P58" s="62">
        <f>IF(ISBLANK(MAIN!P58),"",MAIN!P58)</f>
        <v>2.39</v>
      </c>
      <c r="Q58" s="49">
        <f>IF(ISBLANK(MAIN!S58),"",MAIN!S58)</f>
        <v>2</v>
      </c>
      <c r="R58" s="62">
        <f>IF(ISBLANK(MAIN!T58),"",MAIN!T58)</f>
        <v>6.22</v>
      </c>
      <c r="S58" s="49">
        <f>IF(ISBLANK(MAIN!U58),"",MAIN!U58)</f>
        <v>791.7</v>
      </c>
      <c r="T58" s="49">
        <f>IF(ISBLANK(MAIN!V58),"",MAIN!V58)</f>
        <v>17.8</v>
      </c>
      <c r="U58" s="49" t="str">
        <f>IF(ISBLANK(MAIN!W58),"",MAIN!W58)</f>
        <v>Hydrolift</v>
      </c>
      <c r="V58" s="49" t="str">
        <f>IF(ISBLANK(MAIN!X58),"",MAIN!X58)</f>
        <v>Y</v>
      </c>
      <c r="W58" s="49" t="str">
        <f>IF(ISBLANK(MAIN!Y58),"",MAIN!Y58)</f>
        <v>077</v>
      </c>
      <c r="X58" s="49" t="str">
        <f>IF(ISBLANK(MAIN!Z58),"",MAIN!Z58)</f>
        <v/>
      </c>
      <c r="Y58" s="52" t="str">
        <f>IF(ISBLANK(MAIN!AA58),"",MAIN!AA58)</f>
        <v>SF</v>
      </c>
      <c r="Z58" s="53" t="str">
        <f>IF(ISBLANK(MAIN!AB58),"",MAIN!AB58)</f>
        <v>BR (phyllite)</v>
      </c>
      <c r="AA58" s="56" t="str">
        <f>IF(ISBLANK(MAIN!AC58),"",MAIN!AC58)</f>
        <v/>
      </c>
      <c r="AB58" s="55"/>
      <c r="AC58" s="56"/>
      <c r="AD58" s="57"/>
    </row>
    <row r="59" spans="1:30" s="15" customFormat="1" ht="11.25" customHeight="1" x14ac:dyDescent="0.2">
      <c r="A59" s="45" t="str">
        <f>IF(ISBLANK(MAIN!A59),"",MAIN!A59)</f>
        <v>S2A</v>
      </c>
      <c r="B59" s="46" t="str">
        <f>IF(ISBLANK(MAIN!B59),"",MAIN!B59)</f>
        <v>S-Wells Area</v>
      </c>
      <c r="C59" s="47" t="str">
        <f>IF(ISBLANK(MAIN!C59),"",MAIN!C59)</f>
        <v/>
      </c>
      <c r="D59" s="47" t="str">
        <f>IF(ISBLANK(MAIN!D59),"",MAIN!D59)</f>
        <v>NAD83 / UTM zone 8</v>
      </c>
      <c r="E59" s="48">
        <f>IF(ISBLANK(MAIN!E59),"",MAIN!E59)</f>
        <v>6913117.9400000004</v>
      </c>
      <c r="F59" s="48">
        <f>IF(ISBLANK(MAIN!F59),"",MAIN!F59)</f>
        <v>584472.9</v>
      </c>
      <c r="G59" s="49">
        <f>IF(ISBLANK(MAIN!G59),"",MAIN!G59)</f>
        <v>51</v>
      </c>
      <c r="H59" s="49">
        <f>IF(ISBLANK(MAIN!H59),"",MAIN!H59)</f>
        <v>5.149</v>
      </c>
      <c r="I59" s="50">
        <f>IF(ISBLANK(MAIN!I59),"",MAIN!I59)</f>
        <v>5.9480000000000004</v>
      </c>
      <c r="J59" s="65">
        <f>IF(ISBLANK(MAIN!J59),"",MAIN!J59)</f>
        <v>12.698</v>
      </c>
      <c r="K59" s="50">
        <f>IF(ISBLANK(MAIN!K59),"",MAIN!K59)</f>
        <v>13.498999999999999</v>
      </c>
      <c r="L59" s="47">
        <f>IF(ISBLANK(MAIN!L59),"",MAIN!L59)</f>
        <v>1.2989999999999999</v>
      </c>
      <c r="M59" s="51">
        <f>IF(ISBLANK(MAIN!M59),"",MAIN!M59)</f>
        <v>41531</v>
      </c>
      <c r="N59" s="85">
        <f>IF(ISBLANK(MAIN!N59),"",MAIN!N59)</f>
        <v>0.34375</v>
      </c>
      <c r="O59" s="49">
        <f>IF(ISBLANK(MAIN!O59),"",MAIN!O59)</f>
        <v>42</v>
      </c>
      <c r="P59" s="49">
        <f>IF(ISBLANK(MAIN!P59),"",MAIN!P59)</f>
        <v>2.1</v>
      </c>
      <c r="Q59" s="49">
        <f>IF(ISBLANK(MAIN!S59),"",MAIN!S59)</f>
        <v>2.6</v>
      </c>
      <c r="R59" s="62">
        <f>IF(ISBLANK(MAIN!T59),"",MAIN!T59)</f>
        <v>5.99</v>
      </c>
      <c r="S59" s="49">
        <f>IF(ISBLANK(MAIN!U59),"",MAIN!U59)</f>
        <v>2045</v>
      </c>
      <c r="T59" s="49">
        <f>IF(ISBLANK(MAIN!V59),"",MAIN!V59)</f>
        <v>209</v>
      </c>
      <c r="U59" s="49" t="str">
        <f>IF(ISBLANK(MAIN!W59),"",MAIN!W59)</f>
        <v>Manual</v>
      </c>
      <c r="V59" s="49" t="str">
        <f>IF(ISBLANK(MAIN!X59),"",MAIN!X59)</f>
        <v>Y</v>
      </c>
      <c r="W59" s="49" t="str">
        <f>IF(ISBLANK(MAIN!Y59),"",MAIN!Y59)</f>
        <v>075</v>
      </c>
      <c r="X59" s="49" t="str">
        <f>IF(ISBLANK(MAIN!Z59),"",MAIN!Z59)</f>
        <v>014</v>
      </c>
      <c r="Y59" s="52" t="str">
        <f>IF(ISBLANK(MAIN!AA59),"",MAIN!AA59)</f>
        <v>SF</v>
      </c>
      <c r="Z59" s="53" t="str">
        <f>IF(ISBLANK(MAIN!AB59),"",MAIN!AB59)</f>
        <v>BR (phyllite)</v>
      </c>
      <c r="AA59" s="56" t="str">
        <f>IF(ISBLANK(MAIN!AC59),"",MAIN!AC59)</f>
        <v>Discharge water became more turbid while filling sample bottles.</v>
      </c>
      <c r="AB59" s="55"/>
      <c r="AC59" s="56"/>
      <c r="AD59" s="57"/>
    </row>
    <row r="60" spans="1:30" s="15" customFormat="1" ht="11.25" customHeight="1" x14ac:dyDescent="0.2">
      <c r="A60" s="45" t="str">
        <f>IF(ISBLANK(MAIN!A60),"",MAIN!A60)</f>
        <v>S2B</v>
      </c>
      <c r="B60" s="46" t="str">
        <f>IF(ISBLANK(MAIN!B60),"",MAIN!B60)</f>
        <v>S-Wells Area</v>
      </c>
      <c r="C60" s="47" t="str">
        <f>IF(ISBLANK(MAIN!C60),"",MAIN!C60)</f>
        <v/>
      </c>
      <c r="D60" s="47" t="str">
        <f>IF(ISBLANK(MAIN!D60),"",MAIN!D60)</f>
        <v>NAD83 / UTM zone 8</v>
      </c>
      <c r="E60" s="48">
        <f>IF(ISBLANK(MAIN!E60),"",MAIN!E60)</f>
        <v>6913117.8600000003</v>
      </c>
      <c r="F60" s="48">
        <f>IF(ISBLANK(MAIN!F60),"",MAIN!F60)</f>
        <v>584472.96</v>
      </c>
      <c r="G60" s="49">
        <f>IF(ISBLANK(MAIN!G60),"",MAIN!G60)</f>
        <v>51</v>
      </c>
      <c r="H60" s="49">
        <f>IF(ISBLANK(MAIN!H60),"",MAIN!H60)</f>
        <v>4.0880000000000001</v>
      </c>
      <c r="I60" s="50">
        <f>IF(ISBLANK(MAIN!I60),"",MAIN!I60)</f>
        <v>5.1630000000000003</v>
      </c>
      <c r="J60" s="65">
        <f>IF(ISBLANK(MAIN!J60),"",MAIN!J60)</f>
        <v>7.0590000000000002</v>
      </c>
      <c r="K60" s="50">
        <f>IF(ISBLANK(MAIN!K60),"",MAIN!K60)</f>
        <v>7.2780000000000005</v>
      </c>
      <c r="L60" s="47">
        <f>IF(ISBLANK(MAIN!L60),"",MAIN!L60)</f>
        <v>0.57799999999999996</v>
      </c>
      <c r="M60" s="51">
        <f>IF(ISBLANK(MAIN!M60),"",MAIN!M60)</f>
        <v>41531</v>
      </c>
      <c r="N60" s="85">
        <f>IF(ISBLANK(MAIN!N60),"",MAIN!N60)</f>
        <v>0.35347222222222219</v>
      </c>
      <c r="O60" s="49">
        <f>IF(ISBLANK(MAIN!O60),"",MAIN!O60)</f>
        <v>18</v>
      </c>
      <c r="P60" s="65">
        <f>IF(ISBLANK(MAIN!P60),"",MAIN!P60)</f>
        <v>0.47399999999999998</v>
      </c>
      <c r="Q60" s="49">
        <f>IF(ISBLANK(MAIN!S60),"",MAIN!S60)</f>
        <v>3.2</v>
      </c>
      <c r="R60" s="62">
        <f>IF(ISBLANK(MAIN!T60),"",MAIN!T60)</f>
        <v>6.27</v>
      </c>
      <c r="S60" s="49">
        <f>IF(ISBLANK(MAIN!U60),"",MAIN!U60)</f>
        <v>5446</v>
      </c>
      <c r="T60" s="49">
        <f>IF(ISBLANK(MAIN!V60),"",MAIN!V60)</f>
        <v>286</v>
      </c>
      <c r="U60" s="49" t="str">
        <f>IF(ISBLANK(MAIN!W60),"",MAIN!W60)</f>
        <v>Manual</v>
      </c>
      <c r="V60" s="49" t="str">
        <f>IF(ISBLANK(MAIN!X60),"",MAIN!X60)</f>
        <v>Y</v>
      </c>
      <c r="W60" s="49" t="str">
        <f>IF(ISBLANK(MAIN!Y60),"",MAIN!Y60)</f>
        <v>073</v>
      </c>
      <c r="X60" s="49" t="str">
        <f>IF(ISBLANK(MAIN!Z60),"",MAIN!Z60)</f>
        <v/>
      </c>
      <c r="Y60" s="52" t="str">
        <f>IF(ISBLANK(MAIN!AA60),"",MAIN!AA60)</f>
        <v>SF</v>
      </c>
      <c r="Z60" s="53" t="str">
        <f>IF(ISBLANK(MAIN!AB60),"",MAIN!AB60)</f>
        <v>Till</v>
      </c>
      <c r="AA60" s="56" t="str">
        <f>IF(ISBLANK(MAIN!AC60),"",MAIN!AC60)</f>
        <v/>
      </c>
      <c r="AB60" s="55"/>
      <c r="AC60" s="56"/>
      <c r="AD60" s="57"/>
    </row>
    <row r="61" spans="1:30" s="15" customFormat="1" ht="11.25" customHeight="1" x14ac:dyDescent="0.2">
      <c r="A61" s="45" t="str">
        <f>IF(ISBLANK(MAIN!A61),"",MAIN!A61)</f>
        <v>SRK05-SP4A</v>
      </c>
      <c r="B61" s="46" t="str">
        <f>IF(ISBLANK(MAIN!B61),"",MAIN!B61)</f>
        <v>S-Wells Area</v>
      </c>
      <c r="C61" s="47" t="str">
        <f>IF(ISBLANK(MAIN!C61),"",MAIN!C61)</f>
        <v/>
      </c>
      <c r="D61" s="47" t="str">
        <f>IF(ISBLANK(MAIN!D61),"",MAIN!D61)</f>
        <v>NAD83 / UTM zone 8</v>
      </c>
      <c r="E61" s="48">
        <f>IF(ISBLANK(MAIN!E61),"",MAIN!E61)</f>
        <v>6913113.3499999996</v>
      </c>
      <c r="F61" s="48">
        <f>IF(ISBLANK(MAIN!F61),"",MAIN!F61)</f>
        <v>584507.06999999995</v>
      </c>
      <c r="G61" s="49">
        <f>IF(ISBLANK(MAIN!G61),"",MAIN!G61)</f>
        <v>51</v>
      </c>
      <c r="H61" s="49">
        <f>IF(ISBLANK(MAIN!H61),"",MAIN!H61)</f>
        <v>3.5</v>
      </c>
      <c r="I61" s="49" t="str">
        <f>IF(ISBLANK(MAIN!I61),"",MAIN!I61)</f>
        <v/>
      </c>
      <c r="J61" s="65">
        <f>IF(ISBLANK(MAIN!J61),"",MAIN!J61)</f>
        <v>22.33</v>
      </c>
      <c r="K61" s="49" t="str">
        <f>IF(ISBLANK(MAIN!K61),"",MAIN!K61)</f>
        <v/>
      </c>
      <c r="L61" s="47">
        <f>IF(ISBLANK(MAIN!L61),"",MAIN!L61)</f>
        <v>0.57399999999999995</v>
      </c>
      <c r="M61" s="51">
        <f>IF(ISBLANK(MAIN!M61),"",MAIN!M61)</f>
        <v>41530</v>
      </c>
      <c r="N61" s="85">
        <f>IF(ISBLANK(MAIN!N61),"",MAIN!N61)</f>
        <v>0.55902777777777779</v>
      </c>
      <c r="O61" s="49">
        <f>IF(ISBLANK(MAIN!O61),"",MAIN!O61)</f>
        <v>100</v>
      </c>
      <c r="P61" s="62">
        <f>IF(ISBLANK(MAIN!P61),"",MAIN!P61)</f>
        <v>3.33</v>
      </c>
      <c r="Q61" s="58">
        <f>IF(ISBLANK(MAIN!S61),"",MAIN!S61)</f>
        <v>4.0999999999999996</v>
      </c>
      <c r="R61" s="62">
        <f>IF(ISBLANK(MAIN!T61),"",MAIN!T61)</f>
        <v>6.1</v>
      </c>
      <c r="S61" s="49">
        <f>IF(ISBLANK(MAIN!U61),"",MAIN!U61)</f>
        <v>6273</v>
      </c>
      <c r="T61" s="49">
        <f>IF(ISBLANK(MAIN!V61),"",MAIN!V61)</f>
        <v>0.6</v>
      </c>
      <c r="U61" s="49" t="str">
        <f>IF(ISBLANK(MAIN!W61),"",MAIN!W61)</f>
        <v>Hydrolift</v>
      </c>
      <c r="V61" s="49" t="str">
        <f>IF(ISBLANK(MAIN!X61),"",MAIN!X61)</f>
        <v>Y</v>
      </c>
      <c r="W61" s="49" t="str">
        <f>IF(ISBLANK(MAIN!Y61),"",MAIN!Y61)</f>
        <v>095</v>
      </c>
      <c r="X61" s="49" t="str">
        <f>IF(ISBLANK(MAIN!Z61),"",MAIN!Z61)</f>
        <v/>
      </c>
      <c r="Y61" s="52" t="str">
        <f>IF(ISBLANK(MAIN!AA61),"",MAIN!AA61)</f>
        <v>SF</v>
      </c>
      <c r="Z61" s="53" t="str">
        <f>IF(ISBLANK(MAIN!AB61),"",MAIN!AB61)</f>
        <v>Overburden / BR</v>
      </c>
      <c r="AA61" s="56" t="str">
        <f>IF(ISBLANK(MAIN!AC61),"",MAIN!AC61)</f>
        <v/>
      </c>
      <c r="AB61" s="55"/>
      <c r="AC61" s="56"/>
      <c r="AD61" s="57"/>
    </row>
    <row r="62" spans="1:30" s="15" customFormat="1" ht="11.25" customHeight="1" x14ac:dyDescent="0.2">
      <c r="A62" s="45" t="str">
        <f>IF(ISBLANK(MAIN!A62),"",MAIN!A62)</f>
        <v>SRK05-SP5</v>
      </c>
      <c r="B62" s="46" t="str">
        <f>IF(ISBLANK(MAIN!B62),"",MAIN!B62)</f>
        <v>S-Wells Area</v>
      </c>
      <c r="C62" s="47" t="str">
        <f>IF(ISBLANK(MAIN!C62),"",MAIN!C62)</f>
        <v/>
      </c>
      <c r="D62" s="47" t="str">
        <f>IF(ISBLANK(MAIN!D62),"",MAIN!D62)</f>
        <v>NAD83 / UTM zone 8</v>
      </c>
      <c r="E62" s="48">
        <f>IF(ISBLANK(MAIN!E62),"",MAIN!E62)</f>
        <v>6913130.5499999998</v>
      </c>
      <c r="F62" s="48">
        <f>IF(ISBLANK(MAIN!F62),"",MAIN!F62)</f>
        <v>584470.94999999995</v>
      </c>
      <c r="G62" s="49">
        <f>IF(ISBLANK(MAIN!G62),"",MAIN!G62)</f>
        <v>51</v>
      </c>
      <c r="H62" s="49">
        <f>IF(ISBLANK(MAIN!H62),"",MAIN!H62)</f>
        <v>10.46</v>
      </c>
      <c r="I62" s="50">
        <f>IF(ISBLANK(MAIN!I62),"",MAIN!I62)</f>
        <v>8.0449999999999999</v>
      </c>
      <c r="J62" s="65">
        <f>IF(ISBLANK(MAIN!J62),"",MAIN!J62)</f>
        <v>14.87</v>
      </c>
      <c r="K62" s="50">
        <f>IF(ISBLANK(MAIN!K62),"",MAIN!K62)</f>
        <v>13.576000000000001</v>
      </c>
      <c r="L62" s="47">
        <f>IF(ISBLANK(MAIN!L62),"",MAIN!L62)</f>
        <v>1.0760000000000001</v>
      </c>
      <c r="M62" s="51">
        <f>IF(ISBLANK(MAIN!M62),"",MAIN!M62)</f>
        <v>41530</v>
      </c>
      <c r="N62" s="85">
        <f>IF(ISBLANK(MAIN!N62),"",MAIN!N62)</f>
        <v>0.69444444444444453</v>
      </c>
      <c r="O62" s="49">
        <f>IF(ISBLANK(MAIN!O62),"",MAIN!O62)</f>
        <v>28</v>
      </c>
      <c r="P62" s="62">
        <f>IF(ISBLANK(MAIN!P62),"",MAIN!P62)</f>
        <v>2.33</v>
      </c>
      <c r="Q62" s="49">
        <f>IF(ISBLANK(MAIN!S62),"",MAIN!S62)</f>
        <v>5.2</v>
      </c>
      <c r="R62" s="62">
        <f>IF(ISBLANK(MAIN!T62),"",MAIN!T62)</f>
        <v>6.26</v>
      </c>
      <c r="S62" s="49">
        <f>IF(ISBLANK(MAIN!U62),"",MAIN!U62)</f>
        <v>7106</v>
      </c>
      <c r="T62" s="49">
        <f>IF(ISBLANK(MAIN!V62),"",MAIN!V62)</f>
        <v>245</v>
      </c>
      <c r="U62" s="49" t="str">
        <f>IF(ISBLANK(MAIN!W62),"",MAIN!W62)</f>
        <v>Hydrolift</v>
      </c>
      <c r="V62" s="49" t="str">
        <f>IF(ISBLANK(MAIN!X62),"",MAIN!X62)</f>
        <v>Y</v>
      </c>
      <c r="W62" s="49" t="str">
        <f>IF(ISBLANK(MAIN!Y62),"",MAIN!Y62)</f>
        <v>083</v>
      </c>
      <c r="X62" s="49" t="str">
        <f>IF(ISBLANK(MAIN!Z62),"",MAIN!Z62)</f>
        <v/>
      </c>
      <c r="Y62" s="52" t="str">
        <f>IF(ISBLANK(MAIN!AA62),"",MAIN!AA62)</f>
        <v>SF</v>
      </c>
      <c r="Z62" s="53" t="str">
        <f>IF(ISBLANK(MAIN!AB62),"",MAIN!AB62)</f>
        <v>Overburden / BR</v>
      </c>
      <c r="AA62" s="56" t="str">
        <f>IF(ISBLANK(MAIN!AC62),"",MAIN!AC62)</f>
        <v>Well casing compromized. Not surface casing present, requiers repair.</v>
      </c>
      <c r="AB62" s="55"/>
      <c r="AC62" s="56"/>
      <c r="AD62" s="57" t="s">
        <v>49</v>
      </c>
    </row>
    <row r="63" spans="1:30" s="15" customFormat="1" ht="11.25" customHeight="1" x14ac:dyDescent="0.2">
      <c r="A63" s="45" t="str">
        <f>IF(ISBLANK(MAIN!A63),"",MAIN!A63)</f>
        <v>SRK08-SP7A</v>
      </c>
      <c r="B63" s="46" t="str">
        <f>IF(ISBLANK(MAIN!B63),"",MAIN!B63)</f>
        <v>S-Wells Area</v>
      </c>
      <c r="C63" s="47" t="str">
        <f>IF(ISBLANK(MAIN!C63),"",MAIN!C63)</f>
        <v/>
      </c>
      <c r="D63" s="47" t="str">
        <f>IF(ISBLANK(MAIN!D63),"",MAIN!D63)</f>
        <v>NAD83 / UTM zone 8</v>
      </c>
      <c r="E63" s="48">
        <f>IF(ISBLANK(MAIN!E63),"",MAIN!E63)</f>
        <v>584429</v>
      </c>
      <c r="F63" s="48">
        <f>IF(ISBLANK(MAIN!F63),"",MAIN!F63)</f>
        <v>6913095</v>
      </c>
      <c r="G63" s="49">
        <f>IF(ISBLANK(MAIN!G63),"",MAIN!G63)</f>
        <v>51</v>
      </c>
      <c r="H63" s="49">
        <f>IF(ISBLANK(MAIN!H63),"",MAIN!H63)</f>
        <v>2.5219999999999998</v>
      </c>
      <c r="I63" s="50">
        <f>IF(ISBLANK(MAIN!I63),"",MAIN!I63)</f>
        <v>3.081</v>
      </c>
      <c r="J63" s="65">
        <f>IF(ISBLANK(MAIN!J63),"",MAIN!J63)</f>
        <v>17.731999999999999</v>
      </c>
      <c r="K63" s="50">
        <f>IF(ISBLANK(MAIN!K63),"",MAIN!K63)</f>
        <v>17.9208</v>
      </c>
      <c r="L63" s="47">
        <f>IF(ISBLANK(MAIN!L63),"",MAIN!L63)</f>
        <v>0.85199999999999998</v>
      </c>
      <c r="M63" s="51">
        <f>IF(ISBLANK(MAIN!M63),"",MAIN!M63)</f>
        <v>41531</v>
      </c>
      <c r="N63" s="85">
        <f>IF(ISBLANK(MAIN!N63),"",MAIN!N63)</f>
        <v>0.3888888888888889</v>
      </c>
      <c r="O63" s="49">
        <f>IF(ISBLANK(MAIN!O63),"",MAIN!O63)</f>
        <v>90</v>
      </c>
      <c r="P63" s="62">
        <f>IF(ISBLANK(MAIN!P63),"",MAIN!P63)</f>
        <v>3.21</v>
      </c>
      <c r="Q63" s="49">
        <f>IF(ISBLANK(MAIN!S63),"",MAIN!S63)</f>
        <v>2.4</v>
      </c>
      <c r="R63" s="62">
        <f>IF(ISBLANK(MAIN!T63),"",MAIN!T63)</f>
        <v>6.51</v>
      </c>
      <c r="S63" s="49">
        <f>IF(ISBLANK(MAIN!U63),"",MAIN!U63)</f>
        <v>657.7</v>
      </c>
      <c r="T63" s="49">
        <f>IF(ISBLANK(MAIN!V63),"",MAIN!V63)</f>
        <v>11.25</v>
      </c>
      <c r="U63" s="49" t="str">
        <f>IF(ISBLANK(MAIN!W63),"",MAIN!W63)</f>
        <v>Hydrolift</v>
      </c>
      <c r="V63" s="49" t="str">
        <f>IF(ISBLANK(MAIN!X63),"",MAIN!X63)</f>
        <v>Y</v>
      </c>
      <c r="W63" s="49" t="str">
        <f>IF(ISBLANK(MAIN!Y63),"",MAIN!Y63)</f>
        <v>074</v>
      </c>
      <c r="X63" s="49" t="str">
        <f>IF(ISBLANK(MAIN!Z63),"",MAIN!Z63)</f>
        <v/>
      </c>
      <c r="Y63" s="52" t="str">
        <f>IF(ISBLANK(MAIN!AA63),"",MAIN!AA63)</f>
        <v>Q</v>
      </c>
      <c r="Z63" s="53" t="str">
        <f>IF(ISBLANK(MAIN!AB63),"",MAIN!AB63)</f>
        <v>weath. BR</v>
      </c>
      <c r="AA63" s="56" t="str">
        <f>IF(ISBLANK(MAIN!AC63),"",MAIN!AC63)</f>
        <v/>
      </c>
      <c r="AB63" s="55"/>
      <c r="AC63" s="56"/>
      <c r="AD63" s="57"/>
    </row>
    <row r="64" spans="1:30" s="15" customFormat="1" ht="11.25" customHeight="1" x14ac:dyDescent="0.2">
      <c r="A64" s="45" t="str">
        <f>IF(ISBLANK(MAIN!A64),"",MAIN!A64)</f>
        <v>SRK08-SP7B</v>
      </c>
      <c r="B64" s="46" t="str">
        <f>IF(ISBLANK(MAIN!B64),"",MAIN!B64)</f>
        <v>S-Wells Area</v>
      </c>
      <c r="C64" s="47" t="str">
        <f>IF(ISBLANK(MAIN!C64),"",MAIN!C64)</f>
        <v/>
      </c>
      <c r="D64" s="47" t="str">
        <f>IF(ISBLANK(MAIN!D64),"",MAIN!D64)</f>
        <v>NAD83 / UTM zone 8</v>
      </c>
      <c r="E64" s="48">
        <f>IF(ISBLANK(MAIN!E64),"",MAIN!E64)</f>
        <v>584432.5</v>
      </c>
      <c r="F64" s="48">
        <f>IF(ISBLANK(MAIN!F64),"",MAIN!F64)</f>
        <v>6913094</v>
      </c>
      <c r="G64" s="49">
        <f>IF(ISBLANK(MAIN!G64),"",MAIN!G64)</f>
        <v>51</v>
      </c>
      <c r="H64" s="49">
        <f>IF(ISBLANK(MAIN!H64),"",MAIN!H64)</f>
        <v>2.5459999999999998</v>
      </c>
      <c r="I64" s="50">
        <f>IF(ISBLANK(MAIN!I64),"",MAIN!I64)</f>
        <v>3.093</v>
      </c>
      <c r="J64" s="65">
        <f>IF(ISBLANK(MAIN!J64),"",MAIN!J64)</f>
        <v>8.6370000000000005</v>
      </c>
      <c r="K64" s="50">
        <f>IF(ISBLANK(MAIN!K64),"",MAIN!K64)</f>
        <v>8.8068000000000008</v>
      </c>
      <c r="L64" s="47">
        <f>IF(ISBLANK(MAIN!L64),"",MAIN!L64)</f>
        <v>0.88200000000000001</v>
      </c>
      <c r="M64" s="51">
        <f>IF(ISBLANK(MAIN!M64),"",MAIN!M64)</f>
        <v>41530</v>
      </c>
      <c r="N64" s="85">
        <f>IF(ISBLANK(MAIN!N64),"",MAIN!N64)</f>
        <v>0.73749999999999993</v>
      </c>
      <c r="O64" s="49">
        <f>IF(ISBLANK(MAIN!O64),"",MAIN!O64)</f>
        <v>36</v>
      </c>
      <c r="P64" s="62">
        <f>IF(ISBLANK(MAIN!P64),"",MAIN!P64)</f>
        <v>3</v>
      </c>
      <c r="Q64" s="58">
        <f>IF(ISBLANK(MAIN!S64),"",MAIN!S64)</f>
        <v>3.4</v>
      </c>
      <c r="R64" s="62">
        <f>IF(ISBLANK(MAIN!T64),"",MAIN!T64)</f>
        <v>6.73</v>
      </c>
      <c r="S64" s="49">
        <f>IF(ISBLANK(MAIN!U64),"",MAIN!U64)</f>
        <v>210.3</v>
      </c>
      <c r="T64" s="49">
        <f>IF(ISBLANK(MAIN!V64),"",MAIN!V64)</f>
        <v>33</v>
      </c>
      <c r="U64" s="49" t="str">
        <f>IF(ISBLANK(MAIN!W64),"",MAIN!W64)</f>
        <v>Manual</v>
      </c>
      <c r="V64" s="49" t="str">
        <f>IF(ISBLANK(MAIN!X64),"",MAIN!X64)</f>
        <v>Y</v>
      </c>
      <c r="W64" s="49" t="str">
        <f>IF(ISBLANK(MAIN!Y64),"",MAIN!Y64)</f>
        <v>078</v>
      </c>
      <c r="X64" s="49" t="str">
        <f>IF(ISBLANK(MAIN!Z64),"",MAIN!Z64)</f>
        <v/>
      </c>
      <c r="Y64" s="52" t="str">
        <f>IF(ISBLANK(MAIN!AA64),"",MAIN!AA64)</f>
        <v>Q</v>
      </c>
      <c r="Z64" s="53" t="str">
        <f>IF(ISBLANK(MAIN!AB64),"",MAIN!AB64)</f>
        <v>sand &amp; gravel, silty</v>
      </c>
      <c r="AA64" s="56" t="str">
        <f>IF(ISBLANK(MAIN!AC64),"",MAIN!AC64)</f>
        <v/>
      </c>
      <c r="AB64" s="55"/>
      <c r="AC64" s="56"/>
      <c r="AD64" s="57" t="s">
        <v>83</v>
      </c>
    </row>
    <row r="65" spans="1:30" s="15" customFormat="1" ht="11.25" customHeight="1" x14ac:dyDescent="0.2">
      <c r="A65" s="45" t="str">
        <f>IF(ISBLANK(MAIN!A65),"",MAIN!A65)</f>
        <v>P09-SIS3</v>
      </c>
      <c r="B65" s="46" t="str">
        <f>IF(ISBLANK(MAIN!B65),"",MAIN!B65)</f>
        <v>S-Wells Area</v>
      </c>
      <c r="C65" s="47" t="str">
        <f>IF(ISBLANK(MAIN!C65),"",MAIN!C65)</f>
        <v/>
      </c>
      <c r="D65" s="47" t="str">
        <f>IF(ISBLANK(MAIN!D65),"",MAIN!D65)</f>
        <v>NAD83 / UTM zone 8</v>
      </c>
      <c r="E65" s="48">
        <f>IF(ISBLANK(MAIN!E65),"",MAIN!E65)</f>
        <v>6912944</v>
      </c>
      <c r="F65" s="48">
        <f>IF(ISBLANK(MAIN!F65),"",MAIN!F65)</f>
        <v>584602</v>
      </c>
      <c r="G65" s="49">
        <f>IF(ISBLANK(MAIN!G65),"",MAIN!G65)</f>
        <v>51</v>
      </c>
      <c r="H65" s="49">
        <f>IF(ISBLANK(MAIN!H65),"",MAIN!H65)</f>
        <v>3.7410000000000001</v>
      </c>
      <c r="I65" s="50">
        <f>IF(ISBLANK(MAIN!I65),"",MAIN!I65)</f>
        <v>4.1710000000000003</v>
      </c>
      <c r="J65" s="65">
        <f>IF(ISBLANK(MAIN!J65),"",MAIN!J65)</f>
        <v>4.6319999999999997</v>
      </c>
      <c r="K65" s="50">
        <f>IF(ISBLANK(MAIN!K65),"",MAIN!K65)</f>
        <v>4.67</v>
      </c>
      <c r="L65" s="47">
        <f>IF(ISBLANK(MAIN!L65),"",MAIN!L65)</f>
        <v>0.97</v>
      </c>
      <c r="M65" s="51">
        <f>IF(ISBLANK(MAIN!M65),"",MAIN!M65)</f>
        <v>41530</v>
      </c>
      <c r="N65" s="85">
        <f>IF(ISBLANK(MAIN!N65),"",MAIN!N65)</f>
        <v>0.57916666666666672</v>
      </c>
      <c r="O65" s="49">
        <f>IF(ISBLANK(MAIN!O65),"",MAIN!O65)</f>
        <v>7</v>
      </c>
      <c r="P65" s="49">
        <f>IF(ISBLANK(MAIN!P65),"",MAIN!P65)</f>
        <v>1.4</v>
      </c>
      <c r="Q65" s="49">
        <f>IF(ISBLANK(MAIN!S65),"",MAIN!S65)</f>
        <v>6.3</v>
      </c>
      <c r="R65" s="62">
        <f>IF(ISBLANK(MAIN!T65),"",MAIN!T65)</f>
        <v>6.36</v>
      </c>
      <c r="S65" s="49">
        <f>IF(ISBLANK(MAIN!U65),"",MAIN!U65)</f>
        <v>7347</v>
      </c>
      <c r="T65" s="49">
        <f>IF(ISBLANK(MAIN!V65),"",MAIN!V65)</f>
        <v>475</v>
      </c>
      <c r="U65" s="49" t="str">
        <f>IF(ISBLANK(MAIN!W65),"",MAIN!W65)</f>
        <v>Hydrolift</v>
      </c>
      <c r="V65" s="49" t="str">
        <f>IF(ISBLANK(MAIN!X65),"",MAIN!X65)</f>
        <v>Y</v>
      </c>
      <c r="W65" s="49" t="str">
        <f>IF(ISBLANK(MAIN!Y65),"",MAIN!Y65)</f>
        <v>092</v>
      </c>
      <c r="X65" s="49" t="str">
        <f>IF(ISBLANK(MAIN!Z65),"",MAIN!Z65)</f>
        <v/>
      </c>
      <c r="Y65" s="52" t="str">
        <f>IF(ISBLANK(MAIN!AA65),"",MAIN!AA65)</f>
        <v>Q</v>
      </c>
      <c r="Z65" s="53" t="str">
        <f>IF(ISBLANK(MAIN!AB65),"",MAIN!AB65)</f>
        <v>Overburden/ sand &amp; gravel</v>
      </c>
      <c r="AA65" s="56" t="str">
        <f>IF(ISBLANK(MAIN!AC65),"",MAIN!AC65)</f>
        <v/>
      </c>
      <c r="AB65" s="55"/>
      <c r="AC65" s="56"/>
      <c r="AD65" s="57"/>
    </row>
    <row r="66" spans="1:30" s="15" customFormat="1" ht="26.25" customHeight="1" x14ac:dyDescent="0.2">
      <c r="A66" s="45" t="str">
        <f>IF(ISBLANK(MAIN!A66),"",MAIN!A66)</f>
        <v>P09-SIS4</v>
      </c>
      <c r="B66" s="46" t="str">
        <f>IF(ISBLANK(MAIN!B66),"",MAIN!B66)</f>
        <v>S-Wells Area</v>
      </c>
      <c r="C66" s="47" t="str">
        <f>IF(ISBLANK(MAIN!C66),"",MAIN!C66)</f>
        <v/>
      </c>
      <c r="D66" s="47" t="str">
        <f>IF(ISBLANK(MAIN!D66),"",MAIN!D66)</f>
        <v>NAD83 / UTM zone 8</v>
      </c>
      <c r="E66" s="48">
        <f>IF(ISBLANK(MAIN!E66),"",MAIN!E66)</f>
        <v>6912936</v>
      </c>
      <c r="F66" s="48">
        <f>IF(ISBLANK(MAIN!F66),"",MAIN!F66)</f>
        <v>584617</v>
      </c>
      <c r="G66" s="49">
        <f>IF(ISBLANK(MAIN!G66),"",MAIN!G66)</f>
        <v>51</v>
      </c>
      <c r="H66" s="49">
        <f>IF(ISBLANK(MAIN!H66),"",MAIN!H66)</f>
        <v>3.9319999999999999</v>
      </c>
      <c r="I66" s="50">
        <f>IF(ISBLANK(MAIN!I66),"",MAIN!I66)</f>
        <v>4.2720000000000002</v>
      </c>
      <c r="J66" s="65">
        <f>IF(ISBLANK(MAIN!J66),"",MAIN!J66)</f>
        <v>4.4480000000000004</v>
      </c>
      <c r="K66" s="50">
        <f>IF(ISBLANK(MAIN!K66),"",MAIN!K66)</f>
        <v>4.5869999999999997</v>
      </c>
      <c r="L66" s="47">
        <f>IF(ISBLANK(MAIN!L66),"",MAIN!L66)</f>
        <v>0.88700000000000001</v>
      </c>
      <c r="M66" s="51">
        <f>IF(ISBLANK(MAIN!M66),"",MAIN!M66)</f>
        <v>41530</v>
      </c>
      <c r="N66" s="85">
        <f>IF(ISBLANK(MAIN!N66),"",MAIN!N66)</f>
        <v>0.5</v>
      </c>
      <c r="O66" s="49">
        <f>IF(ISBLANK(MAIN!O66),"",MAIN!O66)</f>
        <v>7</v>
      </c>
      <c r="P66" s="49">
        <f>IF(ISBLANK(MAIN!P66),"",MAIN!P66)</f>
        <v>0.27</v>
      </c>
      <c r="Q66" s="49">
        <f>IF(ISBLANK(MAIN!S66),"",MAIN!S66)</f>
        <v>8.5</v>
      </c>
      <c r="R66" s="62">
        <f>IF(ISBLANK(MAIN!T66),"",MAIN!T66)</f>
        <v>6.64</v>
      </c>
      <c r="S66" s="49">
        <f>IF(ISBLANK(MAIN!U66),"",MAIN!U66)</f>
        <v>5924</v>
      </c>
      <c r="T66" s="49">
        <f>IF(ISBLANK(MAIN!V66),"",MAIN!V66)</f>
        <v>703</v>
      </c>
      <c r="U66" s="49" t="str">
        <f>IF(ISBLANK(MAIN!W66),"",MAIN!W66)</f>
        <v>Hydrolift</v>
      </c>
      <c r="V66" s="49" t="str">
        <f>IF(ISBLANK(MAIN!X66),"",MAIN!X66)</f>
        <v>Y</v>
      </c>
      <c r="W66" s="49" t="str">
        <f>IF(ISBLANK(MAIN!Y66),"",MAIN!Y66)</f>
        <v>085</v>
      </c>
      <c r="X66" s="49" t="str">
        <f>IF(ISBLANK(MAIN!Z66),"",MAIN!Z66)</f>
        <v/>
      </c>
      <c r="Y66" s="52" t="str">
        <f>IF(ISBLANK(MAIN!AA66),"",MAIN!AA66)</f>
        <v>Q</v>
      </c>
      <c r="Z66" s="53" t="str">
        <f>IF(ISBLANK(MAIN!AB66),"",MAIN!AB66)</f>
        <v>Overburden/ sand &amp; gravel</v>
      </c>
      <c r="AA66" s="56" t="str">
        <f>IF(ISBLANK(MAIN!AC66),"",MAIN!AC66)</f>
        <v/>
      </c>
      <c r="AB66" s="55"/>
      <c r="AC66" s="56"/>
      <c r="AD66" s="57"/>
    </row>
    <row r="67" spans="1:30" s="15" customFormat="1" ht="11.25" customHeight="1" x14ac:dyDescent="0.2">
      <c r="A67" s="45" t="str">
        <f>IF(ISBLANK(MAIN!A67),"",MAIN!A67)</f>
        <v>S1B</v>
      </c>
      <c r="B67" s="46" t="str">
        <f>IF(ISBLANK(MAIN!B67),"",MAIN!B67)</f>
        <v>S-Wells Area</v>
      </c>
      <c r="C67" s="47" t="str">
        <f>IF(ISBLANK(MAIN!C67),"",MAIN!C67)</f>
        <v/>
      </c>
      <c r="D67" s="47" t="str">
        <f>IF(ISBLANK(MAIN!D67),"",MAIN!D67)</f>
        <v>NAD83 / UTM zone 8</v>
      </c>
      <c r="E67" s="48">
        <f>IF(ISBLANK(MAIN!E67),"",MAIN!E67)</f>
        <v>6913116.4299999997</v>
      </c>
      <c r="F67" s="48">
        <f>IF(ISBLANK(MAIN!F67),"",MAIN!F67)</f>
        <v>584434.22</v>
      </c>
      <c r="G67" s="49">
        <f>IF(ISBLANK(MAIN!G67),"",MAIN!G67)</f>
        <v>51</v>
      </c>
      <c r="H67" s="49" t="str">
        <f>IF(ISBLANK(MAIN!H67),"",MAIN!H67)</f>
        <v/>
      </c>
      <c r="I67" s="49" t="str">
        <f>IF(ISBLANK(MAIN!I67),"",MAIN!I67)</f>
        <v/>
      </c>
      <c r="J67" s="65" t="str">
        <f>IF(ISBLANK(MAIN!J67),"",MAIN!J67)</f>
        <v/>
      </c>
      <c r="K67" s="50">
        <f>IF(ISBLANK(MAIN!K67),"",MAIN!K67)</f>
        <v>5.4989999999999997</v>
      </c>
      <c r="L67" s="47">
        <f>IF(ISBLANK(MAIN!L67),"",MAIN!L67)</f>
        <v>1.1990000000000001</v>
      </c>
      <c r="M67" s="51">
        <f>IF(ISBLANK(MAIN!M67),"",MAIN!M67)</f>
        <v>41531</v>
      </c>
      <c r="N67" s="85" t="str">
        <f>IF(ISBLANK(MAIN!N67),"",MAIN!N67)</f>
        <v/>
      </c>
      <c r="O67" s="49" t="str">
        <f>IF(ISBLANK(MAIN!O67),"",MAIN!O67)</f>
        <v/>
      </c>
      <c r="P67" s="49" t="str">
        <f>IF(ISBLANK(MAIN!P67),"",MAIN!P67)</f>
        <v/>
      </c>
      <c r="Q67" s="49" t="str">
        <f>IF(ISBLANK(MAIN!S67),"",MAIN!S67)</f>
        <v/>
      </c>
      <c r="R67" s="62" t="str">
        <f>IF(ISBLANK(MAIN!T67),"",MAIN!T67)</f>
        <v/>
      </c>
      <c r="S67" s="49" t="str">
        <f>IF(ISBLANK(MAIN!U67),"",MAIN!U67)</f>
        <v/>
      </c>
      <c r="T67" s="49" t="str">
        <f>IF(ISBLANK(MAIN!V67),"",MAIN!V67)</f>
        <v/>
      </c>
      <c r="U67" s="49" t="str">
        <f>IF(ISBLANK(MAIN!W67),"",MAIN!W67)</f>
        <v/>
      </c>
      <c r="V67" s="49" t="str">
        <f>IF(ISBLANK(MAIN!X67),"",MAIN!X67)</f>
        <v>N</v>
      </c>
      <c r="W67" s="49" t="str">
        <f>IF(ISBLANK(MAIN!Y67),"",MAIN!Y67)</f>
        <v/>
      </c>
      <c r="X67" s="49" t="str">
        <f>IF(ISBLANK(MAIN!Z67),"",MAIN!Z67)</f>
        <v/>
      </c>
      <c r="Y67" s="52" t="str">
        <f>IF(ISBLANK(MAIN!AA67),"",MAIN!AA67)</f>
        <v>SF</v>
      </c>
      <c r="Z67" s="53" t="str">
        <f>IF(ISBLANK(MAIN!AB67),"",MAIN!AB67)</f>
        <v>Till</v>
      </c>
      <c r="AA67" s="56" t="str">
        <f>IF(ISBLANK(MAIN!AC67),"",MAIN!AC67)</f>
        <v>Very slow recharge; not enough water to sample. Stopped pumping at 9:59.</v>
      </c>
      <c r="AB67" s="55"/>
      <c r="AC67" s="56"/>
      <c r="AD67" s="57"/>
    </row>
    <row r="68" spans="1:30" s="15" customFormat="1" ht="11.25" customHeight="1" x14ac:dyDescent="0.2">
      <c r="A68" s="45" t="str">
        <f>IF(ISBLANK(MAIN!A68),"",MAIN!A68)</f>
        <v>SRK05-SP4B</v>
      </c>
      <c r="B68" s="46" t="str">
        <f>IF(ISBLANK(MAIN!B68),"",MAIN!B68)</f>
        <v>S-Wells Area</v>
      </c>
      <c r="C68" s="47" t="str">
        <f>IF(ISBLANK(MAIN!C68),"",MAIN!C68)</f>
        <v/>
      </c>
      <c r="D68" s="47" t="str">
        <f>IF(ISBLANK(MAIN!D68),"",MAIN!D68)</f>
        <v>NAD83 / UTM zone 8</v>
      </c>
      <c r="E68" s="48">
        <f>IF(ISBLANK(MAIN!E68),"",MAIN!E68)</f>
        <v>6913113.6200000001</v>
      </c>
      <c r="F68" s="48">
        <f>IF(ISBLANK(MAIN!F68),"",MAIN!F68)</f>
        <v>584506.02</v>
      </c>
      <c r="G68" s="49">
        <f>IF(ISBLANK(MAIN!G68),"",MAIN!G68)</f>
        <v>51</v>
      </c>
      <c r="H68" s="49">
        <f>IF(ISBLANK(MAIN!H68),"",MAIN!H68)</f>
        <v>4.6310000000000002</v>
      </c>
      <c r="I68" s="50">
        <f>IF(ISBLANK(MAIN!I68),"",MAIN!I68)</f>
        <v>4.117</v>
      </c>
      <c r="J68" s="65">
        <f>IF(ISBLANK(MAIN!J68),"",MAIN!J68)</f>
        <v>4.9349999999999996</v>
      </c>
      <c r="K68" s="50">
        <f>IF(ISBLANK(MAIN!K68),"",MAIN!K68)</f>
        <v>4.3600000000000003</v>
      </c>
      <c r="L68" s="47">
        <f>IF(ISBLANK(MAIN!L68),"",MAIN!L68)</f>
        <v>0.86</v>
      </c>
      <c r="M68" s="51">
        <f>IF(ISBLANK(MAIN!M68),"",MAIN!M68)</f>
        <v>41530</v>
      </c>
      <c r="N68" s="85">
        <f>IF(ISBLANK(MAIN!N68),"",MAIN!N68)</f>
        <v>0.56597222222222221</v>
      </c>
      <c r="O68" s="49">
        <f>IF(ISBLANK(MAIN!O68),"",MAIN!O68)</f>
        <v>15</v>
      </c>
      <c r="P68" s="49">
        <f>IF(ISBLANK(MAIN!P68),"",MAIN!P68)</f>
        <v>0.23100000000000001</v>
      </c>
      <c r="Q68" s="49">
        <f>IF(ISBLANK(MAIN!S68),"",MAIN!S68)</f>
        <v>6.3</v>
      </c>
      <c r="R68" s="62">
        <f>IF(ISBLANK(MAIN!T68),"",MAIN!T68)</f>
        <v>6.04</v>
      </c>
      <c r="S68" s="49">
        <f>IF(ISBLANK(MAIN!U68),"",MAIN!U68)</f>
        <v>6242</v>
      </c>
      <c r="T68" s="49">
        <f>IF(ISBLANK(MAIN!V68),"",MAIN!V68)</f>
        <v>259</v>
      </c>
      <c r="U68" s="49" t="str">
        <f>IF(ISBLANK(MAIN!W68),"",MAIN!W68)</f>
        <v>Hydrolift</v>
      </c>
      <c r="V68" s="49" t="str">
        <f>IF(ISBLANK(MAIN!X68),"",MAIN!X68)</f>
        <v>Y</v>
      </c>
      <c r="W68" s="49" t="str">
        <f>IF(ISBLANK(MAIN!Y68),"",MAIN!Y68)</f>
        <v>088</v>
      </c>
      <c r="X68" s="49" t="str">
        <f>IF(ISBLANK(MAIN!Z68),"",MAIN!Z68)</f>
        <v/>
      </c>
      <c r="Y68" s="52" t="str">
        <f>IF(ISBLANK(MAIN!AA68),"",MAIN!AA68)</f>
        <v>SF</v>
      </c>
      <c r="Z68" s="53" t="str">
        <f>IF(ISBLANK(MAIN!AB68),"",MAIN!AB68)</f>
        <v>Overburden</v>
      </c>
      <c r="AA68" s="56" t="str">
        <f>IF(ISBLANK(MAIN!AC68),"",MAIN!AC68)</f>
        <v/>
      </c>
      <c r="AB68" s="55"/>
      <c r="AC68" s="56"/>
      <c r="AD68" s="57" t="s">
        <v>129</v>
      </c>
    </row>
    <row r="69" spans="1:30" s="15" customFormat="1" ht="11.25" customHeight="1" x14ac:dyDescent="0.2">
      <c r="A69" s="45" t="str">
        <f>IF(ISBLANK(MAIN!A69),"",MAIN!A69)</f>
        <v>SRK08-SP8A</v>
      </c>
      <c r="B69" s="46" t="str">
        <f>IF(ISBLANK(MAIN!B69),"",MAIN!B69)</f>
        <v>S-Wells Area</v>
      </c>
      <c r="C69" s="47" t="str">
        <f>IF(ISBLANK(MAIN!C69),"",MAIN!C69)</f>
        <v/>
      </c>
      <c r="D69" s="47" t="str">
        <f>IF(ISBLANK(MAIN!D69),"",MAIN!D69)</f>
        <v>NAD83 / UTM zone 8</v>
      </c>
      <c r="E69" s="48">
        <f>IF(ISBLANK(MAIN!E69),"",MAIN!E69)</f>
        <v>584294</v>
      </c>
      <c r="F69" s="48">
        <f>IF(ISBLANK(MAIN!F69),"",MAIN!F69)</f>
        <v>6912955</v>
      </c>
      <c r="G69" s="49">
        <f>IF(ISBLANK(MAIN!G69),"",MAIN!G69)</f>
        <v>51</v>
      </c>
      <c r="H69" s="49">
        <f>IF(ISBLANK(MAIN!H69),"",MAIN!H69)</f>
        <v>1.599</v>
      </c>
      <c r="I69" s="50">
        <f>IF(ISBLANK(MAIN!I69),"",MAIN!I69)</f>
        <v>2.6970000000000001</v>
      </c>
      <c r="J69" s="65">
        <f>IF(ISBLANK(MAIN!J69),"",MAIN!J69)</f>
        <v>11.593</v>
      </c>
      <c r="K69" s="50">
        <f>IF(ISBLANK(MAIN!K69),"",MAIN!K69)</f>
        <v>6.9859999999999998</v>
      </c>
      <c r="L69" s="47">
        <f>IF(ISBLANK(MAIN!L69),"",MAIN!L69)</f>
        <v>0.89</v>
      </c>
      <c r="M69" s="51">
        <f>IF(ISBLANK(MAIN!M69),"",MAIN!M69)</f>
        <v>41530</v>
      </c>
      <c r="N69" s="85">
        <f>IF(ISBLANK(MAIN!N69),"",MAIN!N69)</f>
        <v>0.57916666666666672</v>
      </c>
      <c r="O69" s="49">
        <f>IF(ISBLANK(MAIN!O69),"",MAIN!O69)</f>
        <v>60</v>
      </c>
      <c r="P69" s="49">
        <f>IF(ISBLANK(MAIN!P69),"",MAIN!P69)</f>
        <v>2.0699999999999998</v>
      </c>
      <c r="Q69" s="49">
        <f>IF(ISBLANK(MAIN!S69),"",MAIN!S69)</f>
        <v>2.2000000000000002</v>
      </c>
      <c r="R69" s="62">
        <f>IF(ISBLANK(MAIN!T69),"",MAIN!T69)</f>
        <v>5.83</v>
      </c>
      <c r="S69" s="49">
        <f>IF(ISBLANK(MAIN!U69),"",MAIN!U69)</f>
        <v>3342</v>
      </c>
      <c r="T69" s="49">
        <f>IF(ISBLANK(MAIN!V69),"",MAIN!V69)</f>
        <v>2.04</v>
      </c>
      <c r="U69" s="49" t="str">
        <f>IF(ISBLANK(MAIN!W69),"",MAIN!W69)</f>
        <v>Hydrolift</v>
      </c>
      <c r="V69" s="49" t="str">
        <f>IF(ISBLANK(MAIN!X69),"",MAIN!X69)</f>
        <v>Y</v>
      </c>
      <c r="W69" s="49" t="str">
        <f>IF(ISBLANK(MAIN!Y69),"",MAIN!Y69)</f>
        <v>043</v>
      </c>
      <c r="X69" s="49" t="str">
        <f>IF(ISBLANK(MAIN!Z69),"",MAIN!Z69)</f>
        <v/>
      </c>
      <c r="Y69" s="52" t="str">
        <f>IF(ISBLANK(MAIN!AA69),"",MAIN!AA69)</f>
        <v>SF</v>
      </c>
      <c r="Z69" s="53" t="str">
        <f>IF(ISBLANK(MAIN!AB69),"",MAIN!AB69)</f>
        <v>weath. BR</v>
      </c>
      <c r="AA69" s="56" t="str">
        <f>IF(ISBLANK(MAIN!AC69),"",MAIN!AC69)</f>
        <v>Replaced waterra and footvalve.</v>
      </c>
      <c r="AB69" s="55"/>
      <c r="AC69" s="56" t="s">
        <v>140</v>
      </c>
      <c r="AD69" s="57" t="s">
        <v>141</v>
      </c>
    </row>
    <row r="70" spans="1:30" s="15" customFormat="1" ht="11.25" customHeight="1" x14ac:dyDescent="0.2">
      <c r="A70" s="45" t="str">
        <f>IF(ISBLANK(MAIN!A70),"",MAIN!A70)</f>
        <v>SRK08-SP8B</v>
      </c>
      <c r="B70" s="46" t="str">
        <f>IF(ISBLANK(MAIN!B70),"",MAIN!B70)</f>
        <v>S-Wells Area</v>
      </c>
      <c r="C70" s="47" t="str">
        <f>IF(ISBLANK(MAIN!C70),"",MAIN!C70)</f>
        <v/>
      </c>
      <c r="D70" s="47" t="str">
        <f>IF(ISBLANK(MAIN!D70),"",MAIN!D70)</f>
        <v>NAD83 / UTM zone 8</v>
      </c>
      <c r="E70" s="48">
        <f>IF(ISBLANK(MAIN!E70),"",MAIN!E70)</f>
        <v>584291</v>
      </c>
      <c r="F70" s="48">
        <f>IF(ISBLANK(MAIN!F70),"",MAIN!F70)</f>
        <v>6912951</v>
      </c>
      <c r="G70" s="49">
        <f>IF(ISBLANK(MAIN!G70),"",MAIN!G70)</f>
        <v>51</v>
      </c>
      <c r="H70" s="49">
        <f>IF(ISBLANK(MAIN!H70),"",MAIN!H70)</f>
        <v>1.786</v>
      </c>
      <c r="I70" s="50">
        <f>IF(ISBLANK(MAIN!I70),"",MAIN!I70)</f>
        <v>1.9119999999999999</v>
      </c>
      <c r="J70" s="109">
        <f>IF(ISBLANK(MAIN!J70),"",MAIN!J70)</f>
        <v>7.0350000000000001</v>
      </c>
      <c r="K70" s="50">
        <f>IF(ISBLANK(MAIN!K70),"",MAIN!K70)</f>
        <v>11.664</v>
      </c>
      <c r="L70" s="47">
        <f>IF(ISBLANK(MAIN!L70),"",MAIN!L70)</f>
        <v>0.996</v>
      </c>
      <c r="M70" s="51">
        <f>IF(ISBLANK(MAIN!M70),"",MAIN!M70)</f>
        <v>41530</v>
      </c>
      <c r="N70" s="85">
        <f>IF(ISBLANK(MAIN!N70),"",MAIN!N70)</f>
        <v>0.57291666666666663</v>
      </c>
      <c r="O70" s="49">
        <f>IF(ISBLANK(MAIN!O70),"",MAIN!O70)</f>
        <v>30</v>
      </c>
      <c r="P70" s="49">
        <f>IF(ISBLANK(MAIN!P70),"",MAIN!P70)</f>
        <v>1.76</v>
      </c>
      <c r="Q70" s="49">
        <f>IF(ISBLANK(MAIN!S70),"",MAIN!S70)</f>
        <v>1.8</v>
      </c>
      <c r="R70" s="62">
        <f>IF(ISBLANK(MAIN!T70),"",MAIN!T70)</f>
        <v>5.74</v>
      </c>
      <c r="S70" s="49">
        <f>IF(ISBLANK(MAIN!U70),"",MAIN!U70)</f>
        <v>3670</v>
      </c>
      <c r="T70" s="49">
        <f>IF(ISBLANK(MAIN!V70),"",MAIN!V70)</f>
        <v>22</v>
      </c>
      <c r="U70" s="49" t="str">
        <f>IF(ISBLANK(MAIN!W70),"",MAIN!W70)</f>
        <v>Manual</v>
      </c>
      <c r="V70" s="49" t="str">
        <f>IF(ISBLANK(MAIN!X70),"",MAIN!X70)</f>
        <v>Y</v>
      </c>
      <c r="W70" s="49" t="str">
        <f>IF(ISBLANK(MAIN!Y70),"",MAIN!Y70)</f>
        <v>045</v>
      </c>
      <c r="X70" s="49" t="str">
        <f>IF(ISBLANK(MAIN!Z70),"",MAIN!Z70)</f>
        <v>047</v>
      </c>
      <c r="Y70" s="52" t="str">
        <f>IF(ISBLANK(MAIN!AA70),"",MAIN!AA70)</f>
        <v>SF</v>
      </c>
      <c r="Z70" s="53" t="str">
        <f>IF(ISBLANK(MAIN!AB70),"",MAIN!AB70)</f>
        <v>med-crs sand,</v>
      </c>
      <c r="AA70" s="56" t="str">
        <f>IF(ISBLANK(MAIN!AC70),"",MAIN!AC70)</f>
        <v/>
      </c>
      <c r="AB70" s="55"/>
      <c r="AC70" s="56" t="s">
        <v>140</v>
      </c>
      <c r="AD70" s="57" t="s">
        <v>141</v>
      </c>
    </row>
    <row r="71" spans="1:30" s="15" customFormat="1" ht="11.25" customHeight="1" x14ac:dyDescent="0.2">
      <c r="A71" s="61" t="str">
        <f>IF(ISBLANK(MAIN!A71),"",MAIN!A71)</f>
        <v>SRK05-SP1A</v>
      </c>
      <c r="B71" s="46" t="str">
        <f>IF(ISBLANK(MAIN!B71),"",MAIN!B71)</f>
        <v>S-Wells Area</v>
      </c>
      <c r="C71" s="50" t="str">
        <f>IF(ISBLANK(MAIN!C71),"",MAIN!C71)</f>
        <v/>
      </c>
      <c r="D71" s="47" t="str">
        <f>IF(ISBLANK(MAIN!D71),"",MAIN!D71)</f>
        <v>NAD83 / UTM zone 8</v>
      </c>
      <c r="E71" s="48">
        <f>IF(ISBLANK(MAIN!E71),"",MAIN!E71)</f>
        <v>6913075.2300000004</v>
      </c>
      <c r="F71" s="48">
        <f>IF(ISBLANK(MAIN!F71),"",MAIN!F71)</f>
        <v>584622.72</v>
      </c>
      <c r="G71" s="50">
        <f>IF(ISBLANK(MAIN!G71),"",MAIN!G71)</f>
        <v>51</v>
      </c>
      <c r="H71" s="50">
        <f>IF(ISBLANK(MAIN!H71),"",MAIN!H71)</f>
        <v>6.8849999999999998</v>
      </c>
      <c r="I71" s="50">
        <f>IF(ISBLANK(MAIN!I71),"",MAIN!I71)</f>
        <v>6.8719999999999999</v>
      </c>
      <c r="J71" s="109">
        <f>IF(ISBLANK(MAIN!J71),"",MAIN!J71)</f>
        <v>19.882999999999999</v>
      </c>
      <c r="K71" s="50">
        <f>IF(ISBLANK(MAIN!K71),"",MAIN!K71)</f>
        <v>19.652999999999999</v>
      </c>
      <c r="L71" s="50" t="str">
        <f>IF(ISBLANK(MAIN!L71),"",MAIN!L71)</f>
        <v/>
      </c>
      <c r="M71" s="97">
        <f>IF(ISBLANK(MAIN!M71),"",MAIN!M71)</f>
        <v>41530</v>
      </c>
      <c r="N71" s="98">
        <f>IF(ISBLANK(MAIN!N71),"",MAIN!N71)</f>
        <v>0.375</v>
      </c>
      <c r="O71" s="50">
        <f>IF(ISBLANK(MAIN!O71),"",MAIN!O71)</f>
        <v>60</v>
      </c>
      <c r="P71" s="50">
        <f>IF(ISBLANK(MAIN!P71),"",MAIN!P71)</f>
        <v>3.18</v>
      </c>
      <c r="Q71" s="50">
        <f>IF(ISBLANK(MAIN!S71),"",MAIN!S71)</f>
        <v>1.1000000000000001</v>
      </c>
      <c r="R71" s="102">
        <f>IF(ISBLANK(MAIN!T71),"",MAIN!T71)</f>
        <v>5.63</v>
      </c>
      <c r="S71" s="50">
        <f>IF(ISBLANK(MAIN!U71),"",MAIN!U71)</f>
        <v>1917</v>
      </c>
      <c r="T71" s="50">
        <f>IF(ISBLANK(MAIN!V71),"",MAIN!V71)</f>
        <v>5.03</v>
      </c>
      <c r="U71" s="50" t="str">
        <f>IF(ISBLANK(MAIN!W71),"",MAIN!W71)</f>
        <v>Hydrolift</v>
      </c>
      <c r="V71" s="50" t="str">
        <f>IF(ISBLANK(MAIN!X71),"",MAIN!X71)</f>
        <v>Y</v>
      </c>
      <c r="W71" s="52" t="str">
        <f>IF(ISBLANK(MAIN!Y71),"",MAIN!Y71)</f>
        <v>089</v>
      </c>
      <c r="X71" s="49" t="str">
        <f>IF(ISBLANK(MAIN!Z71),"",MAIN!Z71)</f>
        <v/>
      </c>
      <c r="Y71" s="52" t="str">
        <f>IF(ISBLANK(MAIN!AA71),"",MAIN!AA71)</f>
        <v>A</v>
      </c>
      <c r="Z71" s="53" t="str">
        <f>IF(ISBLANK(MAIN!AB71),"",MAIN!AB71)</f>
        <v>Overburden / BR</v>
      </c>
      <c r="AA71" s="56" t="str">
        <f>IF(ISBLANK(MAIN!AC71),"",MAIN!AC71)</f>
        <v/>
      </c>
      <c r="AB71" s="55"/>
      <c r="AC71" s="56"/>
      <c r="AD71" s="57"/>
    </row>
    <row r="72" spans="1:30" s="15" customFormat="1" ht="11.25" customHeight="1" x14ac:dyDescent="0.2">
      <c r="A72" s="61" t="str">
        <f>IF(ISBLANK(MAIN!A72),"",MAIN!A72)</f>
        <v>SRK05-SP1B</v>
      </c>
      <c r="B72" s="46" t="str">
        <f>IF(ISBLANK(MAIN!B72),"",MAIN!B72)</f>
        <v>S-Wells Area</v>
      </c>
      <c r="C72" s="50" t="str">
        <f>IF(ISBLANK(MAIN!C72),"",MAIN!C72)</f>
        <v/>
      </c>
      <c r="D72" s="47" t="str">
        <f>IF(ISBLANK(MAIN!D72),"",MAIN!D72)</f>
        <v>NAD83 / UTM zone 8</v>
      </c>
      <c r="E72" s="48">
        <f>IF(ISBLANK(MAIN!E72),"",MAIN!E72)</f>
        <v>6913075.4000000004</v>
      </c>
      <c r="F72" s="48">
        <f>IF(ISBLANK(MAIN!F72),"",MAIN!F72)</f>
        <v>584621.92000000004</v>
      </c>
      <c r="G72" s="50">
        <f>IF(ISBLANK(MAIN!G72),"",MAIN!G72)</f>
        <v>51</v>
      </c>
      <c r="H72" s="50">
        <f>IF(ISBLANK(MAIN!H72),"",MAIN!H72)</f>
        <v>7.23</v>
      </c>
      <c r="I72" s="50">
        <f>IF(ISBLANK(MAIN!I72),"",MAIN!I72)</f>
        <v>7.069</v>
      </c>
      <c r="J72" s="109">
        <f>IF(ISBLANK(MAIN!J72),"",MAIN!J72)</f>
        <v>13.281000000000001</v>
      </c>
      <c r="K72" s="50">
        <f>IF(ISBLANK(MAIN!K72),"",MAIN!K72)</f>
        <v>13.015000000000001</v>
      </c>
      <c r="L72" s="50" t="str">
        <f>IF(ISBLANK(MAIN!L72),"",MAIN!L72)</f>
        <v/>
      </c>
      <c r="M72" s="97">
        <f>IF(ISBLANK(MAIN!M72),"",MAIN!M72)</f>
        <v>41530</v>
      </c>
      <c r="N72" s="98">
        <f>IF(ISBLANK(MAIN!N72),"",MAIN!N72)</f>
        <v>0.39027777777777778</v>
      </c>
      <c r="O72" s="50">
        <f>IF(ISBLANK(MAIN!O72),"",MAIN!O72)</f>
        <v>31</v>
      </c>
      <c r="P72" s="50">
        <f>IF(ISBLANK(MAIN!P72),"",MAIN!P72)</f>
        <v>3.1</v>
      </c>
      <c r="Q72" s="50">
        <f>IF(ISBLANK(MAIN!S72),"",MAIN!S72)</f>
        <v>1.4</v>
      </c>
      <c r="R72" s="102">
        <f>IF(ISBLANK(MAIN!T72),"",MAIN!T72)</f>
        <v>6.09</v>
      </c>
      <c r="S72" s="50">
        <f>IF(ISBLANK(MAIN!U72),"",MAIN!U72)</f>
        <v>1001</v>
      </c>
      <c r="T72" s="50">
        <f>IF(ISBLANK(MAIN!V72),"",MAIN!V72)</f>
        <v>105</v>
      </c>
      <c r="U72" s="50" t="str">
        <f>IF(ISBLANK(MAIN!W72),"",MAIN!W72)</f>
        <v>Hydrolift</v>
      </c>
      <c r="V72" s="50" t="str">
        <f>IF(ISBLANK(MAIN!X72),"",MAIN!X72)</f>
        <v>Y</v>
      </c>
      <c r="W72" s="52" t="str">
        <f>IF(ISBLANK(MAIN!Y72),"",MAIN!Y72)</f>
        <v>091</v>
      </c>
      <c r="X72" s="49" t="str">
        <f>IF(ISBLANK(MAIN!Z72),"",MAIN!Z72)</f>
        <v/>
      </c>
      <c r="Y72" s="52" t="str">
        <f>IF(ISBLANK(MAIN!AA72),"",MAIN!AA72)</f>
        <v>A</v>
      </c>
      <c r="Z72" s="53" t="str">
        <f>IF(ISBLANK(MAIN!AB72),"",MAIN!AB72)</f>
        <v>Overburden</v>
      </c>
      <c r="AA72" s="56" t="str">
        <f>IF(ISBLANK(MAIN!AC72),"",MAIN!AC72)</f>
        <v/>
      </c>
      <c r="AB72" s="55"/>
      <c r="AC72" s="56"/>
      <c r="AD72" s="57"/>
    </row>
    <row r="73" spans="1:30" s="15" customFormat="1" ht="11.25" customHeight="1" x14ac:dyDescent="0.2">
      <c r="A73" s="61" t="str">
        <f>IF(ISBLANK(MAIN!A73),"",MAIN!A73)</f>
        <v>SRK05-SP2</v>
      </c>
      <c r="B73" s="46" t="str">
        <f>IF(ISBLANK(MAIN!B73),"",MAIN!B73)</f>
        <v>S-Wells Area</v>
      </c>
      <c r="C73" s="50" t="str">
        <f>IF(ISBLANK(MAIN!C73),"",MAIN!C73)</f>
        <v/>
      </c>
      <c r="D73" s="47" t="str">
        <f>IF(ISBLANK(MAIN!D73),"",MAIN!D73)</f>
        <v>NAD83 / UTM zone 8</v>
      </c>
      <c r="E73" s="48">
        <f>IF(ISBLANK(MAIN!E73),"",MAIN!E73)</f>
        <v>6913035.7599999998</v>
      </c>
      <c r="F73" s="48">
        <f>IF(ISBLANK(MAIN!F73),"",MAIN!F73)</f>
        <v>584686.27</v>
      </c>
      <c r="G73" s="50">
        <f>IF(ISBLANK(MAIN!G73),"",MAIN!G73)</f>
        <v>51</v>
      </c>
      <c r="H73" s="50">
        <f>IF(ISBLANK(MAIN!H73),"",MAIN!H73)</f>
        <v>1.917</v>
      </c>
      <c r="I73" s="50">
        <f>IF(ISBLANK(MAIN!I73),"",MAIN!I73)</f>
        <v>1.841</v>
      </c>
      <c r="J73" s="109">
        <f>IF(ISBLANK(MAIN!J73),"",MAIN!J73)</f>
        <v>11.545</v>
      </c>
      <c r="K73" s="50">
        <f>IF(ISBLANK(MAIN!K73),"",MAIN!K73)</f>
        <v>11.444000000000001</v>
      </c>
      <c r="L73" s="50" t="str">
        <f>IF(ISBLANK(MAIN!L73),"",MAIN!L73)</f>
        <v/>
      </c>
      <c r="M73" s="97">
        <f>IF(ISBLANK(MAIN!M73),"",MAIN!M73)</f>
        <v>41530</v>
      </c>
      <c r="N73" s="98">
        <f>IF(ISBLANK(MAIN!N73),"",MAIN!N73)</f>
        <v>0.34861111111111115</v>
      </c>
      <c r="O73" s="50">
        <f>IF(ISBLANK(MAIN!O73),"",MAIN!O73)</f>
        <v>60</v>
      </c>
      <c r="P73" s="50">
        <f>IF(ISBLANK(MAIN!P73),"",MAIN!P73)</f>
        <v>2.5</v>
      </c>
      <c r="Q73" s="50">
        <f>IF(ISBLANK(MAIN!S73),"",MAIN!S73)</f>
        <v>1.1000000000000001</v>
      </c>
      <c r="R73" s="102">
        <f>IF(ISBLANK(MAIN!T73),"",MAIN!T73)</f>
        <v>6.01</v>
      </c>
      <c r="S73" s="50">
        <f>IF(ISBLANK(MAIN!U73),"",MAIN!U73)</f>
        <v>312.3</v>
      </c>
      <c r="T73" s="50">
        <f>IF(ISBLANK(MAIN!V73),"",MAIN!V73)</f>
        <v>8.3699999999999992</v>
      </c>
      <c r="U73" s="50" t="str">
        <f>IF(ISBLANK(MAIN!W73),"",MAIN!W73)</f>
        <v>Hydrolift</v>
      </c>
      <c r="V73" s="50" t="str">
        <f>IF(ISBLANK(MAIN!X73),"",MAIN!X73)</f>
        <v>Y</v>
      </c>
      <c r="W73" s="52" t="str">
        <f>IF(ISBLANK(MAIN!Y73),"",MAIN!Y73)</f>
        <v>090</v>
      </c>
      <c r="X73" s="49" t="str">
        <f>IF(ISBLANK(MAIN!Z73),"",MAIN!Z73)</f>
        <v/>
      </c>
      <c r="Y73" s="52" t="str">
        <f>IF(ISBLANK(MAIN!AA73),"",MAIN!AA73)</f>
        <v>A</v>
      </c>
      <c r="Z73" s="53" t="str">
        <f>IF(ISBLANK(MAIN!AB73),"",MAIN!AB73)</f>
        <v>Alluvium / BR</v>
      </c>
      <c r="AA73" s="56" t="str">
        <f>IF(ISBLANK(MAIN!AC73),"",MAIN!AC73)</f>
        <v/>
      </c>
      <c r="AB73" s="55"/>
      <c r="AC73" s="56"/>
      <c r="AD73" s="57"/>
    </row>
    <row r="74" spans="1:30" s="15" customFormat="1" ht="11.25" customHeight="1" x14ac:dyDescent="0.2">
      <c r="A74" s="61" t="str">
        <f>IF(ISBLANK(MAIN!A74),"",MAIN!A74)</f>
        <v>SRK05-SP3A</v>
      </c>
      <c r="B74" s="46" t="str">
        <f>IF(ISBLANK(MAIN!B74),"",MAIN!B74)</f>
        <v>S-Wells Area</v>
      </c>
      <c r="C74" s="50" t="str">
        <f>IF(ISBLANK(MAIN!C74),"",MAIN!C74)</f>
        <v/>
      </c>
      <c r="D74" s="47" t="str">
        <f>IF(ISBLANK(MAIN!D74),"",MAIN!D74)</f>
        <v>NAD83 / UTM zone 8</v>
      </c>
      <c r="E74" s="48">
        <f>IF(ISBLANK(MAIN!E74),"",MAIN!E74)</f>
        <v>6913098.46</v>
      </c>
      <c r="F74" s="48">
        <f>IF(ISBLANK(MAIN!F74),"",MAIN!F74)</f>
        <v>584546.71</v>
      </c>
      <c r="G74" s="50">
        <f>IF(ISBLANK(MAIN!G74),"",MAIN!G74)</f>
        <v>51</v>
      </c>
      <c r="H74" s="50">
        <f>IF(ISBLANK(MAIN!H74),"",MAIN!H74)</f>
        <v>4.68</v>
      </c>
      <c r="I74" s="50">
        <f>IF(ISBLANK(MAIN!I74),"",MAIN!I74)</f>
        <v>4.8010000000000002</v>
      </c>
      <c r="J74" s="109">
        <f>IF(ISBLANK(MAIN!J74),"",MAIN!J74)</f>
        <v>23.795000000000002</v>
      </c>
      <c r="K74" s="50">
        <f>IF(ISBLANK(MAIN!K74),"",MAIN!K74)</f>
        <v>22.770999999999997</v>
      </c>
      <c r="L74" s="50" t="str">
        <f>IF(ISBLANK(MAIN!L74),"",MAIN!L74)</f>
        <v/>
      </c>
      <c r="M74" s="97">
        <f>IF(ISBLANK(MAIN!M74),"",MAIN!M74)</f>
        <v>41530</v>
      </c>
      <c r="N74" s="98">
        <f>IF(ISBLANK(MAIN!N74),"",MAIN!N74)</f>
        <v>0.45416666666666666</v>
      </c>
      <c r="O74" s="50">
        <f>IF(ISBLANK(MAIN!O74),"",MAIN!O74)</f>
        <v>100</v>
      </c>
      <c r="P74" s="50">
        <f>IF(ISBLANK(MAIN!P74),"",MAIN!P74)</f>
        <v>4.3499999999999996</v>
      </c>
      <c r="Q74" s="50">
        <f>IF(ISBLANK(MAIN!S74),"",MAIN!S74)</f>
        <v>3.9</v>
      </c>
      <c r="R74" s="102">
        <f>IF(ISBLANK(MAIN!T74),"",MAIN!T74)</f>
        <v>5.97</v>
      </c>
      <c r="S74" s="50">
        <f>IF(ISBLANK(MAIN!U74),"",MAIN!U74)</f>
        <v>1331</v>
      </c>
      <c r="T74" s="50">
        <f>IF(ISBLANK(MAIN!V74),"",MAIN!V74)</f>
        <v>10.07</v>
      </c>
      <c r="U74" s="50" t="str">
        <f>IF(ISBLANK(MAIN!W74),"",MAIN!W74)</f>
        <v>Hydrolift</v>
      </c>
      <c r="V74" s="50" t="str">
        <f>IF(ISBLANK(MAIN!X74),"",MAIN!X74)</f>
        <v>Y</v>
      </c>
      <c r="W74" s="52" t="str">
        <f>IF(ISBLANK(MAIN!Y74),"",MAIN!Y74)</f>
        <v>093</v>
      </c>
      <c r="X74" s="49" t="str">
        <f>IF(ISBLANK(MAIN!Z74),"",MAIN!Z74)</f>
        <v/>
      </c>
      <c r="Y74" s="52" t="str">
        <f>IF(ISBLANK(MAIN!AA74),"",MAIN!AA74)</f>
        <v>A</v>
      </c>
      <c r="Z74" s="53" t="str">
        <f>IF(ISBLANK(MAIN!AB74),"",MAIN!AB74)</f>
        <v>Overburden</v>
      </c>
      <c r="AA74" s="56" t="str">
        <f>IF(ISBLANK(MAIN!AC74),"",MAIN!AC74)</f>
        <v/>
      </c>
      <c r="AB74" s="55"/>
      <c r="AC74" s="56"/>
      <c r="AD74" s="57"/>
    </row>
    <row r="75" spans="1:30" s="15" customFormat="1" ht="11.25" customHeight="1" x14ac:dyDescent="0.2">
      <c r="A75" s="61" t="str">
        <f>IF(ISBLANK(MAIN!A75),"",MAIN!A75)</f>
        <v>SRK05-SP3B</v>
      </c>
      <c r="B75" s="46" t="str">
        <f>IF(ISBLANK(MAIN!B75),"",MAIN!B75)</f>
        <v>S-Wells Area</v>
      </c>
      <c r="C75" s="50" t="str">
        <f>IF(ISBLANK(MAIN!C75),"",MAIN!C75)</f>
        <v/>
      </c>
      <c r="D75" s="47" t="str">
        <f>IF(ISBLANK(MAIN!D75),"",MAIN!D75)</f>
        <v>NAD83 / UTM zone 8</v>
      </c>
      <c r="E75" s="48">
        <f>IF(ISBLANK(MAIN!E75),"",MAIN!E75)</f>
        <v>6913098.1100000003</v>
      </c>
      <c r="F75" s="48">
        <f>IF(ISBLANK(MAIN!F75),"",MAIN!F75)</f>
        <v>584547.42000000004</v>
      </c>
      <c r="G75" s="50">
        <f>IF(ISBLANK(MAIN!G75),"",MAIN!G75)</f>
        <v>51</v>
      </c>
      <c r="H75" s="50">
        <f>IF(ISBLANK(MAIN!H75),"",MAIN!H75)</f>
        <v>3.8690000000000002</v>
      </c>
      <c r="I75" s="50">
        <f>IF(ISBLANK(MAIN!I75),"",MAIN!I75)</f>
        <v>3.851</v>
      </c>
      <c r="J75" s="109">
        <f>IF(ISBLANK(MAIN!J75),"",MAIN!J75)</f>
        <v>13.148999999999999</v>
      </c>
      <c r="K75" s="50">
        <f>IF(ISBLANK(MAIN!K75),"",MAIN!K75)</f>
        <v>12.062000000000001</v>
      </c>
      <c r="L75" s="50" t="str">
        <f>IF(ISBLANK(MAIN!L75),"",MAIN!L75)</f>
        <v/>
      </c>
      <c r="M75" s="97">
        <f>IF(ISBLANK(MAIN!M75),"",MAIN!M75)</f>
        <v>41530</v>
      </c>
      <c r="N75" s="98">
        <f>IF(ISBLANK(MAIN!N75),"",MAIN!N75)</f>
        <v>0.4152777777777778</v>
      </c>
      <c r="O75" s="50">
        <f>IF(ISBLANK(MAIN!O75),"",MAIN!O75)</f>
        <v>50</v>
      </c>
      <c r="P75" s="50">
        <f>IF(ISBLANK(MAIN!P75),"",MAIN!P75)</f>
        <v>2.08</v>
      </c>
      <c r="Q75" s="50">
        <f>IF(ISBLANK(MAIN!S75),"",MAIN!S75)</f>
        <v>2.5</v>
      </c>
      <c r="R75" s="102">
        <f>IF(ISBLANK(MAIN!T75),"",MAIN!T75)</f>
        <v>5.87</v>
      </c>
      <c r="S75" s="50">
        <f>IF(ISBLANK(MAIN!U75),"",MAIN!U75)</f>
        <v>993</v>
      </c>
      <c r="T75" s="50">
        <f>IF(ISBLANK(MAIN!V75),"",MAIN!V75)</f>
        <v>5.18</v>
      </c>
      <c r="U75" s="50" t="str">
        <f>IF(ISBLANK(MAIN!W75),"",MAIN!W75)</f>
        <v>Hydrolift</v>
      </c>
      <c r="V75" s="50" t="str">
        <f>IF(ISBLANK(MAIN!X75),"",MAIN!X75)</f>
        <v>Y</v>
      </c>
      <c r="W75" s="52" t="str">
        <f>IF(ISBLANK(MAIN!Y75),"",MAIN!Y75)</f>
        <v>086</v>
      </c>
      <c r="X75" s="49" t="str">
        <f>IF(ISBLANK(MAIN!Z75),"",MAIN!Z75)</f>
        <v>096</v>
      </c>
      <c r="Y75" s="52" t="str">
        <f>IF(ISBLANK(MAIN!AA75),"",MAIN!AA75)</f>
        <v>A</v>
      </c>
      <c r="Z75" s="53" t="str">
        <f>IF(ISBLANK(MAIN!AB75),"",MAIN!AB75)</f>
        <v>Overburden</v>
      </c>
      <c r="AA75" s="56" t="str">
        <f>IF(ISBLANK(MAIN!AC75),"",MAIN!AC75)</f>
        <v/>
      </c>
      <c r="AB75" s="55"/>
      <c r="AC75" s="56"/>
      <c r="AD75" s="57"/>
    </row>
    <row r="76" spans="1:30" s="15" customFormat="1" ht="11.25" customHeight="1" x14ac:dyDescent="0.2">
      <c r="A76" s="61" t="str">
        <f>IF(ISBLANK(MAIN!A76),"",MAIN!A76)</f>
        <v>SRK05-SP6</v>
      </c>
      <c r="B76" s="46" t="str">
        <f>IF(ISBLANK(MAIN!B76),"",MAIN!B76)</f>
        <v>S-Wells Area</v>
      </c>
      <c r="C76" s="50" t="str">
        <f>IF(ISBLANK(MAIN!C76),"",MAIN!C76)</f>
        <v/>
      </c>
      <c r="D76" s="47" t="str">
        <f>IF(ISBLANK(MAIN!D76),"",MAIN!D76)</f>
        <v>NAD83 / UTM zone 8</v>
      </c>
      <c r="E76" s="48">
        <f>IF(ISBLANK(MAIN!E76),"",MAIN!E76)</f>
        <v>6913149.1699999999</v>
      </c>
      <c r="F76" s="48">
        <f>IF(ISBLANK(MAIN!F76),"",MAIN!F76)</f>
        <v>584387.13</v>
      </c>
      <c r="G76" s="50">
        <f>IF(ISBLANK(MAIN!G76),"",MAIN!G76)</f>
        <v>51</v>
      </c>
      <c r="H76" s="50" t="str">
        <f>IF(ISBLANK(MAIN!H76),"",MAIN!H76)</f>
        <v/>
      </c>
      <c r="I76" s="50" t="str">
        <f>IF(ISBLANK(MAIN!I76),"",MAIN!I76)</f>
        <v/>
      </c>
      <c r="J76" s="109">
        <f>IF(ISBLANK(MAIN!J76),"",MAIN!J76)</f>
        <v>11.795</v>
      </c>
      <c r="K76" s="50">
        <f>IF(ISBLANK(MAIN!K76),"",MAIN!K76)</f>
        <v>11.957000000000001</v>
      </c>
      <c r="L76" s="50" t="str">
        <f>IF(ISBLANK(MAIN!L76),"",MAIN!L76)</f>
        <v/>
      </c>
      <c r="M76" s="97">
        <f>IF(ISBLANK(MAIN!M76),"",MAIN!M76)</f>
        <v>41530</v>
      </c>
      <c r="N76" s="50" t="str">
        <f>IF(ISBLANK(MAIN!N76),"",MAIN!N76)</f>
        <v/>
      </c>
      <c r="O76" s="50" t="str">
        <f>IF(ISBLANK(MAIN!O76),"",MAIN!O76)</f>
        <v/>
      </c>
      <c r="P76" s="50" t="str">
        <f>IF(ISBLANK(MAIN!P76),"",MAIN!P76)</f>
        <v/>
      </c>
      <c r="Q76" s="50" t="str">
        <f>IF(ISBLANK(MAIN!S76),"",MAIN!S76)</f>
        <v/>
      </c>
      <c r="R76" s="102" t="str">
        <f>IF(ISBLANK(MAIN!T76),"",MAIN!T76)</f>
        <v/>
      </c>
      <c r="S76" s="50" t="str">
        <f>IF(ISBLANK(MAIN!U76),"",MAIN!U76)</f>
        <v/>
      </c>
      <c r="T76" s="50" t="str">
        <f>IF(ISBLANK(MAIN!V76),"",MAIN!V76)</f>
        <v/>
      </c>
      <c r="U76" s="50" t="str">
        <f>IF(ISBLANK(MAIN!W76),"",MAIN!W76)</f>
        <v/>
      </c>
      <c r="V76" s="50" t="str">
        <f>IF(ISBLANK(MAIN!X76),"",MAIN!X76)</f>
        <v>N</v>
      </c>
      <c r="W76" s="52" t="str">
        <f>IF(ISBLANK(MAIN!Y76),"",MAIN!Y76)</f>
        <v/>
      </c>
      <c r="X76" s="49" t="str">
        <f>IF(ISBLANK(MAIN!Z76),"",MAIN!Z76)</f>
        <v/>
      </c>
      <c r="Y76" s="52" t="str">
        <f>IF(ISBLANK(MAIN!AA76),"",MAIN!AA76)</f>
        <v>A</v>
      </c>
      <c r="Z76" s="53" t="str">
        <f>IF(ISBLANK(MAIN!AB76),"",MAIN!AB76)</f>
        <v>BR / Schist</v>
      </c>
      <c r="AA76" s="56" t="str">
        <f>IF(ISBLANK(MAIN!AC76),"",MAIN!AC76)</f>
        <v>Well is dry</v>
      </c>
      <c r="AB76" s="55"/>
      <c r="AC76" s="56"/>
      <c r="AD76" s="57"/>
    </row>
    <row r="77" spans="1:30" s="15" customFormat="1" ht="11.25" customHeight="1" x14ac:dyDescent="0.2">
      <c r="A77" s="61" t="str">
        <f>IF(ISBLANK(MAIN!A77),"",MAIN!A77)</f>
        <v>SRK08-SBR1</v>
      </c>
      <c r="B77" s="46" t="str">
        <f>IF(ISBLANK(MAIN!B77),"",MAIN!B77)</f>
        <v>S-Wells Area</v>
      </c>
      <c r="C77" s="50" t="str">
        <f>IF(ISBLANK(MAIN!C77),"",MAIN!C77)</f>
        <v/>
      </c>
      <c r="D77" s="47" t="str">
        <f>IF(ISBLANK(MAIN!D77),"",MAIN!D77)</f>
        <v>NAD83 / UTM zone 8</v>
      </c>
      <c r="E77" s="48">
        <f>IF(ISBLANK(MAIN!E77),"",MAIN!E77)</f>
        <v>584475.9</v>
      </c>
      <c r="F77" s="48">
        <f>IF(ISBLANK(MAIN!F77),"",MAIN!F77)</f>
        <v>6913130</v>
      </c>
      <c r="G77" s="50">
        <f>IF(ISBLANK(MAIN!G77),"",MAIN!G77)</f>
        <v>51</v>
      </c>
      <c r="H77" s="50" t="str">
        <f>IF(ISBLANK(MAIN!H77),"",MAIN!H77)</f>
        <v/>
      </c>
      <c r="I77" s="50" t="str">
        <f>IF(ISBLANK(MAIN!I77),"",MAIN!I77)</f>
        <v/>
      </c>
      <c r="J77" s="109" t="str">
        <f>IF(ISBLANK(MAIN!J77),"",MAIN!J77)</f>
        <v/>
      </c>
      <c r="K77" s="50">
        <f>IF(ISBLANK(MAIN!K77),"",MAIN!K77)</f>
        <v>34.632799999999996</v>
      </c>
      <c r="L77" s="50" t="str">
        <f>IF(ISBLANK(MAIN!L77),"",MAIN!L77)</f>
        <v/>
      </c>
      <c r="M77" s="97">
        <f>IF(ISBLANK(MAIN!M77),"",MAIN!M77)</f>
        <v>41530</v>
      </c>
      <c r="N77" s="50" t="str">
        <f>IF(ISBLANK(MAIN!N77),"",MAIN!N77)</f>
        <v/>
      </c>
      <c r="O77" s="50" t="str">
        <f>IF(ISBLANK(MAIN!O77),"",MAIN!O77)</f>
        <v/>
      </c>
      <c r="P77" s="50" t="str">
        <f>IF(ISBLANK(MAIN!P77),"",MAIN!P77)</f>
        <v/>
      </c>
      <c r="Q77" s="50" t="str">
        <f>IF(ISBLANK(MAIN!S77),"",MAIN!S77)</f>
        <v/>
      </c>
      <c r="R77" s="102" t="str">
        <f>IF(ISBLANK(MAIN!T77),"",MAIN!T77)</f>
        <v/>
      </c>
      <c r="S77" s="50" t="str">
        <f>IF(ISBLANK(MAIN!U77),"",MAIN!U77)</f>
        <v/>
      </c>
      <c r="T77" s="50" t="str">
        <f>IF(ISBLANK(MAIN!V77),"",MAIN!V77)</f>
        <v/>
      </c>
      <c r="U77" s="50" t="str">
        <f>IF(ISBLANK(MAIN!W77),"",MAIN!W77)</f>
        <v/>
      </c>
      <c r="V77" s="50" t="str">
        <f>IF(ISBLANK(MAIN!X77),"",MAIN!X77)</f>
        <v>N</v>
      </c>
      <c r="W77" s="52" t="str">
        <f>IF(ISBLANK(MAIN!Y77),"",MAIN!Y77)</f>
        <v/>
      </c>
      <c r="X77" s="49" t="str">
        <f>IF(ISBLANK(MAIN!Z77),"",MAIN!Z77)</f>
        <v/>
      </c>
      <c r="Y77" s="52" t="str">
        <f>IF(ISBLANK(MAIN!AA77),"",MAIN!AA77)</f>
        <v>A</v>
      </c>
      <c r="Z77" s="53" t="str">
        <f>IF(ISBLANK(MAIN!AB77),"",MAIN!AB77)</f>
        <v>weath. BR</v>
      </c>
      <c r="AA77" s="56" t="str">
        <f>IF(ISBLANK(MAIN!AC77),"",MAIN!AC77)</f>
        <v>Well Not accessible</v>
      </c>
      <c r="AB77" s="55"/>
      <c r="AC77" s="56"/>
      <c r="AD77" s="57"/>
    </row>
    <row r="78" spans="1:30" s="15" customFormat="1" ht="11.25" customHeight="1" x14ac:dyDescent="0.2">
      <c r="A78" s="61" t="str">
        <f>IF(ISBLANK(MAIN!A78),"",MAIN!A78)</f>
        <v>SRK08-SBR2</v>
      </c>
      <c r="B78" s="46" t="str">
        <f>IF(ISBLANK(MAIN!B78),"",MAIN!B78)</f>
        <v>S-Wells Area</v>
      </c>
      <c r="C78" s="50" t="str">
        <f>IF(ISBLANK(MAIN!C78),"",MAIN!C78)</f>
        <v/>
      </c>
      <c r="D78" s="47" t="str">
        <f>IF(ISBLANK(MAIN!D78),"",MAIN!D78)</f>
        <v>NAD83 / UTM zone 8</v>
      </c>
      <c r="E78" s="48">
        <f>IF(ISBLANK(MAIN!E78),"",MAIN!E78)</f>
        <v>584486</v>
      </c>
      <c r="F78" s="48">
        <f>IF(ISBLANK(MAIN!F78),"",MAIN!F78)</f>
        <v>6913126.2999999998</v>
      </c>
      <c r="G78" s="50">
        <f>IF(ISBLANK(MAIN!G78),"",MAIN!G78)</f>
        <v>51</v>
      </c>
      <c r="H78" s="50">
        <f>IF(ISBLANK(MAIN!H78),"",MAIN!H78)</f>
        <v>6.22</v>
      </c>
      <c r="I78" s="50">
        <f>IF(ISBLANK(MAIN!I78),"",MAIN!I78)</f>
        <v>7.0540000000000003</v>
      </c>
      <c r="J78" s="109">
        <f>IF(ISBLANK(MAIN!J78),"",MAIN!J78)</f>
        <v>18.72</v>
      </c>
      <c r="K78" s="50">
        <f>IF(ISBLANK(MAIN!K78),"",MAIN!K78)</f>
        <v>18.908000000000001</v>
      </c>
      <c r="L78" s="50" t="str">
        <f>IF(ISBLANK(MAIN!L78),"",MAIN!L78)</f>
        <v/>
      </c>
      <c r="M78" s="97">
        <f>IF(ISBLANK(MAIN!M78),"",MAIN!M78)</f>
        <v>41530</v>
      </c>
      <c r="N78" s="98">
        <f>IF(ISBLANK(MAIN!N78),"",MAIN!N78)</f>
        <v>0.64722222222222225</v>
      </c>
      <c r="O78" s="50">
        <f>IF(ISBLANK(MAIN!O78),"",MAIN!O78)</f>
        <v>75</v>
      </c>
      <c r="P78" s="50">
        <f>IF(ISBLANK(MAIN!P78),"",MAIN!P78)</f>
        <v>3.57</v>
      </c>
      <c r="Q78" s="50">
        <f>IF(ISBLANK(MAIN!S78),"",MAIN!S78)</f>
        <v>3.8</v>
      </c>
      <c r="R78" s="102">
        <f>IF(ISBLANK(MAIN!T78),"",MAIN!T78)</f>
        <v>6.08</v>
      </c>
      <c r="S78" s="50">
        <f>IF(ISBLANK(MAIN!U78),"",MAIN!U78)</f>
        <v>3030</v>
      </c>
      <c r="T78" s="50">
        <f>IF(ISBLANK(MAIN!V78),"",MAIN!V78)</f>
        <v>73.3</v>
      </c>
      <c r="U78" s="50" t="str">
        <f>IF(ISBLANK(MAIN!W78),"",MAIN!W78)</f>
        <v>Hydrolift</v>
      </c>
      <c r="V78" s="50" t="str">
        <f>IF(ISBLANK(MAIN!X78),"",MAIN!X78)</f>
        <v>Y</v>
      </c>
      <c r="W78" s="52" t="str">
        <f>IF(ISBLANK(MAIN!Y78),"",MAIN!Y78)</f>
        <v>079</v>
      </c>
      <c r="X78" s="49" t="str">
        <f>IF(ISBLANK(MAIN!Z78),"",MAIN!Z78)</f>
        <v>084</v>
      </c>
      <c r="Y78" s="52" t="str">
        <f>IF(ISBLANK(MAIN!AA78),"",MAIN!AA78)</f>
        <v>A</v>
      </c>
      <c r="Z78" s="53" t="str">
        <f>IF(ISBLANK(MAIN!AB78),"",MAIN!AB78)</f>
        <v>sand &amp; gravel</v>
      </c>
      <c r="AA78" s="56" t="str">
        <f>IF(ISBLANK(MAIN!AC78),"",MAIN!AC78)</f>
        <v>Slight orange colour to discharge water.</v>
      </c>
      <c r="AB78" s="55"/>
      <c r="AC78" s="56"/>
      <c r="AD78" s="57"/>
    </row>
    <row r="79" spans="1:30" s="15" customFormat="1" ht="11.25" customHeight="1" x14ac:dyDescent="0.2">
      <c r="A79" s="61" t="str">
        <f>IF(ISBLANK(MAIN!A79),"",MAIN!A79)</f>
        <v>SRK08-SBR3</v>
      </c>
      <c r="B79" s="46" t="str">
        <f>IF(ISBLANK(MAIN!B79),"",MAIN!B79)</f>
        <v>S-Wells Area</v>
      </c>
      <c r="C79" s="50" t="str">
        <f>IF(ISBLANK(MAIN!C79),"",MAIN!C79)</f>
        <v/>
      </c>
      <c r="D79" s="47" t="str">
        <f>IF(ISBLANK(MAIN!D79),"",MAIN!D79)</f>
        <v>NAD83 / UTM zone 8</v>
      </c>
      <c r="E79" s="48">
        <f>IF(ISBLANK(MAIN!E79),"",MAIN!E79)</f>
        <v>584393.6</v>
      </c>
      <c r="F79" s="48">
        <f>IF(ISBLANK(MAIN!F79),"",MAIN!F79)</f>
        <v>6913151.7999999998</v>
      </c>
      <c r="G79" s="50">
        <f>IF(ISBLANK(MAIN!G79),"",MAIN!G79)</f>
        <v>51</v>
      </c>
      <c r="H79" s="50">
        <f>IF(ISBLANK(MAIN!H79),"",MAIN!H79)</f>
        <v>11.542</v>
      </c>
      <c r="I79" s="50">
        <f>IF(ISBLANK(MAIN!I79),"",MAIN!I79)</f>
        <v>11.673999999999999</v>
      </c>
      <c r="J79" s="109">
        <f>IF(ISBLANK(MAIN!J79),"",MAIN!J79)</f>
        <v>13.23</v>
      </c>
      <c r="K79" s="50">
        <f>IF(ISBLANK(MAIN!K79),"",MAIN!K79)</f>
        <v>13.157</v>
      </c>
      <c r="L79" s="50" t="str">
        <f>IF(ISBLANK(MAIN!L79),"",MAIN!L79)</f>
        <v/>
      </c>
      <c r="M79" s="97">
        <f>IF(ISBLANK(MAIN!M79),"",MAIN!M79)</f>
        <v>41530</v>
      </c>
      <c r="N79" s="98">
        <f>IF(ISBLANK(MAIN!N79),"",MAIN!N79)</f>
        <v>0.53472222222222221</v>
      </c>
      <c r="O79" s="50">
        <f>IF(ISBLANK(MAIN!O79),"",MAIN!O79)</f>
        <v>10</v>
      </c>
      <c r="P79" s="50">
        <f>IF(ISBLANK(MAIN!P79),"",MAIN!P79)</f>
        <v>0.48</v>
      </c>
      <c r="Q79" s="50">
        <f>IF(ISBLANK(MAIN!S79),"",MAIN!S79)</f>
        <v>1.8</v>
      </c>
      <c r="R79" s="102">
        <f>IF(ISBLANK(MAIN!T79),"",MAIN!T79)</f>
        <v>6.39</v>
      </c>
      <c r="S79" s="50">
        <f>IF(ISBLANK(MAIN!U79),"",MAIN!U79)</f>
        <v>5090</v>
      </c>
      <c r="T79" s="50">
        <f>IF(ISBLANK(MAIN!V79),"",MAIN!V79)</f>
        <v>31.5</v>
      </c>
      <c r="U79" s="50" t="str">
        <f>IF(ISBLANK(MAIN!W79),"",MAIN!W79)</f>
        <v>Manual</v>
      </c>
      <c r="V79" s="50" t="str">
        <f>IF(ISBLANK(MAIN!X79),"",MAIN!X79)</f>
        <v>Y</v>
      </c>
      <c r="W79" s="52" t="str">
        <f>IF(ISBLANK(MAIN!Y79),"",MAIN!Y79)</f>
        <v>041</v>
      </c>
      <c r="X79" s="49" t="str">
        <f>IF(ISBLANK(MAIN!Z79),"",MAIN!Z79)</f>
        <v/>
      </c>
      <c r="Y79" s="52" t="str">
        <f>IF(ISBLANK(MAIN!AA79),"",MAIN!AA79)</f>
        <v>A</v>
      </c>
      <c r="Z79" s="53" t="str">
        <f>IF(ISBLANK(MAIN!AB79),"",MAIN!AB79)</f>
        <v>weath. BR</v>
      </c>
      <c r="AA79" s="56" t="str">
        <f>IF(ISBLANK(MAIN!AC79),"",MAIN!AC79)</f>
        <v>Slow recharge, stoped pumping to allow recharge twice.</v>
      </c>
      <c r="AB79" s="55"/>
      <c r="AC79" s="56"/>
      <c r="AD79" s="57"/>
    </row>
    <row r="80" spans="1:30" s="15" customFormat="1" ht="11.25" customHeight="1" x14ac:dyDescent="0.2">
      <c r="A80" s="61" t="str">
        <f>IF(ISBLANK(MAIN!A80),"",MAIN!A80)</f>
        <v>SRK08-SBR4</v>
      </c>
      <c r="B80" s="46" t="str">
        <f>IF(ISBLANK(MAIN!B80),"",MAIN!B80)</f>
        <v>S-Wells Area</v>
      </c>
      <c r="C80" s="50" t="str">
        <f>IF(ISBLANK(MAIN!C80),"",MAIN!C80)</f>
        <v/>
      </c>
      <c r="D80" s="47" t="str">
        <f>IF(ISBLANK(MAIN!D80),"",MAIN!D80)</f>
        <v>NAD83 / UTM zone 8</v>
      </c>
      <c r="E80" s="48">
        <f>IF(ISBLANK(MAIN!E80),"",MAIN!E80)</f>
        <v>584446.9</v>
      </c>
      <c r="F80" s="48">
        <f>IF(ISBLANK(MAIN!F80),"",MAIN!F80)</f>
        <v>6913141.2000000002</v>
      </c>
      <c r="G80" s="50">
        <f>IF(ISBLANK(MAIN!G80),"",MAIN!G80)</f>
        <v>51</v>
      </c>
      <c r="H80" s="50">
        <f>IF(ISBLANK(MAIN!H80),"",MAIN!H80)</f>
        <v>7.49</v>
      </c>
      <c r="I80" s="50">
        <f>IF(ISBLANK(MAIN!I80),"",MAIN!I80)</f>
        <v>8.5679999999999996</v>
      </c>
      <c r="J80" s="109">
        <f>IF(ISBLANK(MAIN!J80),"",MAIN!J80)</f>
        <v>21.422000000000001</v>
      </c>
      <c r="K80" s="50">
        <f>IF(ISBLANK(MAIN!K80),"",MAIN!K80)</f>
        <v>22.263399999999997</v>
      </c>
      <c r="L80" s="50" t="str">
        <f>IF(ISBLANK(MAIN!L80),"",MAIN!L80)</f>
        <v/>
      </c>
      <c r="M80" s="97">
        <f>IF(ISBLANK(MAIN!M80),"",MAIN!M80)</f>
        <v>41530</v>
      </c>
      <c r="N80" s="98">
        <f>IF(ISBLANK(MAIN!N80),"",MAIN!N80)</f>
        <v>0.71944444444444444</v>
      </c>
      <c r="O80" s="50">
        <f>IF(ISBLANK(MAIN!O80),"",MAIN!O80)</f>
        <v>80</v>
      </c>
      <c r="P80" s="50">
        <f>IF(ISBLANK(MAIN!P80),"",MAIN!P80)</f>
        <v>4</v>
      </c>
      <c r="Q80" s="50">
        <f>IF(ISBLANK(MAIN!S80),"",MAIN!S80)</f>
        <v>2.6</v>
      </c>
      <c r="R80" s="102">
        <f>IF(ISBLANK(MAIN!T80),"",MAIN!T80)</f>
        <v>6.41</v>
      </c>
      <c r="S80" s="50">
        <f>IF(ISBLANK(MAIN!U80),"",MAIN!U80)</f>
        <v>7698</v>
      </c>
      <c r="T80" s="50">
        <f>IF(ISBLANK(MAIN!V80),"",MAIN!V80)</f>
        <v>3.12</v>
      </c>
      <c r="U80" s="50" t="str">
        <f>IF(ISBLANK(MAIN!W80),"",MAIN!W80)</f>
        <v>Hydrolift</v>
      </c>
      <c r="V80" s="50" t="str">
        <f>IF(ISBLANK(MAIN!X80),"",MAIN!X80)</f>
        <v>Y</v>
      </c>
      <c r="W80" s="52" t="str">
        <f>IF(ISBLANK(MAIN!Y80),"",MAIN!Y80)</f>
        <v>076</v>
      </c>
      <c r="X80" s="49" t="str">
        <f>IF(ISBLANK(MAIN!Z80),"",MAIN!Z80)</f>
        <v/>
      </c>
      <c r="Y80" s="52" t="str">
        <f>IF(ISBLANK(MAIN!AA80),"",MAIN!AA80)</f>
        <v>A</v>
      </c>
      <c r="Z80" s="53" t="str">
        <f>IF(ISBLANK(MAIN!AB80),"",MAIN!AB80)</f>
        <v>weath. BR</v>
      </c>
      <c r="AA80" s="56" t="str">
        <f>IF(ISBLANK(MAIN!AC80),"",MAIN!AC80)</f>
        <v/>
      </c>
      <c r="AB80" s="55"/>
      <c r="AC80" s="56"/>
      <c r="AD80" s="57"/>
    </row>
    <row r="81" spans="1:30" s="33" customFormat="1" ht="11.25" customHeight="1" x14ac:dyDescent="0.2">
      <c r="A81" s="26" t="str">
        <f>IF(ISBLANK(MAIN!A81),"",MAIN!A81)</f>
        <v>Upstream of Tailings</v>
      </c>
      <c r="B81" s="34" t="str">
        <f>IF(ISBLANK(MAIN!B81),"",MAIN!B81)</f>
        <v/>
      </c>
      <c r="C81" s="27" t="str">
        <f>IF(ISBLANK(MAIN!C81),"",MAIN!C81)</f>
        <v/>
      </c>
      <c r="D81" s="16" t="str">
        <f>IF(ISBLANK(MAIN!D81),"",MAIN!D81)</f>
        <v/>
      </c>
      <c r="E81" s="17" t="str">
        <f>IF(ISBLANK(MAIN!E81),"",MAIN!E81)</f>
        <v/>
      </c>
      <c r="F81" s="17" t="str">
        <f>IF(ISBLANK(MAIN!F81),"",MAIN!F81)</f>
        <v/>
      </c>
      <c r="G81" s="27" t="str">
        <f>IF(ISBLANK(MAIN!G81),"",MAIN!G81)</f>
        <v/>
      </c>
      <c r="H81" s="27" t="str">
        <f>IF(ISBLANK(MAIN!H81),"",MAIN!H81)</f>
        <v/>
      </c>
      <c r="I81" s="27" t="str">
        <f>IF(ISBLANK(MAIN!I81),"",MAIN!I81)</f>
        <v/>
      </c>
      <c r="J81" s="110" t="str">
        <f>IF(ISBLANK(MAIN!J81),"",MAIN!J81)</f>
        <v/>
      </c>
      <c r="K81" s="27" t="str">
        <f>IF(ISBLANK(MAIN!K81),"",MAIN!K81)</f>
        <v/>
      </c>
      <c r="L81" s="27" t="str">
        <f>IF(ISBLANK(MAIN!L81),"",MAIN!L81)</f>
        <v/>
      </c>
      <c r="M81" s="27" t="str">
        <f>IF(ISBLANK(MAIN!M81),"",MAIN!M81)</f>
        <v/>
      </c>
      <c r="N81" s="27" t="str">
        <f>IF(ISBLANK(MAIN!N81),"",MAIN!N81)</f>
        <v/>
      </c>
      <c r="O81" s="27" t="str">
        <f>IF(ISBLANK(MAIN!O81),"",MAIN!O81)</f>
        <v/>
      </c>
      <c r="P81" s="27" t="str">
        <f>IF(ISBLANK(MAIN!P81),"",MAIN!P81)</f>
        <v/>
      </c>
      <c r="Q81" s="27" t="str">
        <f>IF(ISBLANK(MAIN!S81),"",MAIN!S81)</f>
        <v/>
      </c>
      <c r="R81" s="103" t="str">
        <f>IF(ISBLANK(MAIN!T81),"",MAIN!T81)</f>
        <v/>
      </c>
      <c r="S81" s="27" t="str">
        <f>IF(ISBLANK(MAIN!U81),"",MAIN!U81)</f>
        <v/>
      </c>
      <c r="T81" s="27" t="str">
        <f>IF(ISBLANK(MAIN!V81),"",MAIN!V81)</f>
        <v/>
      </c>
      <c r="U81" s="27" t="str">
        <f>IF(ISBLANK(MAIN!W81),"",MAIN!W81)</f>
        <v/>
      </c>
      <c r="V81" s="27" t="str">
        <f>IF(ISBLANK(MAIN!X81),"",MAIN!X81)</f>
        <v/>
      </c>
      <c r="W81" s="28" t="str">
        <f>IF(ISBLANK(MAIN!Y81),"",MAIN!Y81)</f>
        <v/>
      </c>
      <c r="X81" s="29" t="str">
        <f>IF(ISBLANK(MAIN!Z81),"",MAIN!Z81)</f>
        <v/>
      </c>
      <c r="Y81" s="28" t="str">
        <f>IF(ISBLANK(MAIN!AA81),"",MAIN!AA81)</f>
        <v/>
      </c>
      <c r="Z81" s="30" t="str">
        <f>IF(ISBLANK(MAIN!AB81),"",MAIN!AB81)</f>
        <v/>
      </c>
      <c r="AA81" s="31" t="str">
        <f>IF(ISBLANK(MAIN!AC81),"",MAIN!AC81)</f>
        <v/>
      </c>
      <c r="AB81" s="32"/>
      <c r="AC81" s="31"/>
    </row>
    <row r="82" spans="1:30" s="15" customFormat="1" ht="11.25" customHeight="1" x14ac:dyDescent="0.2">
      <c r="A82" s="61" t="str">
        <f>IF(ISBLANK(MAIN!A82),"",MAIN!A82)</f>
        <v>TH86-2</v>
      </c>
      <c r="B82" s="46" t="str">
        <f>IF(ISBLANK(MAIN!B82),"",MAIN!B82)</f>
        <v>Upstream of Tailings</v>
      </c>
      <c r="C82" s="50" t="str">
        <f>IF(ISBLANK(MAIN!C82),"",MAIN!C82)</f>
        <v/>
      </c>
      <c r="D82" s="47" t="str">
        <f>IF(ISBLANK(MAIN!D82),"",MAIN!D82)</f>
        <v>NAD83 / UTM zone 8</v>
      </c>
      <c r="E82" s="48">
        <f>IF(ISBLANK(MAIN!E82),"",MAIN!E82)</f>
        <v>6912658.4699999997</v>
      </c>
      <c r="F82" s="48">
        <f>IF(ISBLANK(MAIN!F82),"",MAIN!F82)</f>
        <v>583846.54</v>
      </c>
      <c r="G82" s="50">
        <f>IF(ISBLANK(MAIN!G82),"",MAIN!G82)</f>
        <v>51</v>
      </c>
      <c r="H82" s="50">
        <f>IF(ISBLANK(MAIN!H82),"",MAIN!H82)</f>
        <v>1.67</v>
      </c>
      <c r="I82" s="50">
        <f>IF(ISBLANK(MAIN!I82),"",MAIN!I82)</f>
        <v>1.696</v>
      </c>
      <c r="J82" s="109">
        <f>IF(ISBLANK(MAIN!J82),"",MAIN!J82)</f>
        <v>11.565</v>
      </c>
      <c r="K82" s="50">
        <f>IF(ISBLANK(MAIN!K82),"",MAIN!K82)</f>
        <v>11.997</v>
      </c>
      <c r="L82" s="50" t="str">
        <f>IF(ISBLANK(MAIN!L82),"",MAIN!L82)</f>
        <v/>
      </c>
      <c r="M82" s="97">
        <f>IF(ISBLANK(MAIN!M82),"",MAIN!M82)</f>
        <v>41530</v>
      </c>
      <c r="N82" s="98">
        <f>IF(ISBLANK(MAIN!N82),"",MAIN!N82)</f>
        <v>0.71805555555555556</v>
      </c>
      <c r="O82" s="50">
        <f>IF(ISBLANK(MAIN!O82),"",MAIN!O82)</f>
        <v>60</v>
      </c>
      <c r="P82" s="50">
        <f>IF(ISBLANK(MAIN!P82),"",MAIN!P82)</f>
        <v>3.16</v>
      </c>
      <c r="Q82" s="50">
        <f>IF(ISBLANK(MAIN!S82),"",MAIN!S82)</f>
        <v>4.7</v>
      </c>
      <c r="R82" s="102">
        <f>IF(ISBLANK(MAIN!T82),"",MAIN!T82)</f>
        <v>7.01</v>
      </c>
      <c r="S82" s="50">
        <f>IF(ISBLANK(MAIN!U82),"",MAIN!U82)</f>
        <v>347</v>
      </c>
      <c r="T82" s="50">
        <f>IF(ISBLANK(MAIN!V82),"",MAIN!V82)</f>
        <v>10</v>
      </c>
      <c r="U82" s="50" t="str">
        <f>IF(ISBLANK(MAIN!W82),"",MAIN!W82)</f>
        <v>hydrolift</v>
      </c>
      <c r="V82" s="50" t="str">
        <f>IF(ISBLANK(MAIN!X82),"",MAIN!X82)</f>
        <v>Y</v>
      </c>
      <c r="W82" s="52" t="str">
        <f>IF(ISBLANK(MAIN!Y82),"",MAIN!Y82)</f>
        <v>011</v>
      </c>
      <c r="X82" s="49" t="str">
        <f>IF(ISBLANK(MAIN!Z82),"",MAIN!Z82)</f>
        <v/>
      </c>
      <c r="Y82" s="52" t="str">
        <f>IF(ISBLANK(MAIN!AA82),"",MAIN!AA82)</f>
        <v>A</v>
      </c>
      <c r="Z82" s="53" t="str">
        <f>IF(ISBLANK(MAIN!AB82),"",MAIN!AB82)</f>
        <v/>
      </c>
      <c r="AA82" s="56" t="str">
        <f>IF(ISBLANK(MAIN!AC82),"",MAIN!AC82)</f>
        <v/>
      </c>
      <c r="AB82" s="55"/>
      <c r="AC82" s="56"/>
      <c r="AD82" s="57"/>
    </row>
    <row r="83" spans="1:30" s="15" customFormat="1" ht="11.25" customHeight="1" x14ac:dyDescent="0.2">
      <c r="A83" s="61" t="str">
        <f>IF(ISBLANK(MAIN!A83),"",MAIN!A83)</f>
        <v>TH86-5</v>
      </c>
      <c r="B83" s="46" t="str">
        <f>IF(ISBLANK(MAIN!B83),"",MAIN!B83)</f>
        <v>Upstream of Tailings</v>
      </c>
      <c r="C83" s="50" t="str">
        <f>IF(ISBLANK(MAIN!C83),"",MAIN!C83)</f>
        <v/>
      </c>
      <c r="D83" s="47" t="str">
        <f>IF(ISBLANK(MAIN!D83),"",MAIN!D83)</f>
        <v>NAD83 / UTM zone 8</v>
      </c>
      <c r="E83" s="48">
        <f>IF(ISBLANK(MAIN!E83),"",MAIN!E83)</f>
        <v>6912658.4699999997</v>
      </c>
      <c r="F83" s="48">
        <f>IF(ISBLANK(MAIN!F83),"",MAIN!F83)</f>
        <v>583846.54</v>
      </c>
      <c r="G83" s="50">
        <f>IF(ISBLANK(MAIN!G83),"",MAIN!G83)</f>
        <v>51</v>
      </c>
      <c r="H83" s="50">
        <f>IF(ISBLANK(MAIN!H83),"",MAIN!H83)</f>
        <v>8.6150000000000002</v>
      </c>
      <c r="I83" s="50">
        <f>IF(ISBLANK(MAIN!I83),"",MAIN!I83)</f>
        <v>8.6539999999999999</v>
      </c>
      <c r="J83" s="109">
        <f>IF(ISBLANK(MAIN!J83),"",MAIN!J83)</f>
        <v>27.4</v>
      </c>
      <c r="K83" s="50">
        <f>IF(ISBLANK(MAIN!K83),"",MAIN!K83)</f>
        <v>28.625</v>
      </c>
      <c r="L83" s="50" t="str">
        <f>IF(ISBLANK(MAIN!L83),"",MAIN!L83)</f>
        <v/>
      </c>
      <c r="M83" s="97">
        <f>IF(ISBLANK(MAIN!M83),"",MAIN!M83)</f>
        <v>41530</v>
      </c>
      <c r="N83" s="98">
        <f>IF(ISBLANK(MAIN!N83),"",MAIN!N83)</f>
        <v>0.75694444444444453</v>
      </c>
      <c r="O83" s="50">
        <f>IF(ISBLANK(MAIN!O83),"",MAIN!O83)</f>
        <v>120</v>
      </c>
      <c r="P83" s="50">
        <f>IF(ISBLANK(MAIN!P83),"",MAIN!P83)</f>
        <v>3.33</v>
      </c>
      <c r="Q83" s="50">
        <f>IF(ISBLANK(MAIN!S83),"",MAIN!S83)</f>
        <v>4.7</v>
      </c>
      <c r="R83" s="102">
        <f>IF(ISBLANK(MAIN!T83),"",MAIN!T83)</f>
        <v>6.47</v>
      </c>
      <c r="S83" s="50">
        <f>IF(ISBLANK(MAIN!U83),"",MAIN!U83)</f>
        <v>1044</v>
      </c>
      <c r="T83" s="50">
        <f>IF(ISBLANK(MAIN!V83),"",MAIN!V83)</f>
        <v>9.51</v>
      </c>
      <c r="U83" s="50" t="str">
        <f>IF(ISBLANK(MAIN!W83),"",MAIN!W83)</f>
        <v>hydrolift</v>
      </c>
      <c r="V83" s="50" t="str">
        <f>IF(ISBLANK(MAIN!X83),"",MAIN!X83)</f>
        <v>Y</v>
      </c>
      <c r="W83" s="52" t="str">
        <f>IF(ISBLANK(MAIN!Y83),"",MAIN!Y83)</f>
        <v>048</v>
      </c>
      <c r="X83" s="49" t="str">
        <f>IF(ISBLANK(MAIN!Z83),"",MAIN!Z83)</f>
        <v/>
      </c>
      <c r="Y83" s="52" t="str">
        <f>IF(ISBLANK(MAIN!AA83),"",MAIN!AA83)</f>
        <v>A</v>
      </c>
      <c r="Z83" s="53" t="str">
        <f>IF(ISBLANK(MAIN!AB83),"",MAIN!AB83)</f>
        <v/>
      </c>
      <c r="AA83" s="56" t="str">
        <f>IF(ISBLANK(MAIN!AC83),"",MAIN!AC83)</f>
        <v>Discahrge water has lots of large black particulates, metallic odour.</v>
      </c>
      <c r="AB83" s="55"/>
      <c r="AC83" s="56"/>
      <c r="AD83" s="57"/>
    </row>
    <row r="84" spans="1:30" s="33" customFormat="1" ht="11.25" customHeight="1" x14ac:dyDescent="0.2">
      <c r="A84" s="26" t="str">
        <f>IF(ISBLANK(MAIN!A84),"",MAIN!A84)</f>
        <v>Vangorda / Grum</v>
      </c>
      <c r="B84" s="34" t="str">
        <f>IF(ISBLANK(MAIN!B84),"",MAIN!B84)</f>
        <v/>
      </c>
      <c r="C84" s="27" t="str">
        <f>IF(ISBLANK(MAIN!C84),"",MAIN!C84)</f>
        <v/>
      </c>
      <c r="D84" s="16" t="str">
        <f>IF(ISBLANK(MAIN!D84),"",MAIN!D84)</f>
        <v/>
      </c>
      <c r="E84" s="17" t="str">
        <f>IF(ISBLANK(MAIN!E84),"",MAIN!E84)</f>
        <v/>
      </c>
      <c r="F84" s="17" t="str">
        <f>IF(ISBLANK(MAIN!F84),"",MAIN!F84)</f>
        <v/>
      </c>
      <c r="G84" s="27" t="str">
        <f>IF(ISBLANK(MAIN!G84),"",MAIN!G84)</f>
        <v/>
      </c>
      <c r="H84" s="27" t="str">
        <f>IF(ISBLANK(MAIN!H84),"",MAIN!H84)</f>
        <v/>
      </c>
      <c r="I84" s="27" t="str">
        <f>IF(ISBLANK(MAIN!I84),"",MAIN!I84)</f>
        <v/>
      </c>
      <c r="J84" s="110" t="str">
        <f>IF(ISBLANK(MAIN!J84),"",MAIN!J84)</f>
        <v/>
      </c>
      <c r="K84" s="27" t="str">
        <f>IF(ISBLANK(MAIN!K84),"",MAIN!K84)</f>
        <v/>
      </c>
      <c r="L84" s="27" t="str">
        <f>IF(ISBLANK(MAIN!L84),"",MAIN!L84)</f>
        <v/>
      </c>
      <c r="M84" s="27" t="str">
        <f>IF(ISBLANK(MAIN!M84),"",MAIN!M84)</f>
        <v/>
      </c>
      <c r="N84" s="27" t="str">
        <f>IF(ISBLANK(MAIN!N84),"",MAIN!N84)</f>
        <v/>
      </c>
      <c r="O84" s="27" t="str">
        <f>IF(ISBLANK(MAIN!O84),"",MAIN!O84)</f>
        <v/>
      </c>
      <c r="P84" s="27" t="str">
        <f>IF(ISBLANK(MAIN!P84),"",MAIN!P84)</f>
        <v/>
      </c>
      <c r="Q84" s="27" t="str">
        <f>IF(ISBLANK(MAIN!S84),"",MAIN!S84)</f>
        <v/>
      </c>
      <c r="R84" s="103" t="str">
        <f>IF(ISBLANK(MAIN!T84),"",MAIN!T84)</f>
        <v/>
      </c>
      <c r="S84" s="27" t="str">
        <f>IF(ISBLANK(MAIN!U84),"",MAIN!U84)</f>
        <v/>
      </c>
      <c r="T84" s="27" t="str">
        <f>IF(ISBLANK(MAIN!V84),"",MAIN!V84)</f>
        <v/>
      </c>
      <c r="U84" s="27" t="str">
        <f>IF(ISBLANK(MAIN!W84),"",MAIN!W84)</f>
        <v/>
      </c>
      <c r="V84" s="27" t="str">
        <f>IF(ISBLANK(MAIN!X84),"",MAIN!X84)</f>
        <v/>
      </c>
      <c r="W84" s="28" t="str">
        <f>IF(ISBLANK(MAIN!Y84),"",MAIN!Y84)</f>
        <v/>
      </c>
      <c r="X84" s="29" t="str">
        <f>IF(ISBLANK(MAIN!Z84),"",MAIN!Z84)</f>
        <v/>
      </c>
      <c r="Y84" s="28" t="str">
        <f>IF(ISBLANK(MAIN!AA84),"",MAIN!AA84)</f>
        <v/>
      </c>
      <c r="Z84" s="30" t="str">
        <f>IF(ISBLANK(MAIN!AB84),"",MAIN!AB84)</f>
        <v/>
      </c>
      <c r="AA84" s="31" t="str">
        <f>IF(ISBLANK(MAIN!AC84),"",MAIN!AC84)</f>
        <v/>
      </c>
      <c r="AB84" s="32"/>
      <c r="AC84" s="31"/>
    </row>
    <row r="85" spans="1:30" s="121" customFormat="1" ht="11.25" customHeight="1" x14ac:dyDescent="0.2">
      <c r="A85" s="45" t="str">
        <f>IF(ISBLANK(MAIN!A85),"",MAIN!A85)</f>
        <v>P09-LCD1</v>
      </c>
      <c r="B85" s="46" t="str">
        <f>IF(ISBLANK(MAIN!B85),"",MAIN!B85)</f>
        <v>Vangorda/Grum</v>
      </c>
      <c r="C85" s="47" t="str">
        <f>IF(ISBLANK(MAIN!C85),"",MAIN!C85)</f>
        <v>ATV</v>
      </c>
      <c r="D85" s="47" t="str">
        <f>IF(ISBLANK(MAIN!D85),"",MAIN!D85)</f>
        <v>NAD83 / UTM zone 8</v>
      </c>
      <c r="E85" s="48">
        <f>IF(ISBLANK(MAIN!E85),"",MAIN!E85)</f>
        <v>6903138</v>
      </c>
      <c r="F85" s="48">
        <f>IF(ISBLANK(MAIN!F85),"",MAIN!F85)</f>
        <v>593468</v>
      </c>
      <c r="G85" s="49">
        <f>IF(ISBLANK(MAIN!G85),"",MAIN!G85)</f>
        <v>51</v>
      </c>
      <c r="H85" s="49">
        <f>IF(ISBLANK(MAIN!H85),"",MAIN!H85)</f>
        <v>3.786</v>
      </c>
      <c r="I85" s="50">
        <f>IF(ISBLANK(MAIN!I85),"",MAIN!I85)</f>
        <v>3.9289999999999998</v>
      </c>
      <c r="J85" s="65">
        <f>IF(ISBLANK(MAIN!J85),"",MAIN!J85)</f>
        <v>7.3419999999999996</v>
      </c>
      <c r="K85" s="50">
        <f>IF(ISBLANK(MAIN!K85),"",MAIN!K85)</f>
        <v>7.3979999999999997</v>
      </c>
      <c r="L85" s="47">
        <f>IF(ISBLANK(MAIN!L85),"",MAIN!L85)</f>
        <v>0.92800000000000005</v>
      </c>
      <c r="M85" s="51">
        <f>IF(ISBLANK(MAIN!M85),"",MAIN!M85)</f>
        <v>41529</v>
      </c>
      <c r="N85" s="85">
        <f>IF(ISBLANK(MAIN!N85),"",MAIN!N85)</f>
        <v>0.33749999999999997</v>
      </c>
      <c r="O85" s="49">
        <f>IF(ISBLANK(MAIN!O85),"",MAIN!O85)</f>
        <v>20</v>
      </c>
      <c r="P85" s="49">
        <f>IF(ISBLANK(MAIN!P85),"",MAIN!P85)</f>
        <v>1.54</v>
      </c>
      <c r="Q85" s="49">
        <f>IF(ISBLANK(MAIN!S85),"",MAIN!S85)</f>
        <v>2.8</v>
      </c>
      <c r="R85" s="62">
        <f>IF(ISBLANK(MAIN!T85),"",MAIN!T85)</f>
        <v>6.96</v>
      </c>
      <c r="S85" s="49">
        <f>IF(ISBLANK(MAIN!U85),"",MAIN!U85)</f>
        <v>1095</v>
      </c>
      <c r="T85" s="49">
        <f>IF(ISBLANK(MAIN!V85),"",MAIN!V85)</f>
        <v>24.7</v>
      </c>
      <c r="U85" s="49" t="str">
        <f>IF(ISBLANK(MAIN!W85),"",MAIN!W85)</f>
        <v>Hydrolift</v>
      </c>
      <c r="V85" s="49" t="str">
        <f>IF(ISBLANK(MAIN!X85),"",MAIN!X85)</f>
        <v>Y</v>
      </c>
      <c r="W85" s="49" t="str">
        <f>IF(ISBLANK(MAIN!Y85),"",MAIN!Y85)</f>
        <v>018</v>
      </c>
      <c r="X85" s="49" t="str">
        <f>IF(ISBLANK(MAIN!Z85),"",MAIN!Z85)</f>
        <v/>
      </c>
      <c r="Y85" s="116" t="str">
        <f>IF(ISBLANK(MAIN!AA85),"",MAIN!AA85)</f>
        <v>SF</v>
      </c>
      <c r="Z85" s="117" t="str">
        <f>IF(ISBLANK(MAIN!AB85),"",MAIN!AB85)</f>
        <v>Overburden / silt to sand &amp; gravel</v>
      </c>
      <c r="AA85" s="118" t="str">
        <f>IF(ISBLANK(MAIN!AC85),"",MAIN!AC85)</f>
        <v/>
      </c>
      <c r="AB85" s="119"/>
      <c r="AC85" s="118" t="s">
        <v>38</v>
      </c>
      <c r="AD85" s="120" t="s">
        <v>34</v>
      </c>
    </row>
    <row r="86" spans="1:30" s="15" customFormat="1" ht="11.25" customHeight="1" x14ac:dyDescent="0.2">
      <c r="A86" s="45" t="str">
        <f>IF(ISBLANK(MAIN!A86),"",MAIN!A86)</f>
        <v>P09-LCD4</v>
      </c>
      <c r="B86" s="46" t="str">
        <f>IF(ISBLANK(MAIN!B86),"",MAIN!B86)</f>
        <v>Vangorda/Grum</v>
      </c>
      <c r="C86" s="47" t="str">
        <f>IF(ISBLANK(MAIN!C86),"",MAIN!C86)</f>
        <v>ATV</v>
      </c>
      <c r="D86" s="47" t="str">
        <f>IF(ISBLANK(MAIN!D86),"",MAIN!D86)</f>
        <v>NAD83 / UTM zone 8</v>
      </c>
      <c r="E86" s="48">
        <f>IF(ISBLANK(MAIN!E86),"",MAIN!E86)</f>
        <v>6903097</v>
      </c>
      <c r="F86" s="48">
        <f>IF(ISBLANK(MAIN!F86),"",MAIN!F86)</f>
        <v>593436</v>
      </c>
      <c r="G86" s="49">
        <f>IF(ISBLANK(MAIN!G86),"",MAIN!G86)</f>
        <v>51</v>
      </c>
      <c r="H86" s="49">
        <f>IF(ISBLANK(MAIN!H86),"",MAIN!H86)</f>
        <v>5.6550000000000002</v>
      </c>
      <c r="I86" s="50">
        <f>IF(ISBLANK(MAIN!I86),"",MAIN!I86)</f>
        <v>6.12</v>
      </c>
      <c r="J86" s="65">
        <f>IF(ISBLANK(MAIN!J86),"",MAIN!J86)</f>
        <v>12.228999999999999</v>
      </c>
      <c r="K86" s="50">
        <f>IF(ISBLANK(MAIN!K86),"",MAIN!K86)</f>
        <v>12.645999999999999</v>
      </c>
      <c r="L86" s="47">
        <f>IF(ISBLANK(MAIN!L86),"",MAIN!L86)</f>
        <v>0.86599999999999999</v>
      </c>
      <c r="M86" s="51">
        <f>IF(ISBLANK(MAIN!M86),"",MAIN!M86)</f>
        <v>41529</v>
      </c>
      <c r="N86" s="85">
        <f>IF(ISBLANK(MAIN!N86),"",MAIN!N86)</f>
        <v>0.40347222222222223</v>
      </c>
      <c r="O86" s="49">
        <f>IF(ISBLANK(MAIN!O86),"",MAIN!O86)</f>
        <v>12</v>
      </c>
      <c r="P86" s="62" t="str">
        <f>IF(ISBLANK(MAIN!P86),"",MAIN!P86)</f>
        <v/>
      </c>
      <c r="Q86" s="49">
        <f>IF(ISBLANK(MAIN!S86),"",MAIN!S86)</f>
        <v>7.3</v>
      </c>
      <c r="R86" s="62">
        <f>IF(ISBLANK(MAIN!T86),"",MAIN!T86)</f>
        <v>7.49</v>
      </c>
      <c r="S86" s="49">
        <f>IF(ISBLANK(MAIN!U86),"",MAIN!U86)</f>
        <v>1048</v>
      </c>
      <c r="T86" s="49">
        <f>IF(ISBLANK(MAIN!V86),"",MAIN!V86)</f>
        <v>12.97</v>
      </c>
      <c r="U86" s="49" t="str">
        <f>IF(ISBLANK(MAIN!W86),"",MAIN!W86)</f>
        <v>Hydrolift</v>
      </c>
      <c r="V86" s="49" t="str">
        <f>IF(ISBLANK(MAIN!X86),"",MAIN!X86)</f>
        <v>Y</v>
      </c>
      <c r="W86" s="49" t="str">
        <f>IF(ISBLANK(MAIN!Y86),"",MAIN!Y86)</f>
        <v>017</v>
      </c>
      <c r="X86" s="49" t="str">
        <f>IF(ISBLANK(MAIN!Z86),"",MAIN!Z86)</f>
        <v/>
      </c>
      <c r="Y86" s="52" t="str">
        <f>IF(ISBLANK(MAIN!AA86),"",MAIN!AA86)</f>
        <v>SF</v>
      </c>
      <c r="Z86" s="53" t="str">
        <f>IF(ISBLANK(MAIN!AB86),"",MAIN!AB86)</f>
        <v>Overburden / silt to sand &amp; gravel</v>
      </c>
      <c r="AA86" s="56" t="str">
        <f>IF(ISBLANK(MAIN!AC86),"",MAIN!AC86)</f>
        <v>Very slow recharge, requires reduced pumping rated.</v>
      </c>
      <c r="AB86" s="55"/>
      <c r="AC86" s="56"/>
      <c r="AD86" s="57" t="s">
        <v>37</v>
      </c>
    </row>
    <row r="87" spans="1:30" s="15" customFormat="1" ht="11.25" customHeight="1" x14ac:dyDescent="0.2">
      <c r="A87" s="45" t="str">
        <f>IF(ISBLANK(MAIN!A87),"",MAIN!A87)</f>
        <v>P09-LCD6</v>
      </c>
      <c r="B87" s="46" t="str">
        <f>IF(ISBLANK(MAIN!B87),"",MAIN!B87)</f>
        <v>Vangorda/Grum</v>
      </c>
      <c r="C87" s="47" t="str">
        <f>IF(ISBLANK(MAIN!C87),"",MAIN!C87)</f>
        <v>ATV</v>
      </c>
      <c r="D87" s="47" t="str">
        <f>IF(ISBLANK(MAIN!D87),"",MAIN!D87)</f>
        <v>NAD83 / UTM zone 8</v>
      </c>
      <c r="E87" s="48">
        <f>IF(ISBLANK(MAIN!E87),"",MAIN!E87)</f>
        <v>6903073</v>
      </c>
      <c r="F87" s="48">
        <f>IF(ISBLANK(MAIN!F87),"",MAIN!F87)</f>
        <v>493421</v>
      </c>
      <c r="G87" s="49">
        <f>IF(ISBLANK(MAIN!G87),"",MAIN!G87)</f>
        <v>51</v>
      </c>
      <c r="H87" s="49">
        <f>IF(ISBLANK(MAIN!H87),"",MAIN!H87)</f>
        <v>5.7350000000000003</v>
      </c>
      <c r="I87" s="50">
        <f>IF(ISBLANK(MAIN!I87),"",MAIN!I87)</f>
        <v>5.7149999999999999</v>
      </c>
      <c r="J87" s="65">
        <f>IF(ISBLANK(MAIN!J87),"",MAIN!J87)</f>
        <v>7.9139999999999997</v>
      </c>
      <c r="K87" s="50">
        <f>IF(ISBLANK(MAIN!K87),"",MAIN!K87)</f>
        <v>8.0549999999999997</v>
      </c>
      <c r="L87" s="47">
        <f>IF(ISBLANK(MAIN!L87),"",MAIN!L87)</f>
        <v>0.745</v>
      </c>
      <c r="M87" s="51">
        <f>IF(ISBLANK(MAIN!M87),"",MAIN!M87)</f>
        <v>41529</v>
      </c>
      <c r="N87" s="85">
        <f>IF(ISBLANK(MAIN!N87),"",MAIN!N87)</f>
        <v>0.38541666666666669</v>
      </c>
      <c r="O87" s="49">
        <f>IF(ISBLANK(MAIN!O87),"",MAIN!O87)</f>
        <v>12</v>
      </c>
      <c r="P87" s="65">
        <f>IF(ISBLANK(MAIN!P87),"",MAIN!P87)</f>
        <v>0.6</v>
      </c>
      <c r="Q87" s="49">
        <f>IF(ISBLANK(MAIN!S87),"",MAIN!S87)</f>
        <v>3.2</v>
      </c>
      <c r="R87" s="62">
        <f>IF(ISBLANK(MAIN!T87),"",MAIN!T87)</f>
        <v>6.98</v>
      </c>
      <c r="S87" s="49">
        <f>IF(ISBLANK(MAIN!U87),"",MAIN!U87)</f>
        <v>1178</v>
      </c>
      <c r="T87" s="49">
        <f>IF(ISBLANK(MAIN!V87),"",MAIN!V87)</f>
        <v>75.3</v>
      </c>
      <c r="U87" s="49" t="str">
        <f>IF(ISBLANK(MAIN!W87),"",MAIN!W87)</f>
        <v>Hydrolift</v>
      </c>
      <c r="V87" s="49" t="str">
        <f>IF(ISBLANK(MAIN!X87),"",MAIN!X87)</f>
        <v>Y</v>
      </c>
      <c r="W87" s="49" t="str">
        <f>IF(ISBLANK(MAIN!Y87),"",MAIN!Y87)</f>
        <v>049</v>
      </c>
      <c r="X87" s="49" t="str">
        <f>IF(ISBLANK(MAIN!Z87),"",MAIN!Z87)</f>
        <v/>
      </c>
      <c r="Y87" s="52" t="str">
        <f>IF(ISBLANK(MAIN!AA87),"",MAIN!AA87)</f>
        <v>SF</v>
      </c>
      <c r="Z87" s="53" t="str">
        <f>IF(ISBLANK(MAIN!AB87),"",MAIN!AB87)</f>
        <v>Overburden / silt to sand &amp; gravel</v>
      </c>
      <c r="AA87" s="56" t="str">
        <f>IF(ISBLANK(MAIN!AC87),"",MAIN!AC87)</f>
        <v/>
      </c>
      <c r="AB87" s="55"/>
      <c r="AC87" s="56" t="s">
        <v>40</v>
      </c>
      <c r="AD87" s="57" t="s">
        <v>41</v>
      </c>
    </row>
    <row r="88" spans="1:30" s="15" customFormat="1" ht="29.25" customHeight="1" x14ac:dyDescent="0.2">
      <c r="A88" s="45" t="str">
        <f>IF(ISBLANK(MAIN!A88),"",MAIN!A88)</f>
        <v>P09-VC1</v>
      </c>
      <c r="B88" s="46" t="str">
        <f>IF(ISBLANK(MAIN!B88),"",MAIN!B88)</f>
        <v>Vangorda/Grum</v>
      </c>
      <c r="C88" s="47" t="str">
        <f>IF(ISBLANK(MAIN!C88),"",MAIN!C88)</f>
        <v/>
      </c>
      <c r="D88" s="47" t="str">
        <f>IF(ISBLANK(MAIN!D88),"",MAIN!D88)</f>
        <v>NAD83 / UTM zone 8</v>
      </c>
      <c r="E88" s="48">
        <f>IF(ISBLANK(MAIN!E88),"",MAIN!E88)</f>
        <v>6903244</v>
      </c>
      <c r="F88" s="48">
        <f>IF(ISBLANK(MAIN!F88),"",MAIN!F88)</f>
        <v>593627</v>
      </c>
      <c r="G88" s="49">
        <f>IF(ISBLANK(MAIN!G88),"",MAIN!G88)</f>
        <v>51</v>
      </c>
      <c r="H88" s="49">
        <f>IF(ISBLANK(MAIN!H88),"",MAIN!H88)</f>
        <v>4.0540000000000003</v>
      </c>
      <c r="I88" s="50">
        <f>IF(ISBLANK(MAIN!I88),"",MAIN!I88)</f>
        <v>4.5199999999999996</v>
      </c>
      <c r="J88" s="65">
        <f>IF(ISBLANK(MAIN!J88),"",MAIN!J88)</f>
        <v>58.811999999999998</v>
      </c>
      <c r="K88" s="50">
        <f>IF(ISBLANK(MAIN!K88),"",MAIN!K88)</f>
        <v>58.811999999999998</v>
      </c>
      <c r="L88" s="47">
        <f>IF(ISBLANK(MAIN!L88),"",MAIN!L88)</f>
        <v>0.91200000000000003</v>
      </c>
      <c r="M88" s="51">
        <f>IF(ISBLANK(MAIN!M88),"",MAIN!M88)</f>
        <v>41528</v>
      </c>
      <c r="N88" s="85">
        <f>IF(ISBLANK(MAIN!N88),"",MAIN!N88)</f>
        <v>0.66666666666666663</v>
      </c>
      <c r="O88" s="49">
        <f>IF(ISBLANK(MAIN!O88),"",MAIN!O88)</f>
        <v>270</v>
      </c>
      <c r="P88" s="62">
        <f>IF(ISBLANK(MAIN!P88),"",MAIN!P88)</f>
        <v>4.3499999999999996</v>
      </c>
      <c r="Q88" s="49">
        <f>IF(ISBLANK(MAIN!S88),"",MAIN!S88)</f>
        <v>4.7</v>
      </c>
      <c r="R88" s="62">
        <f>IF(ISBLANK(MAIN!T88),"",MAIN!T88)</f>
        <v>7.88</v>
      </c>
      <c r="S88" s="49">
        <f>IF(ISBLANK(MAIN!U88),"",MAIN!U88)</f>
        <v>309.10000000000002</v>
      </c>
      <c r="T88" s="49">
        <f>IF(ISBLANK(MAIN!V88),"",MAIN!V88)</f>
        <v>26.4</v>
      </c>
      <c r="U88" s="49" t="str">
        <f>IF(ISBLANK(MAIN!W88),"",MAIN!W88)</f>
        <v>Hydrolift</v>
      </c>
      <c r="V88" s="49" t="str">
        <f>IF(ISBLANK(MAIN!X88),"",MAIN!X88)</f>
        <v>Y</v>
      </c>
      <c r="W88" s="49" t="str">
        <f>IF(ISBLANK(MAIN!Y88),"",MAIN!Y88)</f>
        <v>01</v>
      </c>
      <c r="X88" s="49" t="str">
        <f>IF(ISBLANK(MAIN!Z88),"",MAIN!Z88)</f>
        <v/>
      </c>
      <c r="Y88" s="52" t="str">
        <f>IF(ISBLANK(MAIN!AA88),"",MAIN!AA88)</f>
        <v>SF</v>
      </c>
      <c r="Z88" s="53" t="str">
        <f>IF(ISBLANK(MAIN!AB88),"",MAIN!AB88)</f>
        <v>BR / friable, calcareous phyllite</v>
      </c>
      <c r="AA88" s="56" t="str">
        <f>IF(ISBLANK(MAIN!AC88),"",MAIN!AC88)</f>
        <v/>
      </c>
      <c r="AB88" s="55"/>
      <c r="AC88" s="56" t="s">
        <v>111</v>
      </c>
      <c r="AD88" s="57" t="s">
        <v>110</v>
      </c>
    </row>
    <row r="89" spans="1:30" s="15" customFormat="1" ht="11.25" customHeight="1" x14ac:dyDescent="0.2">
      <c r="A89" s="45" t="str">
        <f>IF(ISBLANK(MAIN!A89),"",MAIN!A89)</f>
        <v>P2001-2A</v>
      </c>
      <c r="B89" s="46" t="str">
        <f>IF(ISBLANK(MAIN!B89),"",MAIN!B89)</f>
        <v>Vangorda/Grum</v>
      </c>
      <c r="C89" s="47" t="str">
        <f>IF(ISBLANK(MAIN!C89),"",MAIN!C89)</f>
        <v/>
      </c>
      <c r="D89" s="47" t="str">
        <f>IF(ISBLANK(MAIN!D89),"",MAIN!D89)</f>
        <v>NAD83 / UTM zone 8</v>
      </c>
      <c r="E89" s="48">
        <f>IF(ISBLANK(MAIN!E89),"",MAIN!E89)</f>
        <v>6902864.3499999996</v>
      </c>
      <c r="F89" s="48">
        <f>IF(ISBLANK(MAIN!F89),"",MAIN!F89)</f>
        <v>593135.39</v>
      </c>
      <c r="G89" s="49">
        <f>IF(ISBLANK(MAIN!G89),"",MAIN!G89)</f>
        <v>51</v>
      </c>
      <c r="H89" s="49">
        <f>IF(ISBLANK(MAIN!H89),"",MAIN!H89)</f>
        <v>4.1239999999999997</v>
      </c>
      <c r="I89" s="50">
        <f>IF(ISBLANK(MAIN!I89),"",MAIN!I89)</f>
        <v>4.5570000000000004</v>
      </c>
      <c r="J89" s="65">
        <f>IF(ISBLANK(MAIN!J89),"",MAIN!J89)</f>
        <v>6.7</v>
      </c>
      <c r="K89" s="50">
        <f>IF(ISBLANK(MAIN!K89),"",MAIN!K89)</f>
        <v>27.653000000000002</v>
      </c>
      <c r="L89" s="47">
        <f>IF(ISBLANK(MAIN!L89),"",MAIN!L89)</f>
        <v>0.35299999999999998</v>
      </c>
      <c r="M89" s="51">
        <f>IF(ISBLANK(MAIN!M89),"",MAIN!M89)</f>
        <v>41528</v>
      </c>
      <c r="N89" s="85">
        <f>IF(ISBLANK(MAIN!N89),"",MAIN!N89)</f>
        <v>0.55208333333333337</v>
      </c>
      <c r="O89" s="49">
        <f>IF(ISBLANK(MAIN!O89),"",MAIN!O89)</f>
        <v>21</v>
      </c>
      <c r="P89" s="49">
        <f>IF(ISBLANK(MAIN!P89),"",MAIN!P89)</f>
        <v>0.36799999999999999</v>
      </c>
      <c r="Q89" s="49">
        <f>IF(ISBLANK(MAIN!S89),"",MAIN!S89)</f>
        <v>5.4</v>
      </c>
      <c r="R89" s="62">
        <f>IF(ISBLANK(MAIN!T89),"",MAIN!T89)</f>
        <v>6.09</v>
      </c>
      <c r="S89" s="49">
        <f>IF(ISBLANK(MAIN!U89),"",MAIN!U89)</f>
        <v>2346</v>
      </c>
      <c r="T89" s="49" t="str">
        <f>IF(ISBLANK(MAIN!V89),"",MAIN!V89)</f>
        <v/>
      </c>
      <c r="U89" s="49" t="str">
        <f>IF(ISBLANK(MAIN!W89),"",MAIN!W89)</f>
        <v>manual</v>
      </c>
      <c r="V89" s="49" t="str">
        <f>IF(ISBLANK(MAIN!X89),"",MAIN!X89)</f>
        <v>Y</v>
      </c>
      <c r="W89" s="49" t="str">
        <f>IF(ISBLANK(MAIN!Y89),"",MAIN!Y89)</f>
        <v>034</v>
      </c>
      <c r="X89" s="49" t="str">
        <f>IF(ISBLANK(MAIN!Z89),"",MAIN!Z89)</f>
        <v/>
      </c>
      <c r="Y89" s="52" t="str">
        <f>IF(ISBLANK(MAIN!AA89),"",MAIN!AA89)</f>
        <v>SF</v>
      </c>
      <c r="Z89" s="53" t="str">
        <f>IF(ISBLANK(MAIN!AB89),"",MAIN!AB89)</f>
        <v>Till</v>
      </c>
      <c r="AA89" s="56" t="str">
        <f>IF(ISBLANK(MAIN!AC89),"",MAIN!AC89)</f>
        <v>Very turbid and very slow recharge.</v>
      </c>
      <c r="AB89" s="55"/>
      <c r="AC89" s="56"/>
      <c r="AD89" s="57" t="s">
        <v>108</v>
      </c>
    </row>
    <row r="90" spans="1:30" s="15" customFormat="1" ht="38.25" customHeight="1" x14ac:dyDescent="0.2">
      <c r="A90" s="45" t="str">
        <f>IF(ISBLANK(MAIN!A90),"",MAIN!A90)</f>
        <v>P2001-2B</v>
      </c>
      <c r="B90" s="46" t="str">
        <f>IF(ISBLANK(MAIN!B90),"",MAIN!B90)</f>
        <v>Vangorda/Grum</v>
      </c>
      <c r="C90" s="47" t="str">
        <f>IF(ISBLANK(MAIN!C90),"",MAIN!C90)</f>
        <v/>
      </c>
      <c r="D90" s="47" t="str">
        <f>IF(ISBLANK(MAIN!D90),"",MAIN!D90)</f>
        <v>NAD83 / UTM zone 8</v>
      </c>
      <c r="E90" s="48">
        <f>IF(ISBLANK(MAIN!E90),"",MAIN!E90)</f>
        <v>6902864.4000000004</v>
      </c>
      <c r="F90" s="48">
        <f>IF(ISBLANK(MAIN!F90),"",MAIN!F90)</f>
        <v>593135.46</v>
      </c>
      <c r="G90" s="49">
        <f>IF(ISBLANK(MAIN!G90),"",MAIN!G90)</f>
        <v>51</v>
      </c>
      <c r="H90" s="49">
        <f>IF(ISBLANK(MAIN!H90),"",MAIN!H90)</f>
        <v>4.0209999999999999</v>
      </c>
      <c r="I90" s="50">
        <f>IF(ISBLANK(MAIN!I90),"",MAIN!I90)</f>
        <v>4.4790000000000001</v>
      </c>
      <c r="J90" s="65">
        <f>IF(ISBLANK(MAIN!J90),"",MAIN!J90)</f>
        <v>27.474</v>
      </c>
      <c r="K90" s="50">
        <f>IF(ISBLANK(MAIN!K90),"",MAIN!K90)</f>
        <v>14.333</v>
      </c>
      <c r="L90" s="47">
        <f>IF(ISBLANK(MAIN!L90),"",MAIN!L90)</f>
        <v>0.433</v>
      </c>
      <c r="M90" s="51">
        <f>IF(ISBLANK(MAIN!M90),"",MAIN!M90)</f>
        <v>41528</v>
      </c>
      <c r="N90" s="85">
        <f>IF(ISBLANK(MAIN!N90),"",MAIN!N90)</f>
        <v>0.55833333333333335</v>
      </c>
      <c r="O90" s="49">
        <f>IF(ISBLANK(MAIN!O90),"",MAIN!O90)</f>
        <v>55</v>
      </c>
      <c r="P90" s="65">
        <f>IF(ISBLANK(MAIN!P90),"",MAIN!P90)</f>
        <v>0.79700000000000004</v>
      </c>
      <c r="Q90" s="58">
        <f>IF(ISBLANK(MAIN!S90),"",MAIN!S90)</f>
        <v>5.3</v>
      </c>
      <c r="R90" s="62">
        <f>IF(ISBLANK(MAIN!T90),"",MAIN!T90)</f>
        <v>7.14</v>
      </c>
      <c r="S90" s="49">
        <f>IF(ISBLANK(MAIN!U90),"",MAIN!U90)</f>
        <v>2177</v>
      </c>
      <c r="T90" s="49">
        <f>IF(ISBLANK(MAIN!V90),"",MAIN!V90)</f>
        <v>415</v>
      </c>
      <c r="U90" s="49" t="str">
        <f>IF(ISBLANK(MAIN!W90),"",MAIN!W90)</f>
        <v>manual</v>
      </c>
      <c r="V90" s="49" t="str">
        <f>IF(ISBLANK(MAIN!X90),"",MAIN!X90)</f>
        <v>Y</v>
      </c>
      <c r="W90" s="49" t="str">
        <f>IF(ISBLANK(MAIN!Y90),"",MAIN!Y90)</f>
        <v>022</v>
      </c>
      <c r="X90" s="49" t="str">
        <f>IF(ISBLANK(MAIN!Z90),"",MAIN!Z90)</f>
        <v/>
      </c>
      <c r="Y90" s="52" t="str">
        <f>IF(ISBLANK(MAIN!AA90),"",MAIN!AA90)</f>
        <v>SF</v>
      </c>
      <c r="Z90" s="53" t="str">
        <f>IF(ISBLANK(MAIN!AB90),"",MAIN!AB90)</f>
        <v>Clay and Gravel</v>
      </c>
      <c r="AA90" s="56" t="str">
        <f>IF(ISBLANK(MAIN!AC90),"",MAIN!AC90)</f>
        <v>Very low well volume available for pumping.</v>
      </c>
      <c r="AB90" s="55"/>
      <c r="AC90" s="56" t="s">
        <v>116</v>
      </c>
      <c r="AD90" s="57" t="s">
        <v>108</v>
      </c>
    </row>
    <row r="91" spans="1:30" s="15" customFormat="1" ht="11.25" customHeight="1" x14ac:dyDescent="0.2">
      <c r="A91" s="45" t="str">
        <f>IF(ISBLANK(MAIN!A91),"",MAIN!A91)</f>
        <v>P2001-3</v>
      </c>
      <c r="B91" s="46" t="str">
        <f>IF(ISBLANK(MAIN!B91),"",MAIN!B91)</f>
        <v>Vangorda/Grum</v>
      </c>
      <c r="C91" s="47" t="str">
        <f>IF(ISBLANK(MAIN!C91),"",MAIN!C91)</f>
        <v/>
      </c>
      <c r="D91" s="47" t="str">
        <f>IF(ISBLANK(MAIN!D91),"",MAIN!D91)</f>
        <v>NAD83 / UTM zone 8</v>
      </c>
      <c r="E91" s="48">
        <f>IF(ISBLANK(MAIN!E91),"",MAIN!E91)</f>
        <v>6902881.5700000003</v>
      </c>
      <c r="F91" s="48">
        <f>IF(ISBLANK(MAIN!F91),"",MAIN!F91)</f>
        <v>593100.56000000006</v>
      </c>
      <c r="G91" s="49">
        <f>IF(ISBLANK(MAIN!G91),"",MAIN!G91)</f>
        <v>51</v>
      </c>
      <c r="H91" s="49">
        <f>IF(ISBLANK(MAIN!H91),"",MAIN!H91)</f>
        <v>36.970999999999997</v>
      </c>
      <c r="I91" s="50">
        <f>IF(ISBLANK(MAIN!I91),"",MAIN!I91)</f>
        <v>37.841000000000001</v>
      </c>
      <c r="J91" s="65">
        <f>IF(ISBLANK(MAIN!J91),"",MAIN!J91)</f>
        <v>62.42</v>
      </c>
      <c r="K91" s="50">
        <f>IF(ISBLANK(MAIN!K91),"",MAIN!K91)</f>
        <v>62.294000000000004</v>
      </c>
      <c r="L91" s="47">
        <f>IF(ISBLANK(MAIN!L91),"",MAIN!L91)</f>
        <v>0.69399999999999995</v>
      </c>
      <c r="M91" s="51">
        <f>IF(ISBLANK(MAIN!M91),"",MAIN!M91)</f>
        <v>41528</v>
      </c>
      <c r="N91" s="85">
        <f>IF(ISBLANK(MAIN!N91),"",MAIN!N91)</f>
        <v>0.48819444444444443</v>
      </c>
      <c r="O91" s="49">
        <f>IF(ISBLANK(MAIN!O91),"",MAIN!O91)</f>
        <v>150</v>
      </c>
      <c r="P91" s="62">
        <f>IF(ISBLANK(MAIN!P91),"",MAIN!P91)</f>
        <v>2.0299999999999998</v>
      </c>
      <c r="Q91" s="49">
        <f>IF(ISBLANK(MAIN!S91),"",MAIN!S91)</f>
        <v>3</v>
      </c>
      <c r="R91" s="62">
        <f>IF(ISBLANK(MAIN!T91),"",MAIN!T91)</f>
        <v>7.56</v>
      </c>
      <c r="S91" s="49">
        <f>IF(ISBLANK(MAIN!U91),"",MAIN!U91)</f>
        <v>828.2</v>
      </c>
      <c r="T91" s="49">
        <f>IF(ISBLANK(MAIN!V91),"",MAIN!V91)</f>
        <v>598</v>
      </c>
      <c r="U91" s="49" t="str">
        <f>IF(ISBLANK(MAIN!W91),"",MAIN!W91)</f>
        <v>Hydrolift</v>
      </c>
      <c r="V91" s="49" t="str">
        <f>IF(ISBLANK(MAIN!X91),"",MAIN!X91)</f>
        <v>Y</v>
      </c>
      <c r="W91" s="49" t="str">
        <f>IF(ISBLANK(MAIN!Y91),"",MAIN!Y91)</f>
        <v>023</v>
      </c>
      <c r="X91" s="49" t="str">
        <f>IF(ISBLANK(MAIN!Z91),"",MAIN!Z91)</f>
        <v/>
      </c>
      <c r="Y91" s="52" t="str">
        <f>IF(ISBLANK(MAIN!AA91),"",MAIN!AA91)</f>
        <v>SF</v>
      </c>
      <c r="Z91" s="53" t="str">
        <f>IF(ISBLANK(MAIN!AB91),"",MAIN!AB91)</f>
        <v>Till / BR</v>
      </c>
      <c r="AA91" s="56" t="str">
        <f>IF(ISBLANK(MAIN!AC91),"",MAIN!AC91)</f>
        <v/>
      </c>
      <c r="AB91" s="55"/>
      <c r="AC91" s="56" t="s">
        <v>113</v>
      </c>
      <c r="AD91" s="57" t="s">
        <v>114</v>
      </c>
    </row>
    <row r="92" spans="1:30" s="15" customFormat="1" ht="27.75" customHeight="1" x14ac:dyDescent="0.2">
      <c r="A92" s="45" t="str">
        <f>IF(ISBLANK(MAIN!A92),"",MAIN!A92)</f>
        <v>P96-9A</v>
      </c>
      <c r="B92" s="46" t="str">
        <f>IF(ISBLANK(MAIN!B92),"",MAIN!B92)</f>
        <v>Vangorda/Grum</v>
      </c>
      <c r="C92" s="47" t="str">
        <f>IF(ISBLANK(MAIN!C92),"",MAIN!C92)</f>
        <v/>
      </c>
      <c r="D92" s="47" t="str">
        <f>IF(ISBLANK(MAIN!D92),"",MAIN!D92)</f>
        <v>NAD83 / UTM zone 8</v>
      </c>
      <c r="E92" s="48">
        <f>IF(ISBLANK(MAIN!E92),"",MAIN!E92)</f>
        <v>6903346.2800000003</v>
      </c>
      <c r="F92" s="48">
        <f>IF(ISBLANK(MAIN!F92),"",MAIN!F92)</f>
        <v>592651.38</v>
      </c>
      <c r="G92" s="49">
        <f>IF(ISBLANK(MAIN!G92),"",MAIN!G92)</f>
        <v>51</v>
      </c>
      <c r="H92" s="49">
        <f>IF(ISBLANK(MAIN!H92),"",MAIN!H92)</f>
        <v>5.8550000000000004</v>
      </c>
      <c r="I92" s="50">
        <f>IF(ISBLANK(MAIN!I92),"",MAIN!I92)</f>
        <v>5.8109999999999999</v>
      </c>
      <c r="J92" s="65">
        <f>IF(ISBLANK(MAIN!J92),"",MAIN!J92)</f>
        <v>9.3539999999999992</v>
      </c>
      <c r="K92" s="50">
        <f>IF(ISBLANK(MAIN!K92),"",MAIN!K92)</f>
        <v>10.290999999999999</v>
      </c>
      <c r="L92" s="47">
        <f>IF(ISBLANK(MAIN!L92),"",MAIN!L92)</f>
        <v>0.84099999999999997</v>
      </c>
      <c r="M92" s="51">
        <f>IF(ISBLANK(MAIN!M92),"",MAIN!M92)</f>
        <v>41528</v>
      </c>
      <c r="N92" s="85">
        <f>IF(ISBLANK(MAIN!N92),"",MAIN!N92)</f>
        <v>0.57222222222222219</v>
      </c>
      <c r="O92" s="49">
        <f>IF(ISBLANK(MAIN!O92),"",MAIN!O92)</f>
        <v>20</v>
      </c>
      <c r="P92" s="62">
        <f>IF(ISBLANK(MAIN!P92),"",MAIN!P92)</f>
        <v>1.25</v>
      </c>
      <c r="Q92" s="49">
        <f>IF(ISBLANK(MAIN!S92),"",MAIN!S92)</f>
        <v>5.8</v>
      </c>
      <c r="R92" s="62">
        <f>IF(ISBLANK(MAIN!T92),"",MAIN!T92)</f>
        <v>6.52</v>
      </c>
      <c r="S92" s="49">
        <f>IF(ISBLANK(MAIN!U92),"",MAIN!U92)</f>
        <v>2662</v>
      </c>
      <c r="T92" s="49">
        <f>IF(ISBLANK(MAIN!V92),"",MAIN!V92)</f>
        <v>7.68</v>
      </c>
      <c r="U92" s="49" t="str">
        <f>IF(ISBLANK(MAIN!W92),"",MAIN!W92)</f>
        <v>Hydrolift</v>
      </c>
      <c r="V92" s="49" t="str">
        <f>IF(ISBLANK(MAIN!X92),"",MAIN!X92)</f>
        <v>Y</v>
      </c>
      <c r="W92" s="49" t="str">
        <f>IF(ISBLANK(MAIN!Y92),"",MAIN!Y92)</f>
        <v>02</v>
      </c>
      <c r="X92" s="49" t="str">
        <f>IF(ISBLANK(MAIN!Z92),"",MAIN!Z92)</f>
        <v/>
      </c>
      <c r="Y92" s="52" t="str">
        <f>IF(ISBLANK(MAIN!AA92),"",MAIN!AA92)</f>
        <v>SF</v>
      </c>
      <c r="Z92" s="53" t="str">
        <f>IF(ISBLANK(MAIN!AB92),"",MAIN!AB92)</f>
        <v>Overburden</v>
      </c>
      <c r="AA92" s="56" t="str">
        <f>IF(ISBLANK(MAIN!AC92),"",MAIN!AC92)</f>
        <v/>
      </c>
      <c r="AB92" s="55"/>
      <c r="AC92" s="56" t="s">
        <v>60</v>
      </c>
      <c r="AD92" s="57" t="s">
        <v>61</v>
      </c>
    </row>
    <row r="93" spans="1:30" s="15" customFormat="1" ht="26.25" customHeight="1" x14ac:dyDescent="0.2">
      <c r="A93" s="66" t="str">
        <f>IF(ISBLANK(MAIN!A93),"",MAIN!A93)</f>
        <v>SRK05-09</v>
      </c>
      <c r="B93" s="67" t="str">
        <f>IF(ISBLANK(MAIN!B93),"",MAIN!B93)</f>
        <v>Vangorda/Grum</v>
      </c>
      <c r="C93" s="47" t="str">
        <f>IF(ISBLANK(MAIN!C93),"",MAIN!C93)</f>
        <v/>
      </c>
      <c r="D93" s="47" t="str">
        <f>IF(ISBLANK(MAIN!D93),"",MAIN!D93)</f>
        <v>NAD83 / UTM zone 8</v>
      </c>
      <c r="E93" s="48">
        <f>IF(ISBLANK(MAIN!E93),"",MAIN!E93)</f>
        <v>6903165.4500000002</v>
      </c>
      <c r="F93" s="48">
        <f>IF(ISBLANK(MAIN!F93),"",MAIN!F93)</f>
        <v>592927.66</v>
      </c>
      <c r="G93" s="49">
        <f>IF(ISBLANK(MAIN!G93),"",MAIN!G93)</f>
        <v>38</v>
      </c>
      <c r="H93" s="49">
        <f>IF(ISBLANK(MAIN!H93),"",MAIN!H93)</f>
        <v>2.9359999999999999</v>
      </c>
      <c r="I93" s="50">
        <f>IF(ISBLANK(MAIN!I93),"",MAIN!I93)</f>
        <v>2.2000000000000002</v>
      </c>
      <c r="J93" s="65">
        <f>IF(ISBLANK(MAIN!J93),"",MAIN!J93)</f>
        <v>3.9630000000000001</v>
      </c>
      <c r="K93" s="49" t="str">
        <f>IF(ISBLANK(MAIN!K93),"",MAIN!K93)</f>
        <v/>
      </c>
      <c r="L93" s="59" t="str">
        <f>IF(ISBLANK(MAIN!L93),"",MAIN!L93)</f>
        <v>-</v>
      </c>
      <c r="M93" s="51">
        <f>IF(ISBLANK(MAIN!M93),"",MAIN!M93)</f>
        <v>41528</v>
      </c>
      <c r="N93" s="85">
        <f>IF(ISBLANK(MAIN!N93),"",MAIN!N93)</f>
        <v>0.71666666666666667</v>
      </c>
      <c r="O93" s="49">
        <f>IF(ISBLANK(MAIN!O93),"",MAIN!O93)</f>
        <v>3.5</v>
      </c>
      <c r="P93" s="65">
        <f>IF(ISBLANK(MAIN!P93),"",MAIN!P93)</f>
        <v>0.23300000000000001</v>
      </c>
      <c r="Q93" s="49">
        <f>IF(ISBLANK(MAIN!S93),"",MAIN!S93)</f>
        <v>6.1</v>
      </c>
      <c r="R93" s="62">
        <f>IF(ISBLANK(MAIN!T93),"",MAIN!T93)</f>
        <v>7.2</v>
      </c>
      <c r="S93" s="49">
        <f>IF(ISBLANK(MAIN!U93),"",MAIN!U93)</f>
        <v>1308</v>
      </c>
      <c r="T93" s="49">
        <f>IF(ISBLANK(MAIN!V93),"",MAIN!V93)</f>
        <v>18.88</v>
      </c>
      <c r="U93" s="49" t="str">
        <f>IF(ISBLANK(MAIN!W93),"",MAIN!W93)</f>
        <v>manual</v>
      </c>
      <c r="V93" s="49" t="str">
        <f>IF(ISBLANK(MAIN!X93),"",MAIN!X93)</f>
        <v>Y</v>
      </c>
      <c r="W93" s="49" t="str">
        <f>IF(ISBLANK(MAIN!Y93),"",MAIN!Y93)</f>
        <v>05</v>
      </c>
      <c r="X93" s="49" t="str">
        <f>IF(ISBLANK(MAIN!Z93),"",MAIN!Z93)</f>
        <v/>
      </c>
      <c r="Y93" s="52" t="str">
        <f>IF(ISBLANK(MAIN!AA93),"",MAIN!AA93)</f>
        <v>M2</v>
      </c>
      <c r="Z93" s="53" t="str">
        <f>IF(ISBLANK(MAIN!AB93),"",MAIN!AB93)</f>
        <v>Overburden</v>
      </c>
      <c r="AA93" s="56" t="str">
        <f>IF(ISBLANK(MAIN!AC93),"",MAIN!AC93)</f>
        <v/>
      </c>
      <c r="AB93" s="55"/>
      <c r="AC93" s="56" t="s">
        <v>27</v>
      </c>
      <c r="AD93" s="57" t="s">
        <v>18</v>
      </c>
    </row>
    <row r="94" spans="1:30" s="15" customFormat="1" ht="11.25" customHeight="1" x14ac:dyDescent="0.2">
      <c r="A94" s="45" t="str">
        <f>IF(ISBLANK(MAIN!A94),"",MAIN!A94)</f>
        <v>SRK05-5C</v>
      </c>
      <c r="B94" s="46" t="str">
        <f>IF(ISBLANK(MAIN!B94),"",MAIN!B94)</f>
        <v>Vangorda/Grum</v>
      </c>
      <c r="C94" s="47" t="str">
        <f>IF(ISBLANK(MAIN!C94),"",MAIN!C94)</f>
        <v/>
      </c>
      <c r="D94" s="47" t="str">
        <f>IF(ISBLANK(MAIN!D94),"",MAIN!D94)</f>
        <v>NAD83 / UTM zone 8</v>
      </c>
      <c r="E94" s="48">
        <f>IF(ISBLANK(MAIN!E94),"",MAIN!E94)</f>
        <v>6903383.1299999999</v>
      </c>
      <c r="F94" s="48">
        <f>IF(ISBLANK(MAIN!F94),"",MAIN!F94)</f>
        <v>592768.38</v>
      </c>
      <c r="G94" s="49">
        <f>IF(ISBLANK(MAIN!G94),"",MAIN!G94)</f>
        <v>38</v>
      </c>
      <c r="H94" s="62">
        <f>IF(ISBLANK(MAIN!H94),"",MAIN!H94)</f>
        <v>1.655</v>
      </c>
      <c r="I94" s="50">
        <f>IF(ISBLANK(MAIN!I94),"",MAIN!I94)</f>
        <v>1.9910000000000001</v>
      </c>
      <c r="J94" s="65">
        <f>IF(ISBLANK(MAIN!J94),"",MAIN!J94)</f>
        <v>3.73</v>
      </c>
      <c r="K94" s="50">
        <f>IF(ISBLANK(MAIN!K94),"",MAIN!K94)</f>
        <v>4.0309999999999997</v>
      </c>
      <c r="L94" s="47">
        <f>IF(ISBLANK(MAIN!L94),"",MAIN!L94)</f>
        <v>1.0309999999999999</v>
      </c>
      <c r="M94" s="51">
        <f>IF(ISBLANK(MAIN!M94),"",MAIN!M94)</f>
        <v>41528</v>
      </c>
      <c r="N94" s="85">
        <f>IF(ISBLANK(MAIN!N94),"",MAIN!N94)</f>
        <v>0.5131944444444444</v>
      </c>
      <c r="O94" s="49">
        <f>IF(ISBLANK(MAIN!O94),"",MAIN!O94)</f>
        <v>11</v>
      </c>
      <c r="P94" s="62">
        <f>IF(ISBLANK(MAIN!P94),"",MAIN!P94)</f>
        <v>0.36699999999999999</v>
      </c>
      <c r="Q94" s="49">
        <f>IF(ISBLANK(MAIN!S94),"",MAIN!S94)</f>
        <v>6.9</v>
      </c>
      <c r="R94" s="62">
        <f>IF(ISBLANK(MAIN!T94),"",MAIN!T94)</f>
        <v>7.27</v>
      </c>
      <c r="S94" s="49">
        <f>IF(ISBLANK(MAIN!U94),"",MAIN!U94)</f>
        <v>788</v>
      </c>
      <c r="T94" s="49">
        <f>IF(ISBLANK(MAIN!V94),"",MAIN!V94)</f>
        <v>107</v>
      </c>
      <c r="U94" s="49" t="str">
        <f>IF(ISBLANK(MAIN!W94),"",MAIN!W94)</f>
        <v>Manual</v>
      </c>
      <c r="V94" s="49" t="str">
        <f>IF(ISBLANK(MAIN!X94),"",MAIN!X94)</f>
        <v>Y</v>
      </c>
      <c r="W94" s="49" t="str">
        <f>IF(ISBLANK(MAIN!Y94),"",MAIN!Y94)</f>
        <v>06</v>
      </c>
      <c r="X94" s="49" t="str">
        <f>IF(ISBLANK(MAIN!Z94),"",MAIN!Z94)</f>
        <v/>
      </c>
      <c r="Y94" s="52" t="str">
        <f>IF(ISBLANK(MAIN!AA94),"",MAIN!AA94)</f>
        <v>SF</v>
      </c>
      <c r="Z94" s="53" t="str">
        <f>IF(ISBLANK(MAIN!AB94),"",MAIN!AB94)</f>
        <v>Overburden</v>
      </c>
      <c r="AA94" s="56" t="str">
        <f>IF(ISBLANK(MAIN!AC94),"",MAIN!AC94)</f>
        <v>Large suspended particulates present in discharge water.</v>
      </c>
      <c r="AB94" s="55"/>
      <c r="AC94" s="56" t="s">
        <v>62</v>
      </c>
      <c r="AD94" s="57"/>
    </row>
    <row r="95" spans="1:30" s="15" customFormat="1" ht="11.25" customHeight="1" x14ac:dyDescent="0.2">
      <c r="A95" s="45" t="str">
        <f>IF(ISBLANK(MAIN!A95),"",MAIN!A95)</f>
        <v>SRK05-7</v>
      </c>
      <c r="B95" s="46" t="str">
        <f>IF(ISBLANK(MAIN!B95),"",MAIN!B95)</f>
        <v>Vangorda/Grum</v>
      </c>
      <c r="C95" s="47" t="str">
        <f>IF(ISBLANK(MAIN!C95),"",MAIN!C95)</f>
        <v/>
      </c>
      <c r="D95" s="47" t="str">
        <f>IF(ISBLANK(MAIN!D95),"",MAIN!D95)</f>
        <v>NAD83 / UTM zone 8</v>
      </c>
      <c r="E95" s="48">
        <f>IF(ISBLANK(MAIN!E95),"",MAIN!E95)</f>
        <v>6903186.21</v>
      </c>
      <c r="F95" s="48">
        <f>IF(ISBLANK(MAIN!F95),"",MAIN!F95)</f>
        <v>592372.72</v>
      </c>
      <c r="G95" s="49">
        <f>IF(ISBLANK(MAIN!G95),"",MAIN!G95)</f>
        <v>51</v>
      </c>
      <c r="H95" s="49">
        <f>IF(ISBLANK(MAIN!H95),"",MAIN!H95)</f>
        <v>5.7149999999999999</v>
      </c>
      <c r="I95" s="50">
        <f>IF(ISBLANK(MAIN!I95),"",MAIN!I95)</f>
        <v>5.9749999999999996</v>
      </c>
      <c r="J95" s="65">
        <f>IF(ISBLANK(MAIN!J95),"",MAIN!J95)</f>
        <v>6.5149999999999997</v>
      </c>
      <c r="K95" s="50">
        <f>IF(ISBLANK(MAIN!K95),"",MAIN!K95)</f>
        <v>7.1690000000000005</v>
      </c>
      <c r="L95" s="47">
        <f>IF(ISBLANK(MAIN!L95),"",MAIN!L95)</f>
        <v>0.65800000000000003</v>
      </c>
      <c r="M95" s="51">
        <f>IF(ISBLANK(MAIN!M95),"",MAIN!M95)</f>
        <v>41528</v>
      </c>
      <c r="N95" s="85">
        <f>IF(ISBLANK(MAIN!N95),"",MAIN!N95)</f>
        <v>0.38750000000000001</v>
      </c>
      <c r="O95" s="49">
        <f>IF(ISBLANK(MAIN!O95),"",MAIN!O95)</f>
        <v>6.5</v>
      </c>
      <c r="P95" s="49">
        <f>IF(ISBLANK(MAIN!P95),"",MAIN!P95)</f>
        <v>0.21</v>
      </c>
      <c r="Q95" s="49">
        <f>IF(ISBLANK(MAIN!S95),"",MAIN!S95)</f>
        <v>5.3</v>
      </c>
      <c r="R95" s="62">
        <f>IF(ISBLANK(MAIN!T95),"",MAIN!T95)</f>
        <v>6.9</v>
      </c>
      <c r="S95" s="49">
        <f>IF(ISBLANK(MAIN!U95),"",MAIN!U95)</f>
        <v>2822</v>
      </c>
      <c r="T95" s="49">
        <f>IF(ISBLANK(MAIN!V95),"",MAIN!V95)</f>
        <v>37.799999999999997</v>
      </c>
      <c r="U95" s="49" t="str">
        <f>IF(ISBLANK(MAIN!W95),"",MAIN!W95)</f>
        <v>Hydrolift</v>
      </c>
      <c r="V95" s="49" t="str">
        <f>IF(ISBLANK(MAIN!X95),"",MAIN!X95)</f>
        <v>Y</v>
      </c>
      <c r="W95" s="49" t="str">
        <f>IF(ISBLANK(MAIN!Y95),"",MAIN!Y95)</f>
        <v>029</v>
      </c>
      <c r="X95" s="49" t="str">
        <f>IF(ISBLANK(MAIN!Z95),"",MAIN!Z95)</f>
        <v/>
      </c>
      <c r="Y95" s="52" t="str">
        <f>IF(ISBLANK(MAIN!AA95),"",MAIN!AA95)</f>
        <v>SF</v>
      </c>
      <c r="Z95" s="49" t="str">
        <f>IF(ISBLANK(MAIN!AB95),"",MAIN!AB95)</f>
        <v/>
      </c>
      <c r="AA95" s="56" t="str">
        <f>IF(ISBLANK(MAIN!AC95),"",MAIN!AC95)</f>
        <v/>
      </c>
      <c r="AB95" s="55"/>
      <c r="AC95" s="56"/>
      <c r="AD95" s="57" t="s">
        <v>58</v>
      </c>
    </row>
    <row r="96" spans="1:30" s="15" customFormat="1" ht="11.25" customHeight="1" x14ac:dyDescent="0.2">
      <c r="A96" s="45" t="str">
        <f>IF(ISBLANK(MAIN!A96),"",MAIN!A96)</f>
        <v>SRK05-8</v>
      </c>
      <c r="B96" s="46" t="str">
        <f>IF(ISBLANK(MAIN!B96),"",MAIN!B96)</f>
        <v>Vangorda/Grum</v>
      </c>
      <c r="C96" s="47" t="str">
        <f>IF(ISBLANK(MAIN!C96),"",MAIN!C96)</f>
        <v/>
      </c>
      <c r="D96" s="47" t="str">
        <f>IF(ISBLANK(MAIN!D96),"",MAIN!D96)</f>
        <v>NAD83 / UTM zone 8</v>
      </c>
      <c r="E96" s="48">
        <f>IF(ISBLANK(MAIN!E96),"",MAIN!E96)</f>
        <v>6903237.7999999998</v>
      </c>
      <c r="F96" s="48">
        <f>IF(ISBLANK(MAIN!F96),"",MAIN!F96)</f>
        <v>592585.72</v>
      </c>
      <c r="G96" s="49">
        <f>IF(ISBLANK(MAIN!G96),"",MAIN!G96)</f>
        <v>51</v>
      </c>
      <c r="H96" s="49">
        <f>IF(ISBLANK(MAIN!H96),"",MAIN!H96)</f>
        <v>4.8470000000000004</v>
      </c>
      <c r="I96" s="50">
        <f>IF(ISBLANK(MAIN!I96),"",MAIN!I96)</f>
        <v>5.8330000000000002</v>
      </c>
      <c r="J96" s="65">
        <f>IF(ISBLANK(MAIN!J96),"",MAIN!J96)</f>
        <v>8.4740000000000002</v>
      </c>
      <c r="K96" s="50">
        <f>IF(ISBLANK(MAIN!K96),"",MAIN!K96)</f>
        <v>9.218</v>
      </c>
      <c r="L96" s="47">
        <f>IF(ISBLANK(MAIN!L96),"",MAIN!L96)</f>
        <v>0.74</v>
      </c>
      <c r="M96" s="51">
        <f>IF(ISBLANK(MAIN!M96),"",MAIN!M96)</f>
        <v>41528</v>
      </c>
      <c r="N96" s="85">
        <f>IF(ISBLANK(MAIN!N96),"",MAIN!N96)</f>
        <v>0.44236111111111115</v>
      </c>
      <c r="O96" s="49">
        <f>IF(ISBLANK(MAIN!O96),"",MAIN!O96)</f>
        <v>22</v>
      </c>
      <c r="P96" s="49">
        <f>IF(ISBLANK(MAIN!P96),"",MAIN!P96)</f>
        <v>0.39300000000000002</v>
      </c>
      <c r="Q96" s="49">
        <f>IF(ISBLANK(MAIN!S96),"",MAIN!S96)</f>
        <v>4.4000000000000004</v>
      </c>
      <c r="R96" s="62">
        <f>IF(ISBLANK(MAIN!T96),"",MAIN!T96)</f>
        <v>7.01</v>
      </c>
      <c r="S96" s="49">
        <f>IF(ISBLANK(MAIN!U96),"",MAIN!U96)</f>
        <v>2117</v>
      </c>
      <c r="T96" s="49">
        <f>IF(ISBLANK(MAIN!V96),"",MAIN!V96)</f>
        <v>0.57999999999999996</v>
      </c>
      <c r="U96" s="49" t="str">
        <f>IF(ISBLANK(MAIN!W96),"",MAIN!W96)</f>
        <v>Hydrolift</v>
      </c>
      <c r="V96" s="49" t="str">
        <f>IF(ISBLANK(MAIN!X96),"",MAIN!X96)</f>
        <v>Y</v>
      </c>
      <c r="W96" s="49" t="str">
        <f>IF(ISBLANK(MAIN!Y96),"",MAIN!Y96)</f>
        <v>027</v>
      </c>
      <c r="X96" s="49" t="str">
        <f>IF(ISBLANK(MAIN!Z96),"",MAIN!Z96)</f>
        <v/>
      </c>
      <c r="Y96" s="52" t="str">
        <f>IF(ISBLANK(MAIN!AA96),"",MAIN!AA96)</f>
        <v>SF</v>
      </c>
      <c r="Z96" s="49" t="str">
        <f>IF(ISBLANK(MAIN!AB96),"",MAIN!AB96)</f>
        <v/>
      </c>
      <c r="AA96" s="56" t="str">
        <f>IF(ISBLANK(MAIN!AC96),"",MAIN!AC96)</f>
        <v/>
      </c>
      <c r="AB96" s="55"/>
      <c r="AC96" s="56" t="s">
        <v>176</v>
      </c>
      <c r="AD96" s="57" t="s">
        <v>72</v>
      </c>
    </row>
    <row r="97" spans="1:30" s="15" customFormat="1" ht="11.25" customHeight="1" x14ac:dyDescent="0.2">
      <c r="A97" s="45" t="str">
        <f>IF(ISBLANK(MAIN!A97),"",MAIN!A97)</f>
        <v>V34</v>
      </c>
      <c r="B97" s="46" t="str">
        <f>IF(ISBLANK(MAIN!B97),"",MAIN!B97)</f>
        <v>Vangorda/Grum</v>
      </c>
      <c r="C97" s="47" t="str">
        <f>IF(ISBLANK(MAIN!C97),"",MAIN!C97)</f>
        <v/>
      </c>
      <c r="D97" s="47" t="str">
        <f>IF(ISBLANK(MAIN!D97),"",MAIN!D97)</f>
        <v>NAD83 / UTM zone 8</v>
      </c>
      <c r="E97" s="48">
        <f>IF(ISBLANK(MAIN!E97),"",MAIN!E97)</f>
        <v>6902476.1399999997</v>
      </c>
      <c r="F97" s="48">
        <f>IF(ISBLANK(MAIN!F97),"",MAIN!F97)</f>
        <v>593432.06000000006</v>
      </c>
      <c r="G97" s="49">
        <f>IF(ISBLANK(MAIN!G97),"",MAIN!G97)</f>
        <v>51</v>
      </c>
      <c r="H97" s="49">
        <f>IF(ISBLANK(MAIN!H97),"",MAIN!H97)</f>
        <v>5.7249999999999996</v>
      </c>
      <c r="I97" s="50">
        <f>IF(ISBLANK(MAIN!I97),"",MAIN!I97)</f>
        <v>5.944</v>
      </c>
      <c r="J97" s="65">
        <f>IF(ISBLANK(MAIN!J97),"",MAIN!J97)</f>
        <v>12.83</v>
      </c>
      <c r="K97" s="50">
        <f>IF(ISBLANK(MAIN!K97),"",MAIN!K97)</f>
        <v>12.82</v>
      </c>
      <c r="L97" s="47">
        <f>IF(ISBLANK(MAIN!L97),"",MAIN!L97)</f>
        <v>0.53600000000000003</v>
      </c>
      <c r="M97" s="51">
        <f>IF(ISBLANK(MAIN!M97),"",MAIN!M97)</f>
        <v>41528</v>
      </c>
      <c r="N97" s="85">
        <f>IF(ISBLANK(MAIN!N97),"",MAIN!N97)</f>
        <v>0.37847222222222227</v>
      </c>
      <c r="O97" s="49">
        <f>IF(ISBLANK(MAIN!O97),"",MAIN!O97)</f>
        <v>18</v>
      </c>
      <c r="P97" s="65">
        <f>IF(ISBLANK(MAIN!P97),"",MAIN!P97)</f>
        <v>0.34599999999999997</v>
      </c>
      <c r="Q97" s="49">
        <f>IF(ISBLANK(MAIN!S97),"",MAIN!S97)</f>
        <v>3.2</v>
      </c>
      <c r="R97" s="62">
        <f>IF(ISBLANK(MAIN!T97),"",MAIN!T97)</f>
        <v>6.9</v>
      </c>
      <c r="S97" s="49">
        <f>IF(ISBLANK(MAIN!U97),"",MAIN!U97)</f>
        <v>1619</v>
      </c>
      <c r="T97" s="49">
        <f>IF(ISBLANK(MAIN!V97),"",MAIN!V97)</f>
        <v>181</v>
      </c>
      <c r="U97" s="49" t="str">
        <f>IF(ISBLANK(MAIN!W97),"",MAIN!W97)</f>
        <v>Hydrolift</v>
      </c>
      <c r="V97" s="49" t="str">
        <f>IF(ISBLANK(MAIN!X97),"",MAIN!X97)</f>
        <v>Y</v>
      </c>
      <c r="W97" s="49" t="str">
        <f>IF(ISBLANK(MAIN!Y97),"",MAIN!Y97)</f>
        <v>028</v>
      </c>
      <c r="X97" s="49" t="str">
        <f>IF(ISBLANK(MAIN!Z97),"",MAIN!Z97)</f>
        <v/>
      </c>
      <c r="Y97" s="52" t="str">
        <f>IF(ISBLANK(MAIN!AA97),"",MAIN!AA97)</f>
        <v>SF</v>
      </c>
      <c r="Z97" s="53" t="str">
        <f>IF(ISBLANK(MAIN!AB97),"",MAIN!AB97)</f>
        <v>BR</v>
      </c>
      <c r="AA97" s="56" t="str">
        <f>IF(ISBLANK(MAIN!AC97),"",MAIN!AC97)</f>
        <v/>
      </c>
      <c r="AB97" s="55"/>
      <c r="AC97" s="56" t="s">
        <v>100</v>
      </c>
      <c r="AD97" s="57" t="s">
        <v>101</v>
      </c>
    </row>
    <row r="98" spans="1:30" s="15" customFormat="1" ht="11.25" customHeight="1" x14ac:dyDescent="0.2">
      <c r="A98" s="45" t="str">
        <f>IF(ISBLANK(MAIN!A98),"",MAIN!A98)</f>
        <v>V35</v>
      </c>
      <c r="B98" s="46" t="str">
        <f>IF(ISBLANK(MAIN!B98),"",MAIN!B98)</f>
        <v>Vangorda/Grum</v>
      </c>
      <c r="C98" s="47" t="str">
        <f>IF(ISBLANK(MAIN!C98),"",MAIN!C98)</f>
        <v/>
      </c>
      <c r="D98" s="47" t="str">
        <f>IF(ISBLANK(MAIN!D98),"",MAIN!D98)</f>
        <v>NAD83 / UTM zone 8</v>
      </c>
      <c r="E98" s="48">
        <f>IF(ISBLANK(MAIN!E98),"",MAIN!E98)</f>
        <v>6902554.8099999996</v>
      </c>
      <c r="F98" s="48">
        <f>IF(ISBLANK(MAIN!F98),"",MAIN!F98)</f>
        <v>593181.26</v>
      </c>
      <c r="G98" s="49">
        <f>IF(ISBLANK(MAIN!G98),"",MAIN!G98)</f>
        <v>51</v>
      </c>
      <c r="H98" s="49">
        <f>IF(ISBLANK(MAIN!H98),"",MAIN!H98)</f>
        <v>7.1929999999999996</v>
      </c>
      <c r="I98" s="50">
        <f>IF(ISBLANK(MAIN!I98),"",MAIN!I98)</f>
        <v>7.2610000000000001</v>
      </c>
      <c r="J98" s="65">
        <f>IF(ISBLANK(MAIN!J98),"",MAIN!J98)</f>
        <v>16.001000000000001</v>
      </c>
      <c r="K98" s="50">
        <f>IF(ISBLANK(MAIN!K98),"",MAIN!K98)</f>
        <v>16.02</v>
      </c>
      <c r="L98" s="47">
        <f>IF(ISBLANK(MAIN!L98),"",MAIN!L98)</f>
        <v>0.442</v>
      </c>
      <c r="M98" s="51">
        <f>IF(ISBLANK(MAIN!M98),"",MAIN!M98)</f>
        <v>41528</v>
      </c>
      <c r="N98" s="85">
        <f>IF(ISBLANK(MAIN!N98),"",MAIN!N98)</f>
        <v>0.42152777777777778</v>
      </c>
      <c r="O98" s="49">
        <f>IF(ISBLANK(MAIN!O98),"",MAIN!O98)</f>
        <v>23</v>
      </c>
      <c r="P98" s="65">
        <f>IF(ISBLANK(MAIN!P98),"",MAIN!P98)</f>
        <v>0.51100000000000001</v>
      </c>
      <c r="Q98" s="49">
        <f>IF(ISBLANK(MAIN!S98),"",MAIN!S98)</f>
        <v>3.1</v>
      </c>
      <c r="R98" s="62">
        <f>IF(ISBLANK(MAIN!T98),"",MAIN!T98)</f>
        <v>7.15</v>
      </c>
      <c r="S98" s="49">
        <f>IF(ISBLANK(MAIN!U98),"",MAIN!U98)</f>
        <v>2544</v>
      </c>
      <c r="T98" s="49">
        <f>IF(ISBLANK(MAIN!V98),"",MAIN!V98)</f>
        <v>7.49</v>
      </c>
      <c r="U98" s="49" t="str">
        <f>IF(ISBLANK(MAIN!W98),"",MAIN!W98)</f>
        <v>Hydrolift</v>
      </c>
      <c r="V98" s="49" t="str">
        <f>IF(ISBLANK(MAIN!X98),"",MAIN!X98)</f>
        <v>Y</v>
      </c>
      <c r="W98" s="49" t="str">
        <f>IF(ISBLANK(MAIN!Y98),"",MAIN!Y98)</f>
        <v>024</v>
      </c>
      <c r="X98" s="49" t="str">
        <f>IF(ISBLANK(MAIN!Z98),"",MAIN!Z98)</f>
        <v/>
      </c>
      <c r="Y98" s="52" t="str">
        <f>IF(ISBLANK(MAIN!AA98),"",MAIN!AA98)</f>
        <v>SF</v>
      </c>
      <c r="Z98" s="53" t="str">
        <f>IF(ISBLANK(MAIN!AB98),"",MAIN!AB98)</f>
        <v>Alluvium</v>
      </c>
      <c r="AA98" s="56" t="str">
        <f>IF(ISBLANK(MAIN!AC98),"",MAIN!AC98)</f>
        <v/>
      </c>
      <c r="AB98" s="55"/>
      <c r="AC98" s="56" t="s">
        <v>94</v>
      </c>
      <c r="AD98" s="57" t="s">
        <v>95</v>
      </c>
    </row>
    <row r="99" spans="1:30" s="15" customFormat="1" ht="11.25" customHeight="1" x14ac:dyDescent="0.2">
      <c r="A99" s="45" t="str">
        <f>IF(ISBLANK(MAIN!A99),"",MAIN!A99)</f>
        <v>V36</v>
      </c>
      <c r="B99" s="46" t="str">
        <f>IF(ISBLANK(MAIN!B99),"",MAIN!B99)</f>
        <v>Vangorda/Grum</v>
      </c>
      <c r="C99" s="47" t="str">
        <f>IF(ISBLANK(MAIN!C99),"",MAIN!C99)</f>
        <v/>
      </c>
      <c r="D99" s="47" t="str">
        <f>IF(ISBLANK(MAIN!D99),"",MAIN!D99)</f>
        <v>NAD83 / UTM zone 8</v>
      </c>
      <c r="E99" s="48">
        <f>IF(ISBLANK(MAIN!E99),"",MAIN!E99)</f>
        <v>6902916.5999999996</v>
      </c>
      <c r="F99" s="48">
        <f>IF(ISBLANK(MAIN!F99),"",MAIN!F99)</f>
        <v>593138.28</v>
      </c>
      <c r="G99" s="49">
        <f>IF(ISBLANK(MAIN!G99),"",MAIN!G99)</f>
        <v>51</v>
      </c>
      <c r="H99" s="49">
        <f>IF(ISBLANK(MAIN!H99),"",MAIN!H99)</f>
        <v>8.6509999999999998</v>
      </c>
      <c r="I99" s="50">
        <f>IF(ISBLANK(MAIN!I99),"",MAIN!I99)</f>
        <v>9.2050000000000001</v>
      </c>
      <c r="J99" s="65">
        <f>IF(ISBLANK(MAIN!J99),"",MAIN!J99)</f>
        <v>11.87</v>
      </c>
      <c r="K99" s="50">
        <f>IF(ISBLANK(MAIN!K99),"",MAIN!K99)</f>
        <v>11.86</v>
      </c>
      <c r="L99" s="47">
        <f>IF(ISBLANK(MAIN!L99),"",MAIN!L99)</f>
        <v>0.65</v>
      </c>
      <c r="M99" s="51">
        <f>IF(ISBLANK(MAIN!M99),"",MAIN!M99)</f>
        <v>41528</v>
      </c>
      <c r="N99" s="85">
        <f>IF(ISBLANK(MAIN!N99),"",MAIN!N99)</f>
        <v>0.59652777777777777</v>
      </c>
      <c r="O99" s="49">
        <f>IF(ISBLANK(MAIN!O99),"",MAIN!O99)</f>
        <v>20</v>
      </c>
      <c r="P99" s="62">
        <f>IF(ISBLANK(MAIN!P99),"",MAIN!P99)</f>
        <v>1.18</v>
      </c>
      <c r="Q99" s="49">
        <f>IF(ISBLANK(MAIN!S99),"",MAIN!S99)</f>
        <v>4.2</v>
      </c>
      <c r="R99" s="62">
        <f>IF(ISBLANK(MAIN!T99),"",MAIN!T99)</f>
        <v>6.8</v>
      </c>
      <c r="S99" s="49">
        <f>IF(ISBLANK(MAIN!U99),"",MAIN!U99)</f>
        <v>3191</v>
      </c>
      <c r="T99" s="49">
        <f>IF(ISBLANK(MAIN!V99),"",MAIN!V99)</f>
        <v>1.4</v>
      </c>
      <c r="U99" s="49" t="str">
        <f>IF(ISBLANK(MAIN!W99),"",MAIN!W99)</f>
        <v>Hydrolift</v>
      </c>
      <c r="V99" s="49" t="str">
        <f>IF(ISBLANK(MAIN!X99),"",MAIN!X99)</f>
        <v>Y</v>
      </c>
      <c r="W99" s="49" t="str">
        <f>IF(ISBLANK(MAIN!Y99),"",MAIN!Y99)</f>
        <v>020</v>
      </c>
      <c r="X99" s="49" t="str">
        <f>IF(ISBLANK(MAIN!Z99),"",MAIN!Z99)</f>
        <v/>
      </c>
      <c r="Y99" s="52" t="str">
        <f>IF(ISBLANK(MAIN!AA99),"",MAIN!AA99)</f>
        <v>SF</v>
      </c>
      <c r="Z99" s="53" t="str">
        <f>IF(ISBLANK(MAIN!AB99),"",MAIN!AB99)</f>
        <v>Alluvium</v>
      </c>
      <c r="AA99" s="56" t="str">
        <f>IF(ISBLANK(MAIN!AC99),"",MAIN!AC99)</f>
        <v/>
      </c>
      <c r="AB99" s="55"/>
      <c r="AC99" s="56" t="s">
        <v>97</v>
      </c>
      <c r="AD99" s="57" t="s">
        <v>98</v>
      </c>
    </row>
    <row r="100" spans="1:30" s="15" customFormat="1" ht="11.25" customHeight="1" x14ac:dyDescent="0.2">
      <c r="A100" s="45" t="str">
        <f>IF(ISBLANK(MAIN!A100),"",MAIN!A100)</f>
        <v>V37</v>
      </c>
      <c r="B100" s="46" t="str">
        <f>IF(ISBLANK(MAIN!B100),"",MAIN!B100)</f>
        <v>Vangorda/Grum</v>
      </c>
      <c r="C100" s="47" t="str">
        <f>IF(ISBLANK(MAIN!C100),"",MAIN!C100)</f>
        <v/>
      </c>
      <c r="D100" s="47" t="str">
        <f>IF(ISBLANK(MAIN!D100),"",MAIN!D100)</f>
        <v>NAD83 / UTM zone 8</v>
      </c>
      <c r="E100" s="48">
        <f>IF(ISBLANK(MAIN!E100),"",MAIN!E100)</f>
        <v>6903080.2699999996</v>
      </c>
      <c r="F100" s="48">
        <f>IF(ISBLANK(MAIN!F100),"",MAIN!F100)</f>
        <v>593315.69999999995</v>
      </c>
      <c r="G100" s="49">
        <f>IF(ISBLANK(MAIN!G100),"",MAIN!G100)</f>
        <v>51</v>
      </c>
      <c r="H100" s="49">
        <f>IF(ISBLANK(MAIN!H100),"",MAIN!H100)</f>
        <v>8.4849999999999994</v>
      </c>
      <c r="I100" s="50">
        <f>IF(ISBLANK(MAIN!I100),"",MAIN!I100)</f>
        <v>9.6760000000000002</v>
      </c>
      <c r="J100" s="65">
        <f>IF(ISBLANK(MAIN!J100),"",MAIN!J100)</f>
        <v>14.505000000000001</v>
      </c>
      <c r="K100" s="50">
        <f>IF(ISBLANK(MAIN!K100),"",MAIN!K100)</f>
        <v>14.5</v>
      </c>
      <c r="L100" s="47">
        <f>IF(ISBLANK(MAIN!L100),"",MAIN!L100)</f>
        <v>0.46200000000000002</v>
      </c>
      <c r="M100" s="51">
        <f>IF(ISBLANK(MAIN!M100),"",MAIN!M100)</f>
        <v>41528</v>
      </c>
      <c r="N100" s="85">
        <f>IF(ISBLANK(MAIN!N100),"",MAIN!N100)</f>
        <v>0.64444444444444449</v>
      </c>
      <c r="O100" s="49">
        <f>IF(ISBLANK(MAIN!O100),"",MAIN!O100)</f>
        <v>15</v>
      </c>
      <c r="P100" s="65">
        <f>IF(ISBLANK(MAIN!P100),"",MAIN!P100)</f>
        <v>0.34100000000000003</v>
      </c>
      <c r="Q100" s="49">
        <f>IF(ISBLANK(MAIN!S100),"",MAIN!S100)</f>
        <v>5.4</v>
      </c>
      <c r="R100" s="62">
        <f>IF(ISBLANK(MAIN!T100),"",MAIN!T100)</f>
        <v>7.82</v>
      </c>
      <c r="S100" s="49">
        <f>IF(ISBLANK(MAIN!U100),"",MAIN!U100)</f>
        <v>1034</v>
      </c>
      <c r="T100" s="49">
        <f>IF(ISBLANK(MAIN!V100),"",MAIN!V100)</f>
        <v>9.4499999999999993</v>
      </c>
      <c r="U100" s="49" t="str">
        <f>IF(ISBLANK(MAIN!W100),"",MAIN!W100)</f>
        <v>Hydrolift</v>
      </c>
      <c r="V100" s="49" t="str">
        <f>IF(ISBLANK(MAIN!X100),"",MAIN!X100)</f>
        <v>Y</v>
      </c>
      <c r="W100" s="49" t="str">
        <f>IF(ISBLANK(MAIN!Y100),"",MAIN!Y100)</f>
        <v>019</v>
      </c>
      <c r="X100" s="49" t="str">
        <f>IF(ISBLANK(MAIN!Z100),"",MAIN!Z100)</f>
        <v/>
      </c>
      <c r="Y100" s="52" t="str">
        <f>IF(ISBLANK(MAIN!AA100),"",MAIN!AA100)</f>
        <v>SF</v>
      </c>
      <c r="Z100" s="53" t="str">
        <f>IF(ISBLANK(MAIN!AB100),"",MAIN!AB100)</f>
        <v>Alluvium</v>
      </c>
      <c r="AA100" s="56" t="str">
        <f>IF(ISBLANK(MAIN!AC100),"",MAIN!AC100)</f>
        <v>Well purged completely until dry, recharge rate very slow.</v>
      </c>
      <c r="AB100" s="55"/>
      <c r="AC100" s="56" t="s">
        <v>91</v>
      </c>
      <c r="AD100" s="57" t="s">
        <v>92</v>
      </c>
    </row>
    <row r="101" spans="1:30" s="15" customFormat="1" ht="11.25" customHeight="1" x14ac:dyDescent="0.2">
      <c r="A101" s="45" t="str">
        <f>IF(ISBLANK(MAIN!A101),"",MAIN!A101)</f>
        <v>BH05-9B-R</v>
      </c>
      <c r="B101" s="46" t="str">
        <f>IF(ISBLANK(MAIN!B101),"",MAIN!B101)</f>
        <v>Vangorda/Grum</v>
      </c>
      <c r="C101" s="47" t="str">
        <f>IF(ISBLANK(MAIN!C101),"",MAIN!C101)</f>
        <v/>
      </c>
      <c r="D101" s="47" t="str">
        <f>IF(ISBLANK(MAIN!D101),"",MAIN!D101)</f>
        <v>NAD83 / UTM zone 8</v>
      </c>
      <c r="E101" s="48">
        <f>IF(ISBLANK(MAIN!E101),"",MAIN!E101)</f>
        <v>6903346.8600000003</v>
      </c>
      <c r="F101" s="48">
        <f>IF(ISBLANK(MAIN!F101),"",MAIN!F101)</f>
        <v>592642.62</v>
      </c>
      <c r="G101" s="49">
        <f>IF(ISBLANK(MAIN!G101),"",MAIN!G101)</f>
        <v>51</v>
      </c>
      <c r="H101" s="49">
        <f>IF(ISBLANK(MAIN!H101),"",MAIN!H101)</f>
        <v>0.75700000000000001</v>
      </c>
      <c r="I101" s="50">
        <f>IF(ISBLANK(MAIN!I101),"",MAIN!I101)</f>
        <v>0.9</v>
      </c>
      <c r="J101" s="65">
        <f>IF(ISBLANK(MAIN!J101),"",MAIN!J101)</f>
        <v>19.896999999999998</v>
      </c>
      <c r="K101" s="50">
        <f>IF(ISBLANK(MAIN!K101),"",MAIN!K101)</f>
        <v>19.542000000000002</v>
      </c>
      <c r="L101" s="47">
        <f>IF(ISBLANK(MAIN!L101),"",MAIN!L101)</f>
        <v>0.94199999999999995</v>
      </c>
      <c r="M101" s="51">
        <f>IF(ISBLANK(MAIN!M101),"",MAIN!M101)</f>
        <v>41528</v>
      </c>
      <c r="N101" s="85">
        <f>IF(ISBLANK(MAIN!N101),"",MAIN!N101)</f>
        <v>0.55555555555555558</v>
      </c>
      <c r="O101" s="49">
        <f>IF(ISBLANK(MAIN!O101),"",MAIN!O101)</f>
        <v>90</v>
      </c>
      <c r="P101" s="49">
        <f>IF(ISBLANK(MAIN!P101),"",MAIN!P101)</f>
        <v>3.33</v>
      </c>
      <c r="Q101" s="49">
        <f>IF(ISBLANK(MAIN!S101),"",MAIN!S101)</f>
        <v>3.8</v>
      </c>
      <c r="R101" s="62">
        <f>IF(ISBLANK(MAIN!T101),"",MAIN!T101)</f>
        <v>7.66</v>
      </c>
      <c r="S101" s="49">
        <f>IF(ISBLANK(MAIN!U101),"",MAIN!U101)</f>
        <v>517.9</v>
      </c>
      <c r="T101" s="49">
        <f>IF(ISBLANK(MAIN!V101),"",MAIN!V101)</f>
        <v>9.8000000000000007</v>
      </c>
      <c r="U101" s="49" t="str">
        <f>IF(ISBLANK(MAIN!W101),"",MAIN!W101)</f>
        <v>Hydrolift</v>
      </c>
      <c r="V101" s="49" t="str">
        <f>IF(ISBLANK(MAIN!X101),"",MAIN!X101)</f>
        <v>Y</v>
      </c>
      <c r="W101" s="49" t="str">
        <f>IF(ISBLANK(MAIN!Y101),"",MAIN!Y101)</f>
        <v>026</v>
      </c>
      <c r="X101" s="49" t="str">
        <f>IF(ISBLANK(MAIN!Z101),"",MAIN!Z101)</f>
        <v/>
      </c>
      <c r="Y101" s="52" t="str">
        <f>IF(ISBLANK(MAIN!AA101),"",MAIN!AA101)</f>
        <v>SF</v>
      </c>
      <c r="Z101" s="52" t="str">
        <f>IF(ISBLANK(MAIN!AB101),"",MAIN!AB101)</f>
        <v>Overburden/BR</v>
      </c>
      <c r="AA101" s="56" t="str">
        <f>IF(ISBLANK(MAIN!AC101),"",MAIN!AC101)</f>
        <v/>
      </c>
      <c r="AB101" s="55"/>
      <c r="AC101" s="56" t="s">
        <v>137</v>
      </c>
      <c r="AD101" s="57" t="s">
        <v>138</v>
      </c>
    </row>
    <row r="102" spans="1:30" s="15" customFormat="1" ht="24.75" customHeight="1" x14ac:dyDescent="0.2">
      <c r="A102" s="45" t="str">
        <f>IF(ISBLANK(MAIN!A102),"",MAIN!A102)</f>
        <v>P09-GS1A</v>
      </c>
      <c r="B102" s="46" t="str">
        <f>IF(ISBLANK(MAIN!B102),"",MAIN!B102)</f>
        <v>Vangorda/Grum</v>
      </c>
      <c r="C102" s="47" t="str">
        <f>IF(ISBLANK(MAIN!C102),"",MAIN!C102)</f>
        <v/>
      </c>
      <c r="D102" s="47" t="str">
        <f>IF(ISBLANK(MAIN!D102),"",MAIN!D102)</f>
        <v>NAD83 / UTM zone 8</v>
      </c>
      <c r="E102" s="48">
        <f>IF(ISBLANK(MAIN!E102),"",MAIN!E102)</f>
        <v>6904658</v>
      </c>
      <c r="F102" s="48">
        <f>IF(ISBLANK(MAIN!F102),"",MAIN!F102)</f>
        <v>592593</v>
      </c>
      <c r="G102" s="49">
        <f>IF(ISBLANK(MAIN!G102),"",MAIN!G102)</f>
        <v>51</v>
      </c>
      <c r="H102" s="49">
        <f>IF(ISBLANK(MAIN!H102),"",MAIN!H102)</f>
        <v>2.2749999999999999</v>
      </c>
      <c r="I102" s="50">
        <f>IF(ISBLANK(MAIN!I102),"",MAIN!I102)</f>
        <v>2.4300000000000002</v>
      </c>
      <c r="J102" s="65">
        <f>IF(ISBLANK(MAIN!J102),"",MAIN!J102)</f>
        <v>7.335</v>
      </c>
      <c r="K102" s="50">
        <f>IF(ISBLANK(MAIN!K102),"",MAIN!K102)</f>
        <v>30.478000000000002</v>
      </c>
      <c r="L102" s="47">
        <f>IF(ISBLANK(MAIN!L102),"",MAIN!L102)</f>
        <v>0.878</v>
      </c>
      <c r="M102" s="51">
        <f>IF(ISBLANK(MAIN!M102),"",MAIN!M102)</f>
        <v>41529</v>
      </c>
      <c r="N102" s="85">
        <f>IF(ISBLANK(MAIN!N102),"",MAIN!N102)</f>
        <v>0.46736111111111112</v>
      </c>
      <c r="O102" s="49">
        <f>IF(ISBLANK(MAIN!O102),"",MAIN!O102)</f>
        <v>30</v>
      </c>
      <c r="P102" s="49">
        <f>IF(ISBLANK(MAIN!P102),"",MAIN!P102)</f>
        <v>1.58</v>
      </c>
      <c r="Q102" s="49">
        <f>IF(ISBLANK(MAIN!S102),"",MAIN!S102)</f>
        <v>8.6</v>
      </c>
      <c r="R102" s="62">
        <f>IF(ISBLANK(MAIN!T102),"",MAIN!T102)</f>
        <v>6.66</v>
      </c>
      <c r="S102" s="49">
        <f>IF(ISBLANK(MAIN!U102),"",MAIN!U102)</f>
        <v>1576</v>
      </c>
      <c r="T102" s="49">
        <f>IF(ISBLANK(MAIN!V102),"",MAIN!V102)</f>
        <v>6.04</v>
      </c>
      <c r="U102" s="49" t="str">
        <f>IF(ISBLANK(MAIN!W102),"",MAIN!W102)</f>
        <v>manual</v>
      </c>
      <c r="V102" s="49" t="str">
        <f>IF(ISBLANK(MAIN!X102),"",MAIN!X102)</f>
        <v>Y</v>
      </c>
      <c r="W102" s="49" t="str">
        <f>IF(ISBLANK(MAIN!Y102),"",MAIN!Y102)</f>
        <v>015</v>
      </c>
      <c r="X102" s="49" t="str">
        <f>IF(ISBLANK(MAIN!Z102),"",MAIN!Z102)</f>
        <v>050</v>
      </c>
      <c r="Y102" s="52" t="str">
        <f>IF(ISBLANK(MAIN!AA102),"",MAIN!AA102)</f>
        <v>SF</v>
      </c>
      <c r="Z102" s="53" t="str">
        <f>IF(ISBLANK(MAIN!AB102),"",MAIN!AB102)</f>
        <v>foliated BR/phyllite, quartz-calcite veins</v>
      </c>
      <c r="AA102" s="56" t="str">
        <f>IF(ISBLANK(MAIN!AC102),"",MAIN!AC102)</f>
        <v/>
      </c>
      <c r="AB102" s="55"/>
      <c r="AC102" s="56"/>
      <c r="AD102" s="57" t="s">
        <v>147</v>
      </c>
    </row>
    <row r="103" spans="1:30" s="15" customFormat="1" ht="24.75" customHeight="1" x14ac:dyDescent="0.2">
      <c r="A103" s="45" t="str">
        <f>IF(ISBLANK(MAIN!A103),"",MAIN!A103)</f>
        <v>P09-GS1B</v>
      </c>
      <c r="B103" s="46" t="str">
        <f>IF(ISBLANK(MAIN!B103),"",MAIN!B103)</f>
        <v>Vangorda/Grum</v>
      </c>
      <c r="C103" s="47" t="str">
        <f>IF(ISBLANK(MAIN!C103),"",MAIN!C103)</f>
        <v/>
      </c>
      <c r="D103" s="47" t="str">
        <f>IF(ISBLANK(MAIN!D103),"",MAIN!D103)</f>
        <v>NAD83 / UTM zone 8</v>
      </c>
      <c r="E103" s="48">
        <f>IF(ISBLANK(MAIN!E103),"",MAIN!E103)</f>
        <v>6904657</v>
      </c>
      <c r="F103" s="48">
        <f>IF(ISBLANK(MAIN!F103),"",MAIN!F103)</f>
        <v>592601</v>
      </c>
      <c r="G103" s="49">
        <f>IF(ISBLANK(MAIN!G103),"",MAIN!G103)</f>
        <v>51</v>
      </c>
      <c r="H103" s="49">
        <f>IF(ISBLANK(MAIN!H103),"",MAIN!H103)</f>
        <v>2.2269999999999999</v>
      </c>
      <c r="I103" s="50">
        <f>IF(ISBLANK(MAIN!I103),"",MAIN!I103)</f>
        <v>2.2890000000000001</v>
      </c>
      <c r="J103" s="65">
        <f>IF(ISBLANK(MAIN!J103),"",MAIN!J103)</f>
        <v>30.478000000000002</v>
      </c>
      <c r="K103" s="50">
        <f>IF(ISBLANK(MAIN!K103),"",MAIN!K103)</f>
        <v>7.508</v>
      </c>
      <c r="L103" s="47">
        <f>IF(ISBLANK(MAIN!L103),"",MAIN!L103)</f>
        <v>0.90800000000000003</v>
      </c>
      <c r="M103" s="51">
        <f>IF(ISBLANK(MAIN!M103),"",MAIN!M103)</f>
        <v>41529</v>
      </c>
      <c r="N103" s="85">
        <f>IF(ISBLANK(MAIN!N103),"",MAIN!N103)</f>
        <v>0.47916666666666669</v>
      </c>
      <c r="O103" s="49">
        <f>IF(ISBLANK(MAIN!O103),"",MAIN!O103)</f>
        <v>160</v>
      </c>
      <c r="P103" s="49">
        <f>IF(ISBLANK(MAIN!P103),"",MAIN!P103)</f>
        <v>20</v>
      </c>
      <c r="Q103" s="49">
        <f>IF(ISBLANK(MAIN!S103),"",MAIN!S103)</f>
        <v>4.9000000000000004</v>
      </c>
      <c r="R103" s="62">
        <f>IF(ISBLANK(MAIN!T103),"",MAIN!T103)</f>
        <v>7.06</v>
      </c>
      <c r="S103" s="49">
        <f>IF(ISBLANK(MAIN!U103),"",MAIN!U103)</f>
        <v>1801</v>
      </c>
      <c r="T103" s="49">
        <f>IF(ISBLANK(MAIN!V103),"",MAIN!V103)</f>
        <v>3.39</v>
      </c>
      <c r="U103" s="49" t="str">
        <f>IF(ISBLANK(MAIN!W103),"",MAIN!W103)</f>
        <v>Hydrolift</v>
      </c>
      <c r="V103" s="49" t="str">
        <f>IF(ISBLANK(MAIN!X103),"",MAIN!X103)</f>
        <v>Y</v>
      </c>
      <c r="W103" s="49" t="str">
        <f>IF(ISBLANK(MAIN!Y103),"",MAIN!Y103)</f>
        <v>051</v>
      </c>
      <c r="X103" s="49" t="str">
        <f>IF(ISBLANK(MAIN!Z103),"",MAIN!Z103)</f>
        <v/>
      </c>
      <c r="Y103" s="52" t="str">
        <f>IF(ISBLANK(MAIN!AA103),"",MAIN!AA103)</f>
        <v>SF</v>
      </c>
      <c r="Z103" s="53" t="str">
        <f>IF(ISBLANK(MAIN!AB103),"",MAIN!AB103)</f>
        <v>Overburden to shallow BR / sandy</v>
      </c>
      <c r="AA103" s="56" t="str">
        <f>IF(ISBLANK(MAIN!AC103),"",MAIN!AC103)</f>
        <v/>
      </c>
      <c r="AB103" s="55"/>
      <c r="AC103" s="56"/>
      <c r="AD103" s="57" t="s">
        <v>149</v>
      </c>
    </row>
    <row r="104" spans="1:30" s="15" customFormat="1" ht="15.75" customHeight="1" x14ac:dyDescent="0.2">
      <c r="A104" s="45" t="str">
        <f>IF(ISBLANK(MAIN!A104),"",MAIN!A104)</f>
        <v>P09-VC2</v>
      </c>
      <c r="B104" s="46" t="str">
        <f>IF(ISBLANK(MAIN!B104),"",MAIN!B104)</f>
        <v>Vangorda/Grum</v>
      </c>
      <c r="C104" s="47" t="str">
        <f>IF(ISBLANK(MAIN!C104),"",MAIN!C104)</f>
        <v/>
      </c>
      <c r="D104" s="47" t="str">
        <f>IF(ISBLANK(MAIN!D104),"",MAIN!D104)</f>
        <v>NAD83 / UTM zone 8</v>
      </c>
      <c r="E104" s="48">
        <f>IF(ISBLANK(MAIN!E104),"",MAIN!E104)</f>
        <v>6903259</v>
      </c>
      <c r="F104" s="48">
        <f>IF(ISBLANK(MAIN!F104),"",MAIN!F104)</f>
        <v>593623</v>
      </c>
      <c r="G104" s="49">
        <f>IF(ISBLANK(MAIN!G104),"",MAIN!G104)</f>
        <v>51</v>
      </c>
      <c r="H104" s="49">
        <f>IF(ISBLANK(MAIN!H104),"",MAIN!H104)</f>
        <v>1.6950000000000001</v>
      </c>
      <c r="I104" s="50">
        <f>IF(ISBLANK(MAIN!I104),"",MAIN!I104)</f>
        <v>1.85</v>
      </c>
      <c r="J104" s="65">
        <f>IF(ISBLANK(MAIN!J104),"",MAIN!J104)</f>
        <v>19.809999999999999</v>
      </c>
      <c r="K104" s="50">
        <f>IF(ISBLANK(MAIN!K104),"",MAIN!K104)</f>
        <v>22.227</v>
      </c>
      <c r="L104" s="47">
        <f>IF(ISBLANK(MAIN!L104),"",MAIN!L104)</f>
        <v>0.92700000000000005</v>
      </c>
      <c r="M104" s="51">
        <f>IF(ISBLANK(MAIN!M104),"",MAIN!M104)</f>
        <v>41528</v>
      </c>
      <c r="N104" s="85">
        <f>IF(ISBLANK(MAIN!N104),"",MAIN!N104)</f>
        <v>0.6166666666666667</v>
      </c>
      <c r="O104" s="49">
        <f>IF(ISBLANK(MAIN!O104),"",MAIN!O104)</f>
        <v>120</v>
      </c>
      <c r="P104" s="49">
        <f>IF(ISBLANK(MAIN!P104),"",MAIN!P104)</f>
        <v>4.1399999999999997</v>
      </c>
      <c r="Q104" s="49">
        <f>IF(ISBLANK(MAIN!S104),"",MAIN!S104)</f>
        <v>3.7</v>
      </c>
      <c r="R104" s="62">
        <f>IF(ISBLANK(MAIN!T104),"",MAIN!T104)</f>
        <v>7.14</v>
      </c>
      <c r="S104" s="49">
        <f>IF(ISBLANK(MAIN!U104),"",MAIN!U104)</f>
        <v>335.1</v>
      </c>
      <c r="T104" s="49">
        <f>IF(ISBLANK(MAIN!V104),"",MAIN!V104)</f>
        <v>43.2</v>
      </c>
      <c r="U104" s="49" t="str">
        <f>IF(ISBLANK(MAIN!W104),"",MAIN!W104)</f>
        <v>Hydrolift</v>
      </c>
      <c r="V104" s="49" t="str">
        <f>IF(ISBLANK(MAIN!X104),"",MAIN!X104)</f>
        <v>Y</v>
      </c>
      <c r="W104" s="49" t="str">
        <f>IF(ISBLANK(MAIN!Y104),"",MAIN!Y104)</f>
        <v>04</v>
      </c>
      <c r="X104" s="49" t="str">
        <f>IF(ISBLANK(MAIN!Z104),"",MAIN!Z104)</f>
        <v/>
      </c>
      <c r="Y104" s="52" t="str">
        <f>IF(ISBLANK(MAIN!AA104),"",MAIN!AA104)</f>
        <v>SF</v>
      </c>
      <c r="Z104" s="53" t="str">
        <f>IF(ISBLANK(MAIN!AB104),"",MAIN!AB104)</f>
        <v>Overburden / sand &amp; gravel</v>
      </c>
      <c r="AA104" s="56" t="str">
        <f>IF(ISBLANK(MAIN!AC104),"",MAIN!AC104)</f>
        <v/>
      </c>
      <c r="AB104" s="55"/>
      <c r="AC104" s="56" t="s">
        <v>127</v>
      </c>
      <c r="AD104" s="57" t="s">
        <v>128</v>
      </c>
    </row>
    <row r="105" spans="1:30" s="15" customFormat="1" ht="11.25" customHeight="1" x14ac:dyDescent="0.2">
      <c r="A105" s="61" t="str">
        <f>IF(ISBLANK(MAIN!A105),"",MAIN!A105)</f>
        <v>SRK08-P14</v>
      </c>
      <c r="B105" s="46" t="str">
        <f>IF(ISBLANK(MAIN!B105),"",MAIN!B105)</f>
        <v>Vangorda/Grum</v>
      </c>
      <c r="C105" s="50" t="str">
        <f>IF(ISBLANK(MAIN!C105),"",MAIN!C105)</f>
        <v/>
      </c>
      <c r="D105" s="47" t="str">
        <f>IF(ISBLANK(MAIN!D105),"",MAIN!D105)</f>
        <v>NAD83 / UTM zone 8</v>
      </c>
      <c r="E105" s="48">
        <f>IF(ISBLANK(MAIN!E105),"",MAIN!E105)</f>
        <v>6903706</v>
      </c>
      <c r="F105" s="48">
        <f>IF(ISBLANK(MAIN!F105),"",MAIN!F105)</f>
        <v>591761</v>
      </c>
      <c r="G105" s="50">
        <f>IF(ISBLANK(MAIN!G105),"",MAIN!G105)</f>
        <v>51</v>
      </c>
      <c r="H105" s="50">
        <f>IF(ISBLANK(MAIN!H105),"",MAIN!H105)</f>
        <v>6.8</v>
      </c>
      <c r="I105" s="50">
        <f>IF(ISBLANK(MAIN!I105),"",MAIN!I105)</f>
        <v>6.9210000000000003</v>
      </c>
      <c r="J105" s="109">
        <f>IF(ISBLANK(MAIN!J105),"",MAIN!J105)</f>
        <v>9.8800000000000008</v>
      </c>
      <c r="K105" s="50">
        <f>IF(ISBLANK(MAIN!K105),"",MAIN!K105)</f>
        <v>9.8789999999999996</v>
      </c>
      <c r="L105" s="50" t="str">
        <f>IF(ISBLANK(MAIN!L105),"",MAIN!L105)</f>
        <v/>
      </c>
      <c r="M105" s="97">
        <f>IF(ISBLANK(MAIN!M105),"",MAIN!M105)</f>
        <v>41528</v>
      </c>
      <c r="N105" s="98">
        <f>IF(ISBLANK(MAIN!N105),"",MAIN!N105)</f>
        <v>0.70624999999999993</v>
      </c>
      <c r="O105" s="50">
        <f>IF(ISBLANK(MAIN!O105),"",MAIN!O105)</f>
        <v>20</v>
      </c>
      <c r="P105" s="50">
        <f>IF(ISBLANK(MAIN!P105),"",MAIN!P105)</f>
        <v>2.2200000000000002</v>
      </c>
      <c r="Q105" s="50">
        <f>IF(ISBLANK(MAIN!S105),"",MAIN!S105)</f>
        <v>2.2999999999999998</v>
      </c>
      <c r="R105" s="102">
        <f>IF(ISBLANK(MAIN!T105),"",MAIN!T105)</f>
        <v>6.95</v>
      </c>
      <c r="S105" s="50">
        <f>IF(ISBLANK(MAIN!U105),"",MAIN!U105)</f>
        <v>1794</v>
      </c>
      <c r="T105" s="50">
        <f>IF(ISBLANK(MAIN!V105),"",MAIN!V105)</f>
        <v>178</v>
      </c>
      <c r="U105" s="50" t="str">
        <f>IF(ISBLANK(MAIN!W105),"",MAIN!W105)</f>
        <v>Manual</v>
      </c>
      <c r="V105" s="50" t="str">
        <f>IF(ISBLANK(MAIN!X105),"",MAIN!X105)</f>
        <v>Y</v>
      </c>
      <c r="W105" s="52" t="str">
        <f>IF(ISBLANK(MAIN!Y105),"",MAIN!Y105)</f>
        <v>016</v>
      </c>
      <c r="X105" s="49" t="str">
        <f>IF(ISBLANK(MAIN!Z105),"",MAIN!Z105)</f>
        <v>03</v>
      </c>
      <c r="Y105" s="52" t="str">
        <f>IF(ISBLANK(MAIN!AA105),"",MAIN!AA105)</f>
        <v>A</v>
      </c>
      <c r="Z105" s="53" t="str">
        <f>IF(ISBLANK(MAIN!AB105),"",MAIN!AB105)</f>
        <v>weath. BR</v>
      </c>
      <c r="AA105" s="56" t="str">
        <f>IF(ISBLANK(MAIN!AC105),"",MAIN!AC105)</f>
        <v/>
      </c>
      <c r="AB105" s="55"/>
      <c r="AC105" s="56"/>
      <c r="AD105" s="57"/>
    </row>
    <row r="106" spans="1:30" s="15" customFormat="1" ht="11.25" customHeight="1" x14ac:dyDescent="0.2">
      <c r="A106" s="61" t="str">
        <f>IF(ISBLANK(MAIN!A106),"",MAIN!A106)</f>
        <v>SRK08-P15</v>
      </c>
      <c r="B106" s="46" t="str">
        <f>IF(ISBLANK(MAIN!B106),"",MAIN!B106)</f>
        <v>Vangorda/Grum</v>
      </c>
      <c r="C106" s="50" t="str">
        <f>IF(ISBLANK(MAIN!C106),"",MAIN!C106)</f>
        <v/>
      </c>
      <c r="D106" s="47" t="str">
        <f>IF(ISBLANK(MAIN!D106),"",MAIN!D106)</f>
        <v>NAD83 / UTM zone 8</v>
      </c>
      <c r="E106" s="48">
        <f>IF(ISBLANK(MAIN!E106),"",MAIN!E106)</f>
        <v>6903534</v>
      </c>
      <c r="F106" s="48">
        <f>IF(ISBLANK(MAIN!F106),"",MAIN!F106)</f>
        <v>591961</v>
      </c>
      <c r="G106" s="50">
        <f>IF(ISBLANK(MAIN!G106),"",MAIN!G106)</f>
        <v>51</v>
      </c>
      <c r="H106" s="50">
        <f>IF(ISBLANK(MAIN!H106),"",MAIN!H106)</f>
        <v>3.2280000000000002</v>
      </c>
      <c r="I106" s="50">
        <f>IF(ISBLANK(MAIN!I106),"",MAIN!I106)</f>
        <v>3.3690000000000002</v>
      </c>
      <c r="J106" s="109">
        <f>IF(ISBLANK(MAIN!J106),"",MAIN!J106)</f>
        <v>8.33</v>
      </c>
      <c r="K106" s="50">
        <f>IF(ISBLANK(MAIN!K106),"",MAIN!K106)</f>
        <v>7.99</v>
      </c>
      <c r="L106" s="50" t="str">
        <f>IF(ISBLANK(MAIN!L106),"",MAIN!L106)</f>
        <v/>
      </c>
      <c r="M106" s="97">
        <f>IF(ISBLANK(MAIN!M106),"",MAIN!M106)</f>
        <v>41528</v>
      </c>
      <c r="N106" s="98">
        <f>IF(ISBLANK(MAIN!N106),"",MAIN!N106)</f>
        <v>0.73402777777777783</v>
      </c>
      <c r="O106" s="50">
        <f>IF(ISBLANK(MAIN!O106),"",MAIN!O106)</f>
        <v>30</v>
      </c>
      <c r="P106" s="50">
        <f>IF(ISBLANK(MAIN!P106),"",MAIN!P106)</f>
        <v>3.75</v>
      </c>
      <c r="Q106" s="50">
        <f>IF(ISBLANK(MAIN!S106),"",MAIN!S106)</f>
        <v>3.1</v>
      </c>
      <c r="R106" s="102">
        <f>IF(ISBLANK(MAIN!T106),"",MAIN!T106)</f>
        <v>7</v>
      </c>
      <c r="S106" s="50">
        <f>IF(ISBLANK(MAIN!U106),"",MAIN!U106)</f>
        <v>1799</v>
      </c>
      <c r="T106" s="50">
        <f>IF(ISBLANK(MAIN!V106),"",MAIN!V106)</f>
        <v>998</v>
      </c>
      <c r="U106" s="50" t="str">
        <f>IF(ISBLANK(MAIN!W106),"",MAIN!W106)</f>
        <v>Hydrolift</v>
      </c>
      <c r="V106" s="50" t="str">
        <f>IF(ISBLANK(MAIN!X106),"",MAIN!X106)</f>
        <v>Y</v>
      </c>
      <c r="W106" s="52" t="str">
        <f>IF(ISBLANK(MAIN!Y106),"",MAIN!Y106)</f>
        <v>021</v>
      </c>
      <c r="X106" s="49" t="str">
        <f>IF(ISBLANK(MAIN!Z106),"",MAIN!Z106)</f>
        <v/>
      </c>
      <c r="Y106" s="52" t="str">
        <f>IF(ISBLANK(MAIN!AA106),"",MAIN!AA106)</f>
        <v>A</v>
      </c>
      <c r="Z106" s="53" t="str">
        <f>IF(ISBLANK(MAIN!AB106),"",MAIN!AB106)</f>
        <v>weath. BR + BR</v>
      </c>
      <c r="AA106" s="56" t="str">
        <f>IF(ISBLANK(MAIN!AC106),"",MAIN!AC106)</f>
        <v/>
      </c>
      <c r="AB106" s="55"/>
      <c r="AC106" s="56"/>
      <c r="AD106" s="57"/>
    </row>
    <row r="107" spans="1:30" s="15" customFormat="1" ht="11.25" customHeight="1" x14ac:dyDescent="0.2">
      <c r="A107" s="61" t="str">
        <f>IF(ISBLANK(MAIN!A107),"",MAIN!A107)</f>
        <v>SRK08-P16</v>
      </c>
      <c r="B107" s="46" t="str">
        <f>IF(ISBLANK(MAIN!B107),"",MAIN!B107)</f>
        <v>Vangorda/Grum</v>
      </c>
      <c r="C107" s="50" t="str">
        <f>IF(ISBLANK(MAIN!C107),"",MAIN!C107)</f>
        <v/>
      </c>
      <c r="D107" s="47" t="str">
        <f>IF(ISBLANK(MAIN!D107),"",MAIN!D107)</f>
        <v>NAD83 / UTM zone 8</v>
      </c>
      <c r="E107" s="48">
        <f>IF(ISBLANK(MAIN!E107),"",MAIN!E107)</f>
        <v>6902964</v>
      </c>
      <c r="F107" s="48">
        <f>IF(ISBLANK(MAIN!F107),"",MAIN!F107)</f>
        <v>592322</v>
      </c>
      <c r="G107" s="50">
        <f>IF(ISBLANK(MAIN!G107),"",MAIN!G107)</f>
        <v>51</v>
      </c>
      <c r="H107" s="50">
        <f>IF(ISBLANK(MAIN!H107),"",MAIN!H107)</f>
        <v>7.2450000000000001</v>
      </c>
      <c r="I107" s="50" t="str">
        <f>IF(ISBLANK(MAIN!I107),"",MAIN!I107)</f>
        <v/>
      </c>
      <c r="J107" s="109">
        <f>IF(ISBLANK(MAIN!J107),"",MAIN!J107)</f>
        <v>7.42</v>
      </c>
      <c r="K107" s="50">
        <f>IF(ISBLANK(MAIN!K107),"",MAIN!K107)</f>
        <v>9.7330000000000005</v>
      </c>
      <c r="L107" s="50" t="str">
        <f>IF(ISBLANK(MAIN!L107),"",MAIN!L107)</f>
        <v/>
      </c>
      <c r="M107" s="97">
        <f>IF(ISBLANK(MAIN!M107),"",MAIN!M107)</f>
        <v>41528</v>
      </c>
      <c r="N107" s="50" t="str">
        <f>IF(ISBLANK(MAIN!N107),"",MAIN!N107)</f>
        <v/>
      </c>
      <c r="O107" s="50" t="str">
        <f>IF(ISBLANK(MAIN!O107),"",MAIN!O107)</f>
        <v/>
      </c>
      <c r="P107" s="50" t="str">
        <f>IF(ISBLANK(MAIN!P107),"",MAIN!P107)</f>
        <v/>
      </c>
      <c r="Q107" s="50" t="str">
        <f>IF(ISBLANK(MAIN!S107),"",MAIN!S107)</f>
        <v/>
      </c>
      <c r="R107" s="102" t="str">
        <f>IF(ISBLANK(MAIN!T107),"",MAIN!T107)</f>
        <v/>
      </c>
      <c r="S107" s="50" t="str">
        <f>IF(ISBLANK(MAIN!U107),"",MAIN!U107)</f>
        <v/>
      </c>
      <c r="T107" s="50" t="str">
        <f>IF(ISBLANK(MAIN!V107),"",MAIN!V107)</f>
        <v/>
      </c>
      <c r="U107" s="50" t="str">
        <f>IF(ISBLANK(MAIN!W107),"",MAIN!W107)</f>
        <v/>
      </c>
      <c r="V107" s="50" t="str">
        <f>IF(ISBLANK(MAIN!X107),"",MAIN!X107)</f>
        <v>N</v>
      </c>
      <c r="W107" s="52" t="str">
        <f>IF(ISBLANK(MAIN!Y107),"",MAIN!Y107)</f>
        <v/>
      </c>
      <c r="X107" s="49" t="str">
        <f>IF(ISBLANK(MAIN!Z107),"",MAIN!Z107)</f>
        <v/>
      </c>
      <c r="Y107" s="52" t="str">
        <f>IF(ISBLANK(MAIN!AA107),"",MAIN!AA107)</f>
        <v>A</v>
      </c>
      <c r="Z107" s="53" t="str">
        <f>IF(ISBLANK(MAIN!AB107),"",MAIN!AB107)</f>
        <v>weath. BR + BR</v>
      </c>
      <c r="AA107" s="56" t="str">
        <f>IF(ISBLANK(MAIN!AC107),"",MAIN!AC107)</f>
        <v>Only 0.215m of "water", mostly very sticky, visous mud; no sample taken.</v>
      </c>
      <c r="AB107" s="55"/>
      <c r="AC107" s="56"/>
      <c r="AD107" s="57"/>
    </row>
    <row r="108" spans="1:30" s="33" customFormat="1" ht="11.25" customHeight="1" x14ac:dyDescent="0.2">
      <c r="A108" s="26" t="str">
        <f>IF(ISBLANK(MAIN!A108),"",MAIN!A108)</f>
        <v>Zone 2 Outwash / Pit</v>
      </c>
      <c r="B108" s="34" t="str">
        <f>IF(ISBLANK(MAIN!B108),"",MAIN!B108)</f>
        <v/>
      </c>
      <c r="C108" s="27" t="str">
        <f>IF(ISBLANK(MAIN!C108),"",MAIN!C108)</f>
        <v/>
      </c>
      <c r="D108" s="16" t="str">
        <f>IF(ISBLANK(MAIN!D108),"",MAIN!D108)</f>
        <v/>
      </c>
      <c r="E108" s="17" t="str">
        <f>IF(ISBLANK(MAIN!E108),"",MAIN!E108)</f>
        <v/>
      </c>
      <c r="F108" s="17" t="str">
        <f>IF(ISBLANK(MAIN!F108),"",MAIN!F108)</f>
        <v/>
      </c>
      <c r="G108" s="27" t="str">
        <f>IF(ISBLANK(MAIN!G108),"",MAIN!G108)</f>
        <v/>
      </c>
      <c r="H108" s="27" t="str">
        <f>IF(ISBLANK(MAIN!H108),"",MAIN!H108)</f>
        <v/>
      </c>
      <c r="I108" s="27" t="str">
        <f>IF(ISBLANK(MAIN!I108),"",MAIN!I108)</f>
        <v/>
      </c>
      <c r="J108" s="110" t="str">
        <f>IF(ISBLANK(MAIN!J108),"",MAIN!J108)</f>
        <v/>
      </c>
      <c r="K108" s="27" t="str">
        <f>IF(ISBLANK(MAIN!K108),"",MAIN!K108)</f>
        <v/>
      </c>
      <c r="L108" s="27" t="str">
        <f>IF(ISBLANK(MAIN!L108),"",MAIN!L108)</f>
        <v/>
      </c>
      <c r="M108" s="27" t="str">
        <f>IF(ISBLANK(MAIN!M108),"",MAIN!M108)</f>
        <v/>
      </c>
      <c r="N108" s="27" t="str">
        <f>IF(ISBLANK(MAIN!N108),"",MAIN!N108)</f>
        <v/>
      </c>
      <c r="O108" s="27" t="str">
        <f>IF(ISBLANK(MAIN!O108),"",MAIN!O108)</f>
        <v/>
      </c>
      <c r="P108" s="27" t="str">
        <f>IF(ISBLANK(MAIN!P108),"",MAIN!P108)</f>
        <v/>
      </c>
      <c r="Q108" s="27" t="str">
        <f>IF(ISBLANK(MAIN!S108),"",MAIN!S108)</f>
        <v/>
      </c>
      <c r="R108" s="103" t="str">
        <f>IF(ISBLANK(MAIN!T108),"",MAIN!T108)</f>
        <v/>
      </c>
      <c r="S108" s="27" t="str">
        <f>IF(ISBLANK(MAIN!U108),"",MAIN!U108)</f>
        <v/>
      </c>
      <c r="T108" s="27" t="str">
        <f>IF(ISBLANK(MAIN!V108),"",MAIN!V108)</f>
        <v/>
      </c>
      <c r="U108" s="27" t="str">
        <f>IF(ISBLANK(MAIN!W108),"",MAIN!W108)</f>
        <v/>
      </c>
      <c r="V108" s="27" t="str">
        <f>IF(ISBLANK(MAIN!X108),"",MAIN!X108)</f>
        <v/>
      </c>
      <c r="W108" s="28" t="str">
        <f>IF(ISBLANK(MAIN!Y108),"",MAIN!Y108)</f>
        <v/>
      </c>
      <c r="X108" s="29" t="str">
        <f>IF(ISBLANK(MAIN!Z108),"",MAIN!Z108)</f>
        <v/>
      </c>
      <c r="Y108" s="28" t="str">
        <f>IF(ISBLANK(MAIN!AA108),"",MAIN!AA108)</f>
        <v/>
      </c>
      <c r="Z108" s="30" t="str">
        <f>IF(ISBLANK(MAIN!AB108),"",MAIN!AB108)</f>
        <v/>
      </c>
      <c r="AA108" s="31" t="str">
        <f>IF(ISBLANK(MAIN!AC108),"",MAIN!AC108)</f>
        <v/>
      </c>
      <c r="AB108" s="32"/>
      <c r="AC108" s="31"/>
    </row>
    <row r="109" spans="1:30" s="15" customFormat="1" ht="11.25" customHeight="1" x14ac:dyDescent="0.2">
      <c r="A109" s="61" t="str">
        <f>IF(ISBLANK(MAIN!A109),"",MAIN!A109)</f>
        <v>BH10A</v>
      </c>
      <c r="B109" s="46" t="str">
        <f>IF(ISBLANK(MAIN!B109),"",MAIN!B109)</f>
        <v>Zone 2 Outwash/Pit</v>
      </c>
      <c r="C109" s="50" t="str">
        <f>IF(ISBLANK(MAIN!C109),"",MAIN!C109)</f>
        <v/>
      </c>
      <c r="D109" s="47" t="str">
        <f>IF(ISBLANK(MAIN!D109),"",MAIN!D109)</f>
        <v>NAD83 / UTM zone 8</v>
      </c>
      <c r="E109" s="48">
        <f>IF(ISBLANK(MAIN!E109),"",MAIN!E109)</f>
        <v>6913707.1699999999</v>
      </c>
      <c r="F109" s="48">
        <f>IF(ISBLANK(MAIN!F109),"",MAIN!F109)</f>
        <v>585085.93999999994</v>
      </c>
      <c r="G109" s="50">
        <f>IF(ISBLANK(MAIN!G109),"",MAIN!G109)</f>
        <v>38</v>
      </c>
      <c r="H109" s="50" t="str">
        <f>IF(ISBLANK(MAIN!H109),"",MAIN!H109)</f>
        <v/>
      </c>
      <c r="I109" s="50">
        <f>IF(ISBLANK(MAIN!I109),"",MAIN!I109)</f>
        <v>7.5179999999999998</v>
      </c>
      <c r="J109" s="109" t="str">
        <f>IF(ISBLANK(MAIN!J109),"",MAIN!J109)</f>
        <v/>
      </c>
      <c r="K109" s="50">
        <f>IF(ISBLANK(MAIN!K109),"",MAIN!K109)</f>
        <v>37.452999999999996</v>
      </c>
      <c r="L109" s="50" t="str">
        <f>IF(ISBLANK(MAIN!L109),"",MAIN!L109)</f>
        <v/>
      </c>
      <c r="M109" s="97">
        <f>IF(ISBLANK(MAIN!M109),"",MAIN!M109)</f>
        <v>41530</v>
      </c>
      <c r="N109" s="98">
        <f>IF(ISBLANK(MAIN!N109),"",MAIN!N109)</f>
        <v>0.42430555555555555</v>
      </c>
      <c r="O109" s="50">
        <f>IF(ISBLANK(MAIN!O109),"",MAIN!O109)</f>
        <v>45</v>
      </c>
      <c r="P109" s="50">
        <f>IF(ISBLANK(MAIN!P109),"",MAIN!P109)</f>
        <v>1.03</v>
      </c>
      <c r="Q109" s="50">
        <f>IF(ISBLANK(MAIN!S109),"",MAIN!S109)</f>
        <v>2.9</v>
      </c>
      <c r="R109" s="102">
        <f>IF(ISBLANK(MAIN!T109),"",MAIN!T109)</f>
        <v>5.54</v>
      </c>
      <c r="S109" s="50">
        <f>IF(ISBLANK(MAIN!U109),"",MAIN!U109)</f>
        <v>997</v>
      </c>
      <c r="T109" s="50">
        <f>IF(ISBLANK(MAIN!V109),"",MAIN!V109)</f>
        <v>1.79</v>
      </c>
      <c r="U109" s="50" t="str">
        <f>IF(ISBLANK(MAIN!W109),"",MAIN!W109)</f>
        <v>Hydrolift</v>
      </c>
      <c r="V109" s="50" t="str">
        <f>IF(ISBLANK(MAIN!X109),"",MAIN!X109)</f>
        <v>Y</v>
      </c>
      <c r="W109" s="52" t="str">
        <f>IF(ISBLANK(MAIN!Y109),"",MAIN!Y109)</f>
        <v>056</v>
      </c>
      <c r="X109" s="49" t="str">
        <f>IF(ISBLANK(MAIN!Z109),"",MAIN!Z109)</f>
        <v>033</v>
      </c>
      <c r="Y109" s="52" t="str">
        <f>IF(ISBLANK(MAIN!AA109),"",MAIN!AA109)</f>
        <v>A</v>
      </c>
      <c r="Z109" s="53" t="str">
        <f>IF(ISBLANK(MAIN!AB109),"",MAIN!AB109)</f>
        <v>BR (biotite/schist)</v>
      </c>
      <c r="AA109" s="56" t="str">
        <f>IF(ISBLANK(MAIN!AC109),"",MAIN!AC109)</f>
        <v>Purge volume based on historical purge data; waterra tubing too small for dipper.</v>
      </c>
      <c r="AB109" s="55"/>
      <c r="AC109" s="56"/>
      <c r="AD109" s="57"/>
    </row>
    <row r="110" spans="1:30" s="13" customFormat="1" ht="11.25" customHeight="1" x14ac:dyDescent="0.2">
      <c r="A110" s="61" t="str">
        <f>IF(ISBLANK(MAIN!A110),"",MAIN!A110)</f>
        <v>BH10B</v>
      </c>
      <c r="B110" s="46" t="str">
        <f>IF(ISBLANK(MAIN!B110),"",MAIN!B110)</f>
        <v>Zone 2 Outwash/Pit</v>
      </c>
      <c r="C110" s="50" t="str">
        <f>IF(ISBLANK(MAIN!C110),"",MAIN!C110)</f>
        <v/>
      </c>
      <c r="D110" s="47" t="str">
        <f>IF(ISBLANK(MAIN!D110),"",MAIN!D110)</f>
        <v>NAD83 / UTM zone 8</v>
      </c>
      <c r="E110" s="48">
        <f>IF(ISBLANK(MAIN!E110),"",MAIN!E110)</f>
        <v>6913707.1600000001</v>
      </c>
      <c r="F110" s="48">
        <f>IF(ISBLANK(MAIN!F110),"",MAIN!F110)</f>
        <v>585085.93999999994</v>
      </c>
      <c r="G110" s="50">
        <f>IF(ISBLANK(MAIN!G110),"",MAIN!G110)</f>
        <v>38</v>
      </c>
      <c r="H110" s="50" t="str">
        <f>IF(ISBLANK(MAIN!H110),"",MAIN!H110)</f>
        <v/>
      </c>
      <c r="I110" s="50">
        <f>IF(ISBLANK(MAIN!I110),"",MAIN!I110)</f>
        <v>7.5060000000000002</v>
      </c>
      <c r="J110" s="109" t="str">
        <f>IF(ISBLANK(MAIN!J110),"",MAIN!J110)</f>
        <v/>
      </c>
      <c r="K110" s="50">
        <f>IF(ISBLANK(MAIN!K110),"",MAIN!K110)</f>
        <v>55.712000000000003</v>
      </c>
      <c r="L110" s="50" t="str">
        <f>IF(ISBLANK(MAIN!L110),"",MAIN!L110)</f>
        <v/>
      </c>
      <c r="M110" s="97">
        <f>IF(ISBLANK(MAIN!M110),"",MAIN!M110)</f>
        <v>41530</v>
      </c>
      <c r="N110" s="98">
        <f>IF(ISBLANK(MAIN!N110),"",MAIN!N110)</f>
        <v>0.44444444444444442</v>
      </c>
      <c r="O110" s="50">
        <f>IF(ISBLANK(MAIN!O110),"",MAIN!O110)</f>
        <v>70</v>
      </c>
      <c r="P110" s="50">
        <f>IF(ISBLANK(MAIN!P110),"",MAIN!P110)</f>
        <v>0.95</v>
      </c>
      <c r="Q110" s="50">
        <f>IF(ISBLANK(MAIN!S110),"",MAIN!S110)</f>
        <v>3.2</v>
      </c>
      <c r="R110" s="102">
        <f>IF(ISBLANK(MAIN!T110),"",MAIN!T110)</f>
        <v>5.28</v>
      </c>
      <c r="S110" s="50">
        <f>IF(ISBLANK(MAIN!U110),"",MAIN!U110)</f>
        <v>1368</v>
      </c>
      <c r="T110" s="50">
        <f>IF(ISBLANK(MAIN!V110),"",MAIN!V110)</f>
        <v>4.84</v>
      </c>
      <c r="U110" s="50" t="str">
        <f>IF(ISBLANK(MAIN!W110),"",MAIN!W110)</f>
        <v>Hydrolift</v>
      </c>
      <c r="V110" s="50" t="str">
        <f>IF(ISBLANK(MAIN!X110),"",MAIN!X110)</f>
        <v>Y</v>
      </c>
      <c r="W110" s="52" t="str">
        <f>IF(ISBLANK(MAIN!Y110),"",MAIN!Y110)</f>
        <v>07</v>
      </c>
      <c r="X110" s="49" t="str">
        <f>IF(ISBLANK(MAIN!Z110),"",MAIN!Z110)</f>
        <v/>
      </c>
      <c r="Y110" s="52" t="str">
        <f>IF(ISBLANK(MAIN!AA110),"",MAIN!AA110)</f>
        <v>A</v>
      </c>
      <c r="Z110" s="53" t="str">
        <f>IF(ISBLANK(MAIN!AB110),"",MAIN!AB110)</f>
        <v>BR (phyllite/schist)</v>
      </c>
      <c r="AA110" s="56" t="str">
        <f>IF(ISBLANK(MAIN!AC110),"",MAIN!AC110)</f>
        <v>Purge volume based on historical purge data; waterra too small for dipper.</v>
      </c>
      <c r="AB110" s="55"/>
      <c r="AC110" s="56"/>
      <c r="AD110" s="57"/>
    </row>
    <row r="111" spans="1:30" s="13" customFormat="1" ht="11.25" customHeight="1" x14ac:dyDescent="0.2">
      <c r="A111" s="61" t="str">
        <f>IF(ISBLANK(MAIN!A111),"",MAIN!A111)</f>
        <v>BH5</v>
      </c>
      <c r="B111" s="46" t="str">
        <f>IF(ISBLANK(MAIN!B111),"",MAIN!B111)</f>
        <v>Zone 2 Outwash/Pit</v>
      </c>
      <c r="C111" s="50" t="str">
        <f>IF(ISBLANK(MAIN!C111),"",MAIN!C111)</f>
        <v/>
      </c>
      <c r="D111" s="47" t="str">
        <f>IF(ISBLANK(MAIN!D111),"",MAIN!D111)</f>
        <v>NAD83 / UTM zone 8</v>
      </c>
      <c r="E111" s="48">
        <f>IF(ISBLANK(MAIN!E111),"",MAIN!E111)</f>
        <v>6913551.4699999997</v>
      </c>
      <c r="F111" s="48">
        <f>IF(ISBLANK(MAIN!F111),"",MAIN!F111)</f>
        <v>585089.5</v>
      </c>
      <c r="G111" s="50">
        <f>IF(ISBLANK(MAIN!G111),"",MAIN!G111)</f>
        <v>51</v>
      </c>
      <c r="H111" s="50">
        <f>IF(ISBLANK(MAIN!H111),"",MAIN!H111)</f>
        <v>2.1190000000000002</v>
      </c>
      <c r="I111" s="50">
        <f>IF(ISBLANK(MAIN!I111),"",MAIN!I111)</f>
        <v>2.2250000000000001</v>
      </c>
      <c r="J111" s="109">
        <f>IF(ISBLANK(MAIN!J111),"",MAIN!J111)</f>
        <v>7.54</v>
      </c>
      <c r="K111" s="50">
        <f>IF(ISBLANK(MAIN!K111),"",MAIN!K111)</f>
        <v>8.2810000000000006</v>
      </c>
      <c r="L111" s="50" t="str">
        <f>IF(ISBLANK(MAIN!L111),"",MAIN!L111)</f>
        <v/>
      </c>
      <c r="M111" s="97">
        <f>IF(ISBLANK(MAIN!M111),"",MAIN!M111)</f>
        <v>41529</v>
      </c>
      <c r="N111" s="98">
        <f>IF(ISBLANK(MAIN!N111),"",MAIN!N111)</f>
        <v>0.73749999999999993</v>
      </c>
      <c r="O111" s="50">
        <f>IF(ISBLANK(MAIN!O111),"",MAIN!O111)</f>
        <v>30</v>
      </c>
      <c r="P111" s="50">
        <f>IF(ISBLANK(MAIN!P111),"",MAIN!P111)</f>
        <v>2</v>
      </c>
      <c r="Q111" s="50">
        <f>IF(ISBLANK(MAIN!S111),"",MAIN!S111)</f>
        <v>2.7</v>
      </c>
      <c r="R111" s="102">
        <f>IF(ISBLANK(MAIN!T111),"",MAIN!T111)</f>
        <v>6.61</v>
      </c>
      <c r="S111" s="50">
        <f>IF(ISBLANK(MAIN!U111),"",MAIN!U111)</f>
        <v>648.70000000000005</v>
      </c>
      <c r="T111" s="50">
        <f>IF(ISBLANK(MAIN!V111),"",MAIN!V111)</f>
        <v>68.2</v>
      </c>
      <c r="U111" s="50" t="str">
        <f>IF(ISBLANK(MAIN!W111),"",MAIN!W111)</f>
        <v>Manual</v>
      </c>
      <c r="V111" s="50" t="str">
        <f>IF(ISBLANK(MAIN!X111),"",MAIN!X111)</f>
        <v>Y</v>
      </c>
      <c r="W111" s="52" t="str">
        <f>IF(ISBLANK(MAIN!Y111),"",MAIN!Y111)</f>
        <v>060</v>
      </c>
      <c r="X111" s="49" t="str">
        <f>IF(ISBLANK(MAIN!Z111),"",MAIN!Z111)</f>
        <v/>
      </c>
      <c r="Y111" s="52" t="str">
        <f>IF(ISBLANK(MAIN!AA111),"",MAIN!AA111)</f>
        <v>A</v>
      </c>
      <c r="Z111" s="53" t="str">
        <f>IF(ISBLANK(MAIN!AB111),"",MAIN!AB111)</f>
        <v>Alluvium</v>
      </c>
      <c r="AA111" s="56" t="str">
        <f>IF(ISBLANK(MAIN!AC111),"",MAIN!AC111)</f>
        <v>Bottom of well very soft and higher then historical data; bottom may have filled with silt after spring flooding.</v>
      </c>
      <c r="AB111" s="55"/>
      <c r="AC111" s="56"/>
      <c r="AD111" s="57"/>
    </row>
    <row r="112" spans="1:30" s="13" customFormat="1" ht="11.25" customHeight="1" x14ac:dyDescent="0.2">
      <c r="A112" s="61" t="str">
        <f>IF(ISBLANK(MAIN!A112),"",MAIN!A112)</f>
        <v>BH6</v>
      </c>
      <c r="B112" s="46" t="str">
        <f>IF(ISBLANK(MAIN!B112),"",MAIN!B112)</f>
        <v>Zone 2 Outwash/Pit</v>
      </c>
      <c r="C112" s="50" t="str">
        <f>IF(ISBLANK(MAIN!C112),"",MAIN!C112)</f>
        <v/>
      </c>
      <c r="D112" s="47" t="str">
        <f>IF(ISBLANK(MAIN!D112),"",MAIN!D112)</f>
        <v>NAD83 / UTM zone 8</v>
      </c>
      <c r="E112" s="48">
        <f>IF(ISBLANK(MAIN!E112),"",MAIN!E112)</f>
        <v>6913640.9699999997</v>
      </c>
      <c r="F112" s="48">
        <f>IF(ISBLANK(MAIN!F112),"",MAIN!F112)</f>
        <v>585093.91</v>
      </c>
      <c r="G112" s="50">
        <f>IF(ISBLANK(MAIN!G112),"",MAIN!G112)</f>
        <v>51</v>
      </c>
      <c r="H112" s="50">
        <f>IF(ISBLANK(MAIN!H112),"",MAIN!H112)</f>
        <v>3.2770000000000001</v>
      </c>
      <c r="I112" s="50">
        <f>IF(ISBLANK(MAIN!I112),"",MAIN!I112)</f>
        <v>3.4289999999999998</v>
      </c>
      <c r="J112" s="109">
        <f>IF(ISBLANK(MAIN!J112),"",MAIN!J112)</f>
        <v>6.6520000000000001</v>
      </c>
      <c r="K112" s="50">
        <f>IF(ISBLANK(MAIN!K112),"",MAIN!K112)</f>
        <v>6.9710000000000001</v>
      </c>
      <c r="L112" s="50" t="str">
        <f>IF(ISBLANK(MAIN!L112),"",MAIN!L112)</f>
        <v/>
      </c>
      <c r="M112" s="97">
        <f>IF(ISBLANK(MAIN!M112),"",MAIN!M112)</f>
        <v>41529</v>
      </c>
      <c r="N112" s="98">
        <f>IF(ISBLANK(MAIN!N112),"",MAIN!N112)</f>
        <v>0.64930555555555558</v>
      </c>
      <c r="O112" s="50">
        <f>IF(ISBLANK(MAIN!O112),"",MAIN!O112)</f>
        <v>20</v>
      </c>
      <c r="P112" s="50">
        <f>IF(ISBLANK(MAIN!P112),"",MAIN!P112)</f>
        <v>1.67</v>
      </c>
      <c r="Q112" s="50">
        <f>IF(ISBLANK(MAIN!S112),"",MAIN!S112)</f>
        <v>3.7</v>
      </c>
      <c r="R112" s="102">
        <f>IF(ISBLANK(MAIN!T112),"",MAIN!T112)</f>
        <v>5.84</v>
      </c>
      <c r="S112" s="50">
        <f>IF(ISBLANK(MAIN!U112),"",MAIN!U112)</f>
        <v>928</v>
      </c>
      <c r="T112" s="50">
        <f>IF(ISBLANK(MAIN!V112),"",MAIN!V112)</f>
        <v>11.44</v>
      </c>
      <c r="U112" s="50" t="str">
        <f>IF(ISBLANK(MAIN!W112),"",MAIN!W112)</f>
        <v>Manual</v>
      </c>
      <c r="V112" s="50" t="str">
        <f>IF(ISBLANK(MAIN!X112),"",MAIN!X112)</f>
        <v>Y</v>
      </c>
      <c r="W112" s="52" t="str">
        <f>IF(ISBLANK(MAIN!Y112),"",MAIN!Y112)</f>
        <v>053</v>
      </c>
      <c r="X112" s="49" t="str">
        <f>IF(ISBLANK(MAIN!Z112),"",MAIN!Z112)</f>
        <v/>
      </c>
      <c r="Y112" s="52" t="str">
        <f>IF(ISBLANK(MAIN!AA112),"",MAIN!AA112)</f>
        <v>A</v>
      </c>
      <c r="Z112" s="53" t="str">
        <f>IF(ISBLANK(MAIN!AB112),"",MAIN!AB112)</f>
        <v>Alluvium</v>
      </c>
      <c r="AA112" s="56" t="str">
        <f>IF(ISBLANK(MAIN!AC112),"",MAIN!AC112)</f>
        <v/>
      </c>
      <c r="AB112" s="55"/>
      <c r="AC112" s="56"/>
      <c r="AD112" s="57"/>
    </row>
    <row r="113" spans="1:30" s="13" customFormat="1" ht="11.25" customHeight="1" x14ac:dyDescent="0.2">
      <c r="A113" s="61" t="str">
        <f>IF(ISBLANK(MAIN!A113),"",MAIN!A113)</f>
        <v>BH8</v>
      </c>
      <c r="B113" s="46" t="str">
        <f>IF(ISBLANK(MAIN!B113),"",MAIN!B113)</f>
        <v>Zone 2 Outwash/Pit</v>
      </c>
      <c r="C113" s="50" t="str">
        <f>IF(ISBLANK(MAIN!C113),"",MAIN!C113)</f>
        <v/>
      </c>
      <c r="D113" s="47" t="str">
        <f>IF(ISBLANK(MAIN!D113),"",MAIN!D113)</f>
        <v>NAD83 / UTM zone 8</v>
      </c>
      <c r="E113" s="48">
        <f>IF(ISBLANK(MAIN!E113),"",MAIN!E113)</f>
        <v>6913776.9199999999</v>
      </c>
      <c r="F113" s="48">
        <f>IF(ISBLANK(MAIN!F113),"",MAIN!F113)</f>
        <v>585145.63</v>
      </c>
      <c r="G113" s="50">
        <f>IF(ISBLANK(MAIN!G113),"",MAIN!G113)</f>
        <v>51</v>
      </c>
      <c r="H113" s="50">
        <f>IF(ISBLANK(MAIN!H113),"",MAIN!H113)</f>
        <v>14.734999999999999</v>
      </c>
      <c r="I113" s="50">
        <f>IF(ISBLANK(MAIN!I113),"",MAIN!I113)</f>
        <v>16.356000000000002</v>
      </c>
      <c r="J113" s="109">
        <f>IF(ISBLANK(MAIN!J113),"",MAIN!J113)</f>
        <v>20.751999999999999</v>
      </c>
      <c r="K113" s="50">
        <f>IF(ISBLANK(MAIN!K113),"",MAIN!K113)</f>
        <v>21.361000000000001</v>
      </c>
      <c r="L113" s="50" t="str">
        <f>IF(ISBLANK(MAIN!L113),"",MAIN!L113)</f>
        <v/>
      </c>
      <c r="M113" s="97">
        <f>IF(ISBLANK(MAIN!M113),"",MAIN!M113)</f>
        <v>41530</v>
      </c>
      <c r="N113" s="98">
        <f>IF(ISBLANK(MAIN!N113),"",MAIN!N113)</f>
        <v>0.39999999999999997</v>
      </c>
      <c r="O113" s="50">
        <f>IF(ISBLANK(MAIN!O113),"",MAIN!O113)</f>
        <v>11</v>
      </c>
      <c r="P113" s="50" t="str">
        <f>IF(ISBLANK(MAIN!P113),"",MAIN!P113)</f>
        <v/>
      </c>
      <c r="Q113" s="50">
        <f>IF(ISBLANK(MAIN!S113),"",MAIN!S113)</f>
        <v>3.8</v>
      </c>
      <c r="R113" s="102">
        <f>IF(ISBLANK(MAIN!T113),"",MAIN!T113)</f>
        <v>4.33</v>
      </c>
      <c r="S113" s="50">
        <f>IF(ISBLANK(MAIN!U113),"",MAIN!U113)</f>
        <v>4206</v>
      </c>
      <c r="T113" s="50">
        <f>IF(ISBLANK(MAIN!V113),"",MAIN!V113)</f>
        <v>30.1</v>
      </c>
      <c r="U113" s="50" t="str">
        <f>IF(ISBLANK(MAIN!W113),"",MAIN!W113)</f>
        <v>Manual</v>
      </c>
      <c r="V113" s="50" t="str">
        <f>IF(ISBLANK(MAIN!X113),"",MAIN!X113)</f>
        <v>Y</v>
      </c>
      <c r="W113" s="52" t="str">
        <f>IF(ISBLANK(MAIN!Y113),"",MAIN!Y113)</f>
        <v>08</v>
      </c>
      <c r="X113" s="49" t="str">
        <f>IF(ISBLANK(MAIN!Z113),"",MAIN!Z113)</f>
        <v/>
      </c>
      <c r="Y113" s="52" t="str">
        <f>IF(ISBLANK(MAIN!AA113),"",MAIN!AA113)</f>
        <v>A</v>
      </c>
      <c r="Z113" s="53" t="str">
        <f>IF(ISBLANK(MAIN!AB113),"",MAIN!AB113)</f>
        <v>BR (phyllite?)</v>
      </c>
      <c r="AA113" s="56" t="str">
        <f>IF(ISBLANK(MAIN!AC113),"",MAIN!AC113)</f>
        <v>Recharge very slow, well left overnight to recharge completely.</v>
      </c>
      <c r="AB113" s="55"/>
      <c r="AC113" s="56"/>
      <c r="AD113" s="57"/>
    </row>
    <row r="114" spans="1:30" s="13" customFormat="1" ht="11.25" customHeight="1" x14ac:dyDescent="0.2">
      <c r="A114" s="61" t="str">
        <f>IF(ISBLANK(MAIN!A114),"",MAIN!A114)</f>
        <v>P05-04</v>
      </c>
      <c r="B114" s="46" t="str">
        <f>IF(ISBLANK(MAIN!B114),"",MAIN!B114)</f>
        <v>Zone 2 Outwash/Pit</v>
      </c>
      <c r="C114" s="50" t="str">
        <f>IF(ISBLANK(MAIN!C114),"",MAIN!C114)</f>
        <v/>
      </c>
      <c r="D114" s="47" t="str">
        <f>IF(ISBLANK(MAIN!D114),"",MAIN!D114)</f>
        <v>NAD83 / UTM zone 8</v>
      </c>
      <c r="E114" s="48">
        <f>IF(ISBLANK(MAIN!E114),"",MAIN!E114)</f>
        <v>6913649.4199999999</v>
      </c>
      <c r="F114" s="48">
        <f>IF(ISBLANK(MAIN!F114),"",MAIN!F114)</f>
        <v>585119.23</v>
      </c>
      <c r="G114" s="50">
        <f>IF(ISBLANK(MAIN!G114),"",MAIN!G114)</f>
        <v>51</v>
      </c>
      <c r="H114" s="50">
        <f>IF(ISBLANK(MAIN!H114),"",MAIN!H114)</f>
        <v>3.0139999999999998</v>
      </c>
      <c r="I114" s="50">
        <f>IF(ISBLANK(MAIN!I114),"",MAIN!I114)</f>
        <v>3.1589999999999998</v>
      </c>
      <c r="J114" s="109">
        <f>IF(ISBLANK(MAIN!J114),"",MAIN!J114)</f>
        <v>7.0279999999999996</v>
      </c>
      <c r="K114" s="50">
        <f>IF(ISBLANK(MAIN!K114),"",MAIN!K114)</f>
        <v>7.0090000000000003</v>
      </c>
      <c r="L114" s="50" t="str">
        <f>IF(ISBLANK(MAIN!L114),"",MAIN!L114)</f>
        <v/>
      </c>
      <c r="M114" s="97">
        <f>IF(ISBLANK(MAIN!M114),"",MAIN!M114)</f>
        <v>41529</v>
      </c>
      <c r="N114" s="98">
        <f>IF(ISBLANK(MAIN!N114),"",MAIN!N114)</f>
        <v>0.63402777777777775</v>
      </c>
      <c r="O114" s="50">
        <f>IF(ISBLANK(MAIN!O114),"",MAIN!O114)</f>
        <v>25</v>
      </c>
      <c r="P114" s="50">
        <f>IF(ISBLANK(MAIN!P114),"",MAIN!P114)</f>
        <v>1.92</v>
      </c>
      <c r="Q114" s="50">
        <f>IF(ISBLANK(MAIN!S114),"",MAIN!S114)</f>
        <v>3</v>
      </c>
      <c r="R114" s="102">
        <f>IF(ISBLANK(MAIN!T114),"",MAIN!T114)</f>
        <v>5.71</v>
      </c>
      <c r="S114" s="50">
        <f>IF(ISBLANK(MAIN!U114),"",MAIN!U114)</f>
        <v>813.9</v>
      </c>
      <c r="T114" s="50">
        <f>IF(ISBLANK(MAIN!V114),"",MAIN!V114)</f>
        <v>4.59</v>
      </c>
      <c r="U114" s="50" t="str">
        <f>IF(ISBLANK(MAIN!W114),"",MAIN!W114)</f>
        <v>Manual</v>
      </c>
      <c r="V114" s="50" t="str">
        <f>IF(ISBLANK(MAIN!X114),"",MAIN!X114)</f>
        <v>Y</v>
      </c>
      <c r="W114" s="52" t="str">
        <f>IF(ISBLANK(MAIN!Y114),"",MAIN!Y114)</f>
        <v>057</v>
      </c>
      <c r="X114" s="49" t="str">
        <f>IF(ISBLANK(MAIN!Z114),"",MAIN!Z114)</f>
        <v/>
      </c>
      <c r="Y114" s="52" t="str">
        <f>IF(ISBLANK(MAIN!AA114),"",MAIN!AA114)</f>
        <v>A</v>
      </c>
      <c r="Z114" s="53" t="str">
        <f>IF(ISBLANK(MAIN!AB114),"",MAIN!AB114)</f>
        <v>Alluvium</v>
      </c>
      <c r="AA114" s="56" t="str">
        <f>IF(ISBLANK(MAIN!AC114),"",MAIN!AC114)</f>
        <v/>
      </c>
      <c r="AB114" s="55"/>
      <c r="AC114" s="56"/>
      <c r="AD114" s="57"/>
    </row>
    <row r="115" spans="1:30" s="13" customFormat="1" ht="11.25" customHeight="1" x14ac:dyDescent="0.2">
      <c r="A115" s="61" t="str">
        <f>IF(ISBLANK(MAIN!A115),"",MAIN!A115)</f>
        <v>SRK08-P12A</v>
      </c>
      <c r="B115" s="46" t="str">
        <f>IF(ISBLANK(MAIN!B115),"",MAIN!B115)</f>
        <v>Zone 2 Outwash/Pit</v>
      </c>
      <c r="C115" s="50" t="str">
        <f>IF(ISBLANK(MAIN!C115),"",MAIN!C115)</f>
        <v/>
      </c>
      <c r="D115" s="47" t="str">
        <f>IF(ISBLANK(MAIN!D115),"",MAIN!D115)</f>
        <v>NAD83 / UTM zone 8</v>
      </c>
      <c r="E115" s="48">
        <f>IF(ISBLANK(MAIN!E115),"",MAIN!E115)</f>
        <v>6913506</v>
      </c>
      <c r="F115" s="48">
        <f>IF(ISBLANK(MAIN!F115),"",MAIN!F115)</f>
        <v>585348</v>
      </c>
      <c r="G115" s="50">
        <f>IF(ISBLANK(MAIN!G115),"",MAIN!G115)</f>
        <v>51</v>
      </c>
      <c r="H115" s="50">
        <f>IF(ISBLANK(MAIN!H115),"",MAIN!H115)</f>
        <v>2.0590000000000002</v>
      </c>
      <c r="I115" s="50">
        <f>IF(ISBLANK(MAIN!I115),"",MAIN!I115)</f>
        <v>2.1480000000000001</v>
      </c>
      <c r="J115" s="109">
        <f>IF(ISBLANK(MAIN!J115),"",MAIN!J115)</f>
        <v>12.656000000000001</v>
      </c>
      <c r="K115" s="50">
        <f>IF(ISBLANK(MAIN!K115),"",MAIN!K115)</f>
        <v>12.885999999999999</v>
      </c>
      <c r="L115" s="50" t="str">
        <f>IF(ISBLANK(MAIN!L115),"",MAIN!L115)</f>
        <v/>
      </c>
      <c r="M115" s="97">
        <f>IF(ISBLANK(MAIN!M115),"",MAIN!M115)</f>
        <v>41530</v>
      </c>
      <c r="N115" s="98">
        <f>IF(ISBLANK(MAIN!N115),"",MAIN!N115)</f>
        <v>0.4826388888888889</v>
      </c>
      <c r="O115" s="50">
        <f>IF(ISBLANK(MAIN!O115),"",MAIN!O115)</f>
        <v>60</v>
      </c>
      <c r="P115" s="50">
        <f>IF(ISBLANK(MAIN!P115),"",MAIN!P115)</f>
        <v>1.88</v>
      </c>
      <c r="Q115" s="50">
        <f>IF(ISBLANK(MAIN!S115),"",MAIN!S115)</f>
        <v>1.6</v>
      </c>
      <c r="R115" s="102">
        <f>IF(ISBLANK(MAIN!T115),"",MAIN!T115)</f>
        <v>5.2</v>
      </c>
      <c r="S115" s="50">
        <f>IF(ISBLANK(MAIN!U115),"",MAIN!U115)</f>
        <v>1417</v>
      </c>
      <c r="T115" s="50">
        <f>IF(ISBLANK(MAIN!V115),"",MAIN!V115)</f>
        <v>23.8</v>
      </c>
      <c r="U115" s="50" t="str">
        <f>IF(ISBLANK(MAIN!W115),"",MAIN!W115)</f>
        <v>Hydrolift</v>
      </c>
      <c r="V115" s="50" t="str">
        <f>IF(ISBLANK(MAIN!X115),"",MAIN!X115)</f>
        <v>Y</v>
      </c>
      <c r="W115" s="52" t="str">
        <f>IF(ISBLANK(MAIN!Y115),"",MAIN!Y115)</f>
        <v>013</v>
      </c>
      <c r="X115" s="49" t="str">
        <f>IF(ISBLANK(MAIN!Z115),"",MAIN!Z115)</f>
        <v/>
      </c>
      <c r="Y115" s="52" t="str">
        <f>IF(ISBLANK(MAIN!AA115),"",MAIN!AA115)</f>
        <v>A</v>
      </c>
      <c r="Z115" s="53" t="str">
        <f>IF(ISBLANK(MAIN!AB115),"",MAIN!AB115)</f>
        <v>weath. BR</v>
      </c>
      <c r="AA115" s="56" t="str">
        <f>IF(ISBLANK(MAIN!AC115),"",MAIN!AC115)</f>
        <v>Suspect flooding in spring.</v>
      </c>
      <c r="AB115" s="55"/>
      <c r="AC115" s="56"/>
      <c r="AD115" s="57"/>
    </row>
    <row r="116" spans="1:30" s="38" customFormat="1" ht="11.25" customHeight="1" thickBot="1" x14ac:dyDescent="0.25">
      <c r="A116" s="68" t="str">
        <f>IF(ISBLANK(MAIN!A116),"",MAIN!A116)</f>
        <v>SRK08-P12B</v>
      </c>
      <c r="B116" s="69" t="str">
        <f>IF(ISBLANK(MAIN!B116),"",MAIN!B116)</f>
        <v>Zone 2 Outwash/Pit</v>
      </c>
      <c r="C116" s="70" t="str">
        <f>IF(ISBLANK(MAIN!C116),"",MAIN!C116)</f>
        <v/>
      </c>
      <c r="D116" s="71" t="str">
        <f>IF(ISBLANK(MAIN!D116),"",MAIN!D116)</f>
        <v>NAD27 / UTM zone 8</v>
      </c>
      <c r="E116" s="72">
        <f>IF(ISBLANK(MAIN!E116),"",MAIN!E116)</f>
        <v>6913509</v>
      </c>
      <c r="F116" s="72">
        <f>IF(ISBLANK(MAIN!F116),"",MAIN!F116)</f>
        <v>585345</v>
      </c>
      <c r="G116" s="70">
        <f>IF(ISBLANK(MAIN!G116),"",MAIN!G116)</f>
        <v>51</v>
      </c>
      <c r="H116" s="70">
        <f>IF(ISBLANK(MAIN!H116),"",MAIN!H116)</f>
        <v>2.0449999999999999</v>
      </c>
      <c r="I116" s="70">
        <f>IF(ISBLANK(MAIN!I116),"",MAIN!I116)</f>
        <v>2.1389999999999998</v>
      </c>
      <c r="J116" s="111">
        <f>IF(ISBLANK(MAIN!J116),"",MAIN!J116)</f>
        <v>8.4280000000000008</v>
      </c>
      <c r="K116" s="70">
        <f>IF(ISBLANK(MAIN!K116),"",MAIN!K116)</f>
        <v>8.327</v>
      </c>
      <c r="L116" s="70" t="str">
        <f>IF(ISBLANK(MAIN!L116),"",MAIN!L116)</f>
        <v/>
      </c>
      <c r="M116" s="113">
        <f>IF(ISBLANK(MAIN!M116),"",MAIN!M116)</f>
        <v>41530</v>
      </c>
      <c r="N116" s="114">
        <f>IF(ISBLANK(MAIN!N116),"",MAIN!N116)</f>
        <v>0.47916666666666669</v>
      </c>
      <c r="O116" s="70">
        <f>IF(ISBLANK(MAIN!O116),"",MAIN!O116)</f>
        <v>40</v>
      </c>
      <c r="P116" s="70">
        <f>IF(ISBLANK(MAIN!P116),"",MAIN!P116)</f>
        <v>2.5</v>
      </c>
      <c r="Q116" s="70">
        <f>IF(ISBLANK(MAIN!S116),"",MAIN!S116)</f>
        <v>1.8</v>
      </c>
      <c r="R116" s="104">
        <f>IF(ISBLANK(MAIN!T116),"",MAIN!T116)</f>
        <v>5.22</v>
      </c>
      <c r="S116" s="70">
        <f>IF(ISBLANK(MAIN!U116),"",MAIN!U116)</f>
        <v>998</v>
      </c>
      <c r="T116" s="70">
        <f>IF(ISBLANK(MAIN!V116),"",MAIN!V116)</f>
        <v>35.9</v>
      </c>
      <c r="U116" s="70" t="str">
        <f>IF(ISBLANK(MAIN!W116),"",MAIN!W116)</f>
        <v>Manual</v>
      </c>
      <c r="V116" s="70" t="str">
        <f>IF(ISBLANK(MAIN!X116),"",MAIN!X116)</f>
        <v>Y</v>
      </c>
      <c r="W116" s="73" t="str">
        <f>IF(ISBLANK(MAIN!Y116),"",MAIN!Y116)</f>
        <v>059</v>
      </c>
      <c r="X116" s="74" t="str">
        <f>IF(ISBLANK(MAIN!Z116),"",MAIN!Z116)</f>
        <v/>
      </c>
      <c r="Y116" s="73" t="str">
        <f>IF(ISBLANK(MAIN!AA116),"",MAIN!AA116)</f>
        <v>A</v>
      </c>
      <c r="Z116" s="75" t="str">
        <f>IF(ISBLANK(MAIN!AB116),"",MAIN!AB116)</f>
        <v>sand, gravel, weath BR</v>
      </c>
      <c r="AA116" s="76" t="str">
        <f>IF(ISBLANK(MAIN!AC116),"",MAIN!AC116)</f>
        <v>Suspect flooding in spring.</v>
      </c>
      <c r="AB116" s="77"/>
      <c r="AC116" s="76"/>
      <c r="AD116" s="78"/>
    </row>
    <row r="117" spans="1:30" ht="13.5" thickTop="1" x14ac:dyDescent="0.2">
      <c r="A117" s="10" t="str">
        <f>IF(ISBLANK(MAIN!A117),"",MAIN!A117)</f>
        <v/>
      </c>
      <c r="B117" s="14" t="str">
        <f>IF(ISBLANK(MAIN!B117),"",MAIN!B117)</f>
        <v/>
      </c>
      <c r="C117" s="12" t="str">
        <f>IF(ISBLANK(MAIN!C117),"",MAIN!C117)</f>
        <v/>
      </c>
      <c r="D117" s="12" t="str">
        <f>IF(ISBLANK(MAIN!D117),"",MAIN!D117)</f>
        <v/>
      </c>
      <c r="E117" s="9" t="str">
        <f>IF(ISBLANK(MAIN!E117),"",MAIN!E117)</f>
        <v/>
      </c>
      <c r="F117" s="9" t="str">
        <f>IF(ISBLANK(MAIN!F117),"",MAIN!F117)</f>
        <v/>
      </c>
      <c r="G117" s="11" t="str">
        <f>IF(ISBLANK(MAIN!G117),"",MAIN!G117)</f>
        <v/>
      </c>
      <c r="H117" s="10" t="str">
        <f>IF(ISBLANK(MAIN!H117),"",MAIN!H117)</f>
        <v/>
      </c>
      <c r="I117" s="10" t="str">
        <f>IF(ISBLANK(MAIN!I117),"",MAIN!I117)</f>
        <v/>
      </c>
      <c r="J117" s="112" t="str">
        <f>IF(ISBLANK(MAIN!J117),"",MAIN!J117)</f>
        <v/>
      </c>
      <c r="K117" s="10" t="str">
        <f>IF(ISBLANK(MAIN!K117),"",MAIN!K117)</f>
        <v/>
      </c>
      <c r="L117" s="10" t="str">
        <f>IF(ISBLANK(MAIN!L117),"",MAIN!L117)</f>
        <v/>
      </c>
      <c r="M117" s="11" t="str">
        <f>IF(ISBLANK(MAIN!M117),"",MAIN!M117)</f>
        <v/>
      </c>
      <c r="N117" s="10" t="str">
        <f>IF(ISBLANK(MAIN!N117),"",MAIN!N117)</f>
        <v/>
      </c>
      <c r="O117" s="10" t="str">
        <f>IF(ISBLANK(MAIN!O117),"",MAIN!O117)</f>
        <v/>
      </c>
      <c r="P117" s="10" t="str">
        <f>IF(ISBLANK(MAIN!P117),"",MAIN!P117)</f>
        <v/>
      </c>
      <c r="Q117" s="11" t="str">
        <f>IF(ISBLANK(MAIN!S117),"",MAIN!S117)</f>
        <v/>
      </c>
      <c r="R117" s="105" t="str">
        <f>IF(ISBLANK(MAIN!T117),"",MAIN!T117)</f>
        <v/>
      </c>
      <c r="S117" s="10" t="str">
        <f>IF(ISBLANK(MAIN!U117),"",MAIN!U117)</f>
        <v/>
      </c>
      <c r="T117" s="10" t="str">
        <f>IF(ISBLANK(MAIN!V117),"",MAIN!V117)</f>
        <v/>
      </c>
      <c r="U117" s="11" t="str">
        <f>IF(ISBLANK(MAIN!W117),"",MAIN!W117)</f>
        <v/>
      </c>
      <c r="V117" s="10" t="str">
        <f>IF(ISBLANK(MAIN!X117),"",MAIN!X117)</f>
        <v/>
      </c>
      <c r="W117" s="10" t="str">
        <f>IF(ISBLANK(MAIN!Y117),"",MAIN!Y117)</f>
        <v/>
      </c>
      <c r="X117" s="1" t="str">
        <f>IF(ISBLANK(MAIN!Z117),"",MAIN!Z117)</f>
        <v/>
      </c>
      <c r="Y117" s="1" t="str">
        <f>IF(ISBLANK(MAIN!AA117),"",MAIN!AA117)</f>
        <v/>
      </c>
      <c r="Z117" s="1" t="str">
        <f>IF(ISBLANK(MAIN!AB117),"",MAIN!AB117)</f>
        <v/>
      </c>
      <c r="AA117" s="3" t="str">
        <f>IF(ISBLANK(MAIN!AC117),"",MAIN!AC117)</f>
        <v/>
      </c>
    </row>
    <row r="118" spans="1:30" x14ac:dyDescent="0.2">
      <c r="A118" s="10" t="str">
        <f>IF(ISBLANK(MAIN!A118),"",MAIN!A118)</f>
        <v/>
      </c>
      <c r="B118" s="14" t="str">
        <f>IF(ISBLANK(MAIN!B118),"",MAIN!B118)</f>
        <v/>
      </c>
      <c r="C118" s="12" t="str">
        <f>IF(ISBLANK(MAIN!C118),"",MAIN!C118)</f>
        <v/>
      </c>
      <c r="D118" s="12" t="str">
        <f>IF(ISBLANK(MAIN!D118),"",MAIN!D118)</f>
        <v/>
      </c>
      <c r="E118" s="9" t="str">
        <f>IF(ISBLANK(MAIN!E118),"",MAIN!E118)</f>
        <v/>
      </c>
      <c r="F118" s="9" t="str">
        <f>IF(ISBLANK(MAIN!F118),"",MAIN!F118)</f>
        <v/>
      </c>
      <c r="G118" s="11" t="str">
        <f>IF(ISBLANK(MAIN!G118),"",MAIN!G118)</f>
        <v/>
      </c>
      <c r="H118" s="10" t="str">
        <f>IF(ISBLANK(MAIN!H118),"",MAIN!H118)</f>
        <v/>
      </c>
      <c r="I118" s="10" t="str">
        <f>IF(ISBLANK(MAIN!I118),"",MAIN!I118)</f>
        <v/>
      </c>
      <c r="J118" s="112" t="str">
        <f>IF(ISBLANK(MAIN!J118),"",MAIN!J118)</f>
        <v/>
      </c>
      <c r="K118" s="10" t="str">
        <f>IF(ISBLANK(MAIN!K118),"",MAIN!K118)</f>
        <v/>
      </c>
      <c r="L118" s="10" t="str">
        <f>IF(ISBLANK(MAIN!L118),"",MAIN!L118)</f>
        <v/>
      </c>
      <c r="M118" s="11" t="str">
        <f>IF(ISBLANK(MAIN!M118),"",MAIN!M118)</f>
        <v/>
      </c>
      <c r="N118" s="10" t="str">
        <f>IF(ISBLANK(MAIN!N118),"",MAIN!N118)</f>
        <v/>
      </c>
      <c r="O118" s="10" t="str">
        <f>IF(ISBLANK(MAIN!O118),"",MAIN!O118)</f>
        <v/>
      </c>
      <c r="P118" s="10" t="str">
        <f>IF(ISBLANK(MAIN!P118),"",MAIN!P118)</f>
        <v/>
      </c>
      <c r="Q118" s="11" t="str">
        <f>IF(ISBLANK(MAIN!S118),"",MAIN!S118)</f>
        <v/>
      </c>
      <c r="R118" s="105" t="str">
        <f>IF(ISBLANK(MAIN!T118),"",MAIN!T118)</f>
        <v/>
      </c>
      <c r="S118" s="10" t="str">
        <f>IF(ISBLANK(MAIN!U118),"",MAIN!U118)</f>
        <v/>
      </c>
      <c r="T118" s="10" t="str">
        <f>IF(ISBLANK(MAIN!V118),"",MAIN!V118)</f>
        <v/>
      </c>
      <c r="U118" s="11" t="str">
        <f>IF(ISBLANK(MAIN!W118),"",MAIN!W118)</f>
        <v/>
      </c>
      <c r="V118" s="10" t="str">
        <f>IF(ISBLANK(MAIN!X118),"",MAIN!X118)</f>
        <v/>
      </c>
      <c r="W118" s="10" t="str">
        <f>IF(ISBLANK(MAIN!Y118),"",MAIN!Y118)</f>
        <v/>
      </c>
      <c r="X118" s="1" t="str">
        <f>IF(ISBLANK(MAIN!Z118),"",MAIN!Z118)</f>
        <v/>
      </c>
      <c r="Y118" s="1" t="str">
        <f>IF(ISBLANK(MAIN!AA118),"",MAIN!AA118)</f>
        <v/>
      </c>
      <c r="Z118" s="1" t="str">
        <f>IF(ISBLANK(MAIN!AB118),"",MAIN!AB118)</f>
        <v/>
      </c>
      <c r="AA118" s="3" t="str">
        <f>IF(ISBLANK(MAIN!AC118),"",MAIN!AC118)</f>
        <v/>
      </c>
    </row>
  </sheetData>
  <mergeCells count="5">
    <mergeCell ref="B1:F1"/>
    <mergeCell ref="G1:L1"/>
    <mergeCell ref="M1:N1"/>
    <mergeCell ref="O1:P1"/>
    <mergeCell ref="Q1:T1"/>
  </mergeCells>
  <conditionalFormatting sqref="Z116">
    <cfRule type="cellIs" dxfId="1" priority="1" stopIfTrue="1" operator="equal">
      <formula>"(blank)"</formula>
    </cfRule>
  </conditionalFormatting>
  <pageMargins left="0.70866141732283472" right="0.70866141732283472" top="0.74803149606299213" bottom="0.74803149606299213" header="0.31496062992125984" footer="0.31496062992125984"/>
  <pageSetup paperSize="17" scale="74" orientation="landscape" horizontalDpi="4294967292" r:id="rId1"/>
  <headerFooter>
    <oddHeader>&amp;L&amp;G&amp;C&amp;"Garamond,Bold"&amp;12Appendix B. Well Information &amp; Field Data&amp;R&amp;"Verdana,Regular"&amp;8EDI Environmental Dynamics Inc.
2195 2nd Avenue, Whitehorse, YT
Y1A 3T8</oddHeader>
  </headerFooter>
  <rowBreaks count="1" manualBreakCount="1">
    <brk id="70" max="26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8"/>
  <sheetViews>
    <sheetView view="pageLayout" zoomScale="70" zoomScaleNormal="90" zoomScaleSheetLayoutView="70" zoomScalePageLayoutView="70" workbookViewId="0">
      <selection activeCell="L22" sqref="L22"/>
    </sheetView>
  </sheetViews>
  <sheetFormatPr defaultRowHeight="12.75" x14ac:dyDescent="0.2"/>
  <cols>
    <col min="1" max="1" width="22.7109375" style="10" customWidth="1"/>
    <col min="2" max="2" width="21" style="14" hidden="1" customWidth="1"/>
    <col min="3" max="3" width="10" style="12" hidden="1" customWidth="1"/>
    <col min="4" max="4" width="18.5703125" style="12" hidden="1" customWidth="1"/>
    <col min="5" max="6" width="8.85546875" style="9" hidden="1" customWidth="1"/>
    <col min="7" max="7" width="9.28515625" style="11" hidden="1" customWidth="1"/>
    <col min="8" max="8" width="8.5703125" style="10" bestFit="1" customWidth="1"/>
    <col min="9" max="9" width="9.28515625" style="10" hidden="1" customWidth="1"/>
    <col min="10" max="10" width="8.5703125" style="112" bestFit="1" customWidth="1"/>
    <col min="11" max="11" width="10.5703125" style="10" hidden="1" customWidth="1"/>
    <col min="12" max="12" width="7.42578125" style="10" customWidth="1"/>
    <col min="13" max="13" width="14.140625" style="11" bestFit="1" customWidth="1"/>
    <col min="14" max="14" width="8.42578125" style="10" bestFit="1" customWidth="1"/>
    <col min="15" max="15" width="9.7109375" style="10" bestFit="1" customWidth="1"/>
    <col min="16" max="16" width="7.42578125" style="10" bestFit="1" customWidth="1"/>
    <col min="17" max="17" width="4.5703125" style="11" bestFit="1" customWidth="1"/>
    <col min="18" max="18" width="5" style="105" bestFit="1" customWidth="1"/>
    <col min="19" max="19" width="8.28515625" style="10" bestFit="1" customWidth="1"/>
    <col min="20" max="20" width="10.85546875" style="10" bestFit="1" customWidth="1"/>
    <col min="21" max="21" width="9.85546875" style="11" customWidth="1"/>
    <col min="22" max="22" width="9.5703125" style="10" hidden="1" customWidth="1"/>
    <col min="23" max="23" width="11" style="10" hidden="1" customWidth="1"/>
    <col min="24" max="24" width="10.85546875" style="1" customWidth="1"/>
    <col min="25" max="25" width="10.42578125" style="1" hidden="1" customWidth="1"/>
    <col min="26" max="26" width="17" style="1" hidden="1" customWidth="1"/>
    <col min="27" max="27" width="83.85546875" style="3" customWidth="1"/>
    <col min="28" max="28" width="36.85546875" style="152" hidden="1" customWidth="1"/>
    <col min="29" max="29" width="21.85546875" style="151" hidden="1" customWidth="1"/>
    <col min="30" max="30" width="9.140625" style="9" hidden="1" customWidth="1"/>
    <col min="31" max="31" width="9.140625" style="9" customWidth="1"/>
    <col min="32" max="16384" width="9.140625" style="9"/>
  </cols>
  <sheetData>
    <row r="1" spans="1:30" s="144" customFormat="1" ht="12" customHeight="1" thickTop="1" x14ac:dyDescent="0.2">
      <c r="A1" s="124" t="str">
        <f>IF(ISBLANK(MAIN!A1),"",MAIN!A1)</f>
        <v/>
      </c>
      <c r="B1" s="164" t="str">
        <f>IF(ISBLANK(MAIN!B1),"",MAIN!B1)</f>
        <v>Well Location</v>
      </c>
      <c r="C1" s="164" t="str">
        <f>IF(ISBLANK(MAIN!C1),"",MAIN!C1)</f>
        <v/>
      </c>
      <c r="D1" s="164" t="str">
        <f>IF(ISBLANK(MAIN!D1),"",MAIN!D1)</f>
        <v/>
      </c>
      <c r="E1" s="164" t="str">
        <f>IF(ISBLANK(MAIN!E1),"",MAIN!E1)</f>
        <v/>
      </c>
      <c r="F1" s="164" t="str">
        <f>IF(ISBLANK(MAIN!F1),"",MAIN!F1)</f>
        <v/>
      </c>
      <c r="G1" s="164" t="str">
        <f>IF(ISBLANK(MAIN!G1),"",MAIN!G1)</f>
        <v>Well Details</v>
      </c>
      <c r="H1" s="164" t="str">
        <f>IF(ISBLANK(MAIN!H1),"",MAIN!H1)</f>
        <v/>
      </c>
      <c r="I1" s="164" t="str">
        <f>IF(ISBLANK(MAIN!I1),"",MAIN!I1)</f>
        <v/>
      </c>
      <c r="J1" s="164" t="str">
        <f>IF(ISBLANK(MAIN!J1),"",MAIN!J1)</f>
        <v/>
      </c>
      <c r="K1" s="164" t="str">
        <f>IF(ISBLANK(MAIN!K1),"",MAIN!K1)</f>
        <v/>
      </c>
      <c r="L1" s="164" t="str">
        <f>IF(ISBLANK(MAIN!L1),"",MAIN!L1)</f>
        <v/>
      </c>
      <c r="M1" s="164" t="str">
        <f>IF(ISBLANK(MAIN!M1),"",MAIN!M1)</f>
        <v>Sample</v>
      </c>
      <c r="N1" s="164" t="str">
        <f>IF(ISBLANK(MAIN!N1),"",MAIN!N1)</f>
        <v/>
      </c>
      <c r="O1" s="165" t="str">
        <f>IF(ISBLANK(MAIN!O1),"",MAIN!O1)</f>
        <v>Purge</v>
      </c>
      <c r="P1" s="165" t="str">
        <f>IF(ISBLANK(MAIN!P1),"",MAIN!P1)</f>
        <v/>
      </c>
      <c r="Q1" s="164" t="str">
        <f>IF(ISBLANK(MAIN!S1),"",MAIN!S1)</f>
        <v>Sample In-situ Parameters</v>
      </c>
      <c r="R1" s="164" t="str">
        <f>IF(ISBLANK(MAIN!T1),"",MAIN!T1)</f>
        <v/>
      </c>
      <c r="S1" s="164" t="str">
        <f>IF(ISBLANK(MAIN!U1),"",MAIN!U1)</f>
        <v/>
      </c>
      <c r="T1" s="164" t="str">
        <f>IF(ISBLANK(MAIN!V1),"",MAIN!V1)</f>
        <v/>
      </c>
      <c r="U1" s="125" t="str">
        <f>IF(ISBLANK(MAIN!W1),"",MAIN!W1)</f>
        <v/>
      </c>
      <c r="V1" s="123" t="str">
        <f>IF(ISBLANK(MAIN!X1),"",MAIN!X1)</f>
        <v/>
      </c>
      <c r="W1" s="123" t="str">
        <f>IF(ISBLANK(MAIN!Y1),"",MAIN!Y1)</f>
        <v/>
      </c>
      <c r="X1" s="122" t="str">
        <f>IF(ISBLANK(MAIN!Z1),"",MAIN!Z1)</f>
        <v/>
      </c>
      <c r="Y1" s="122" t="str">
        <f>IF(ISBLANK(MAIN!AA1),"",MAIN!AA1)</f>
        <v/>
      </c>
      <c r="Z1" s="122" t="str">
        <f>IF(ISBLANK(MAIN!AB1),"",MAIN!AB1)</f>
        <v/>
      </c>
      <c r="AA1" s="84" t="str">
        <f>IF(ISBLANK(MAIN!AC1),"",MAIN!AC1)</f>
        <v/>
      </c>
      <c r="AB1" s="146"/>
      <c r="AC1" s="147"/>
    </row>
    <row r="2" spans="1:30" s="145" customFormat="1" ht="35.25" customHeight="1" x14ac:dyDescent="0.2">
      <c r="A2" s="126" t="str">
        <f>IF(ISBLANK(MAIN!A2),"",MAIN!A2)</f>
        <v>Well Name</v>
      </c>
      <c r="B2" s="127" t="str">
        <f>IF(ISBLANK(MAIN!B2),"",MAIN!B2)</f>
        <v>Mine Area</v>
      </c>
      <c r="C2" s="128" t="str">
        <f>IF(ISBLANK(MAIN!C2),"",MAIN!C2)</f>
        <v>Access</v>
      </c>
      <c r="D2" s="128" t="str">
        <f>IF(ISBLANK(MAIN!D2),"",MAIN!D2)</f>
        <v>UTM Type</v>
      </c>
      <c r="E2" s="129" t="str">
        <f>IF(ISBLANK(MAIN!E2),"",MAIN!E2)</f>
        <v>Northing</v>
      </c>
      <c r="F2" s="129" t="str">
        <f>IF(ISBLANK(MAIN!F2),"",MAIN!F2)</f>
        <v>Easting</v>
      </c>
      <c r="G2" s="128" t="str">
        <f>IF(ISBLANK(MAIN!G2),"",MAIN!G2)</f>
        <v>Diameter</v>
      </c>
      <c r="H2" s="128" t="str">
        <f>IF(ISBLANK(MAIN!H2),"",MAIN!H2)</f>
        <v>DTW</v>
      </c>
      <c r="I2" s="128" t="str">
        <f>IF(ISBLANK(MAIN!I2),"",MAIN!I2)</f>
        <v>DTW (old)</v>
      </c>
      <c r="J2" s="130" t="str">
        <f>IF(ISBLANK(MAIN!J2),"",MAIN!J2)</f>
        <v>DTB</v>
      </c>
      <c r="K2" s="128" t="str">
        <f>IF(ISBLANK(MAIN!K2),"",MAIN!K2)</f>
        <v>DTB (old)</v>
      </c>
      <c r="L2" s="128" t="str">
        <f>IF(ISBLANK(MAIN!L2),"",MAIN!L2)</f>
        <v>SU</v>
      </c>
      <c r="M2" s="128" t="str">
        <f>IF(ISBLANK(MAIN!M2),"",MAIN!M2)</f>
        <v>Date</v>
      </c>
      <c r="N2" s="128" t="str">
        <f>IF(ISBLANK(MAIN!N2),"",MAIN!N2)</f>
        <v>Time</v>
      </c>
      <c r="O2" s="128" t="str">
        <f>IF(ISBLANK(MAIN!O2),"",MAIN!O2)</f>
        <v>Volume</v>
      </c>
      <c r="P2" s="128" t="str">
        <f>IF(ISBLANK(MAIN!P2),"",MAIN!P2)</f>
        <v>Rate</v>
      </c>
      <c r="Q2" s="128" t="str">
        <f>IF(ISBLANK(MAIN!S2),"",MAIN!S2)</f>
        <v>T</v>
      </c>
      <c r="R2" s="131" t="str">
        <f>IF(ISBLANK(MAIN!T2),"",MAIN!T2)</f>
        <v>pH</v>
      </c>
      <c r="S2" s="128" t="str">
        <f>IF(ISBLANK(MAIN!U2),"",MAIN!U2)</f>
        <v>SPC</v>
      </c>
      <c r="T2" s="128" t="str">
        <f>IF(ISBLANK(MAIN!V2),"",MAIN!V2)</f>
        <v>Turbidity</v>
      </c>
      <c r="U2" s="128" t="str">
        <f>IF(ISBLANK(MAIN!W2),"",MAIN!W2)</f>
        <v>Pump Method</v>
      </c>
      <c r="V2" s="43" t="str">
        <f>IF(ISBLANK(MAIN!X2),"",MAIN!X2)</f>
        <v>Sample Collected</v>
      </c>
      <c r="W2" s="43" t="str">
        <f>IF(ISBLANK(MAIN!Y2),"",MAIN!Y2)</f>
        <v>Lab Bottle Number ID</v>
      </c>
      <c r="X2" s="43" t="str">
        <f>IF(ISBLANK(MAIN!Z2),"",MAIN!Z2)</f>
        <v>QA/QC
Rep. ID</v>
      </c>
      <c r="Y2" s="43" t="str">
        <f>IF(ISBLANK(MAIN!AA2),"",MAIN!AA2)</f>
        <v>Sample Frequency</v>
      </c>
      <c r="Z2" s="43" t="str">
        <f>IF(ISBLANK(MAIN!AB2),"",MAIN!AB2)</f>
        <v>Formation</v>
      </c>
      <c r="AA2" s="81" t="str">
        <f>IF(ISBLANK(MAIN!AC2),"",MAIN!AC2)</f>
        <v>Well Notes</v>
      </c>
      <c r="AB2" s="148"/>
      <c r="AC2" s="149" t="s">
        <v>11</v>
      </c>
      <c r="AD2" s="145" t="s">
        <v>12</v>
      </c>
    </row>
    <row r="3" spans="1:30" ht="16.5" customHeight="1" thickBot="1" x14ac:dyDescent="0.25">
      <c r="A3" s="132" t="str">
        <f>IF(ISBLANK(MAIN!A3),"",MAIN!A3)</f>
        <v/>
      </c>
      <c r="B3" s="133" t="str">
        <f>IF(ISBLANK(MAIN!B3),"",MAIN!B3)</f>
        <v/>
      </c>
      <c r="C3" s="134" t="str">
        <f>IF(ISBLANK(MAIN!C3),"",MAIN!C3)</f>
        <v/>
      </c>
      <c r="D3" s="134" t="str">
        <f>IF(ISBLANK(MAIN!D3),"",MAIN!D3)</f>
        <v/>
      </c>
      <c r="E3" s="135" t="str">
        <f>IF(ISBLANK(MAIN!E3),"",MAIN!E3)</f>
        <v>m</v>
      </c>
      <c r="F3" s="135" t="str">
        <f>IF(ISBLANK(MAIN!F3),"",MAIN!F3)</f>
        <v>m</v>
      </c>
      <c r="G3" s="134" t="str">
        <f>IF(ISBLANK(MAIN!G3),"",MAIN!G3)</f>
        <v>(mm)</v>
      </c>
      <c r="H3" s="134" t="str">
        <f>IF(ISBLANK(MAIN!H3),"",MAIN!H3)</f>
        <v>(m TOC)</v>
      </c>
      <c r="I3" s="134" t="str">
        <f>IF(ISBLANK(MAIN!I3),"",MAIN!I3)</f>
        <v/>
      </c>
      <c r="J3" s="136" t="str">
        <f>IF(ISBLANK(MAIN!J3),"",MAIN!J3)</f>
        <v>(m TOC)</v>
      </c>
      <c r="K3" s="134" t="str">
        <f>IF(ISBLANK(MAIN!K3),"",MAIN!K3)</f>
        <v/>
      </c>
      <c r="L3" s="134" t="str">
        <f>IF(ISBLANK(MAIN!L3),"",MAIN!L3)</f>
        <v>(m)</v>
      </c>
      <c r="M3" s="134" t="str">
        <f>IF(ISBLANK(MAIN!M3),"",MAIN!M3)</f>
        <v>(dd/mmm/yyyy)</v>
      </c>
      <c r="N3" s="134" t="str">
        <f>IF(ISBLANK(MAIN!N3),"",MAIN!N3)</f>
        <v>(HH:SS)</v>
      </c>
      <c r="O3" s="134" t="str">
        <f>IF(ISBLANK(MAIN!O3),"",MAIN!O3)</f>
        <v>(L)</v>
      </c>
      <c r="P3" s="134" t="str">
        <f>IF(ISBLANK(MAIN!P3),"",MAIN!P3)</f>
        <v>(L/min)</v>
      </c>
      <c r="Q3" s="134" t="str">
        <f>IF(ISBLANK(MAIN!S3),"",MAIN!S3)</f>
        <v>(°C)</v>
      </c>
      <c r="R3" s="137" t="str">
        <f>IF(ISBLANK(MAIN!T3),"",MAIN!T3)</f>
        <v/>
      </c>
      <c r="S3" s="134" t="str">
        <f>IF(ISBLANK(MAIN!U3),"",MAIN!U3)</f>
        <v>(µS/cm)</v>
      </c>
      <c r="T3" s="134" t="str">
        <f>IF(ISBLANK(MAIN!V3),"",MAIN!V3)</f>
        <v>(NTU)</v>
      </c>
      <c r="U3" s="134" t="str">
        <f>IF(ISBLANK(MAIN!W3),"",MAIN!W3)</f>
        <v/>
      </c>
      <c r="V3" s="88" t="str">
        <f>IF(ISBLANK(MAIN!X3),"",MAIN!X3)</f>
        <v>Y/N</v>
      </c>
      <c r="W3" s="88" t="str">
        <f>IF(ISBLANK(MAIN!Y3),"",MAIN!Y3)</f>
        <v/>
      </c>
      <c r="X3" s="90" t="str">
        <f>IF(ISBLANK(MAIN!Z3),"",MAIN!Z3)</f>
        <v/>
      </c>
      <c r="Y3" s="90" t="str">
        <f>IF(ISBLANK(MAIN!AA3),"",MAIN!AA3)</f>
        <v/>
      </c>
      <c r="Z3" s="90" t="str">
        <f>IF(ISBLANK(MAIN!AB3),"",MAIN!AB3)</f>
        <v/>
      </c>
      <c r="AA3" s="91" t="str">
        <f>IF(ISBLANK(MAIN!AC3),"",MAIN!AC3)</f>
        <v/>
      </c>
      <c r="AB3" s="150"/>
    </row>
    <row r="4" spans="1:30" ht="13.5" thickTop="1" x14ac:dyDescent="0.2">
      <c r="A4" s="138" t="str">
        <f>IF(ISBLANK(MAIN!A4),"",MAIN!A4)</f>
        <v>Cross Valley Dam</v>
      </c>
      <c r="B4" s="139" t="str">
        <f>IF(ISBLANK(MAIN!B4),"",MAIN!B4)</f>
        <v/>
      </c>
      <c r="C4" s="140" t="str">
        <f>IF(ISBLANK(MAIN!C4),"",MAIN!C4)</f>
        <v/>
      </c>
      <c r="D4" s="140" t="str">
        <f>IF(ISBLANK(MAIN!D4),"",MAIN!D4)</f>
        <v/>
      </c>
      <c r="E4" s="141" t="str">
        <f>IF(ISBLANK(MAIN!E4),"",MAIN!E4)</f>
        <v/>
      </c>
      <c r="F4" s="141" t="str">
        <f>IF(ISBLANK(MAIN!F4),"",MAIN!F4)</f>
        <v/>
      </c>
      <c r="G4" s="140" t="str">
        <f>IF(ISBLANK(MAIN!G4),"",MAIN!G4)</f>
        <v/>
      </c>
      <c r="H4" s="140" t="str">
        <f>IF(ISBLANK(MAIN!H4),"",MAIN!H4)</f>
        <v/>
      </c>
      <c r="I4" s="140" t="str">
        <f>IF(ISBLANK(MAIN!I4),"",MAIN!I4)</f>
        <v/>
      </c>
      <c r="J4" s="142" t="str">
        <f>IF(ISBLANK(MAIN!J4),"",MAIN!J4)</f>
        <v/>
      </c>
      <c r="K4" s="140" t="str">
        <f>IF(ISBLANK(MAIN!K4),"",MAIN!K4)</f>
        <v/>
      </c>
      <c r="L4" s="140" t="str">
        <f>IF(ISBLANK(MAIN!L4),"",MAIN!L4)</f>
        <v/>
      </c>
      <c r="M4" s="140" t="str">
        <f>IF(ISBLANK(MAIN!M4),"",MAIN!M4)</f>
        <v/>
      </c>
      <c r="N4" s="140" t="str">
        <f>IF(ISBLANK(MAIN!N4),"",MAIN!N4)</f>
        <v/>
      </c>
      <c r="O4" s="140" t="str">
        <f>IF(ISBLANK(MAIN!O4),"",MAIN!O4)</f>
        <v/>
      </c>
      <c r="P4" s="140" t="str">
        <f>IF(ISBLANK(MAIN!P4),"",MAIN!P4)</f>
        <v/>
      </c>
      <c r="Q4" s="140" t="str">
        <f>IF(ISBLANK(MAIN!S4),"",MAIN!S4)</f>
        <v/>
      </c>
      <c r="R4" s="143" t="str">
        <f>IF(ISBLANK(MAIN!T4),"",MAIN!T4)</f>
        <v/>
      </c>
      <c r="S4" s="140" t="str">
        <f>IF(ISBLANK(MAIN!U4),"",MAIN!U4)</f>
        <v/>
      </c>
      <c r="T4" s="140" t="str">
        <f>IF(ISBLANK(MAIN!V4),"",MAIN!V4)</f>
        <v/>
      </c>
      <c r="U4" s="140" t="str">
        <f>IF(ISBLANK(MAIN!W4),"",MAIN!W4)</f>
        <v/>
      </c>
      <c r="V4" s="20" t="str">
        <f>IF(ISBLANK(MAIN!X4),"",MAIN!X4)</f>
        <v/>
      </c>
      <c r="W4" s="20" t="str">
        <f>IF(ISBLANK(MAIN!Y4),"",MAIN!Y4)</f>
        <v/>
      </c>
      <c r="X4" s="22" t="str">
        <f>IF(ISBLANK(MAIN!Z4),"",MAIN!Z4)</f>
        <v/>
      </c>
      <c r="Y4" s="22" t="str">
        <f>IF(ISBLANK(MAIN!AA4),"",MAIN!AA4)</f>
        <v/>
      </c>
      <c r="Z4" s="22" t="str">
        <f>IF(ISBLANK(MAIN!AB4),"",MAIN!AB4)</f>
        <v/>
      </c>
      <c r="AA4" s="23" t="str">
        <f>IF(ISBLANK(MAIN!AC4),"",MAIN!AC4)</f>
        <v/>
      </c>
    </row>
    <row r="5" spans="1:30" s="15" customFormat="1" ht="11.25" customHeight="1" x14ac:dyDescent="0.2">
      <c r="A5" s="45" t="str">
        <f>IF(ISBLANK(MAIN!A5),"",MAIN!A5)</f>
        <v>P01-11</v>
      </c>
      <c r="B5" s="46" t="str">
        <f>IF(ISBLANK(MAIN!B5),"",MAIN!B5)</f>
        <v>Cross Valley Dam (CVD)</v>
      </c>
      <c r="C5" s="47" t="str">
        <f>IF(ISBLANK(MAIN!C5),"",MAIN!C5)</f>
        <v/>
      </c>
      <c r="D5" s="47" t="str">
        <f>IF(ISBLANK(MAIN!D5),"",MAIN!D5)</f>
        <v>NAD83 / UTM zone 8</v>
      </c>
      <c r="E5" s="48">
        <f>IF(ISBLANK(MAIN!E5),"",MAIN!E5)</f>
        <v>6914486.9100000001</v>
      </c>
      <c r="F5" s="48">
        <f>IF(ISBLANK(MAIN!F5),"",MAIN!F5)</f>
        <v>580096.32999999996</v>
      </c>
      <c r="G5" s="49">
        <f>IF(ISBLANK(MAIN!G5),"",MAIN!G5)</f>
        <v>51</v>
      </c>
      <c r="H5" s="49">
        <f>IF(ISBLANK(MAIN!H5),"",MAIN!H5)</f>
        <v>1.105</v>
      </c>
      <c r="I5" s="50">
        <f>IF(ISBLANK(MAIN!I5),"",MAIN!I5)</f>
        <v>1.202</v>
      </c>
      <c r="J5" s="65">
        <f>IF(ISBLANK(MAIN!J5),"",MAIN!J5)</f>
        <v>11.068</v>
      </c>
      <c r="K5" s="50">
        <f>IF(ISBLANK(MAIN!K5),"",MAIN!K5)</f>
        <v>11.685</v>
      </c>
      <c r="L5" s="47">
        <f>IF(ISBLANK(MAIN!L5),"",MAIN!L5)</f>
        <v>1.0149999999999999</v>
      </c>
      <c r="M5" s="51">
        <f>IF(ISBLANK(MAIN!M5),"",MAIN!M5)</f>
        <v>41529</v>
      </c>
      <c r="N5" s="85">
        <f>IF(ISBLANK(MAIN!N5),"",MAIN!N5)</f>
        <v>0.5229166666666667</v>
      </c>
      <c r="O5" s="49">
        <f>IF(ISBLANK(MAIN!O5),"",MAIN!O5)</f>
        <v>60</v>
      </c>
      <c r="P5" s="62">
        <f>IF(ISBLANK(MAIN!P5),"",MAIN!P5)</f>
        <v>2.5</v>
      </c>
      <c r="Q5" s="49">
        <f>IF(ISBLANK(MAIN!S5),"",MAIN!S5)</f>
        <v>5</v>
      </c>
      <c r="R5" s="62">
        <f>IF(ISBLANK(MAIN!T5),"",MAIN!T5)</f>
        <v>6.85</v>
      </c>
      <c r="S5" s="49">
        <f>IF(ISBLANK(MAIN!U5),"",MAIN!U5)</f>
        <v>5.5E-2</v>
      </c>
      <c r="T5" s="49">
        <f>IF(ISBLANK(MAIN!V5),"",MAIN!V5)</f>
        <v>6.45</v>
      </c>
      <c r="U5" s="49" t="str">
        <f>IF(ISBLANK(MAIN!W5),"",MAIN!W5)</f>
        <v>Hydrolift</v>
      </c>
      <c r="V5" s="49" t="str">
        <f>IF(ISBLANK(MAIN!X5),"",MAIN!X5)</f>
        <v>Y</v>
      </c>
      <c r="W5" s="49" t="str">
        <f>IF(ISBLANK(MAIN!Y5),"",MAIN!Y5)</f>
        <v>065</v>
      </c>
      <c r="X5" s="49" t="str">
        <f>IF(ISBLANK(MAIN!Z5),"",MAIN!Z5)</f>
        <v/>
      </c>
      <c r="Y5" s="52" t="str">
        <f>IF(ISBLANK(MAIN!AA5),"",MAIN!AA5)</f>
        <v>SF</v>
      </c>
      <c r="Z5" s="53" t="str">
        <f>IF(ISBLANK(MAIN!AB5),"",MAIN!AB5)</f>
        <v>Alluvium</v>
      </c>
      <c r="AA5" s="54" t="str">
        <f>IF(ISBLANK(MAIN!AC5),"",MAIN!AC5)</f>
        <v/>
      </c>
      <c r="AB5" s="153"/>
      <c r="AC5" s="154" t="s">
        <v>55</v>
      </c>
      <c r="AD5" s="15" t="s">
        <v>56</v>
      </c>
    </row>
    <row r="6" spans="1:30" s="15" customFormat="1" ht="11.25" customHeight="1" x14ac:dyDescent="0.2">
      <c r="A6" s="45" t="str">
        <f>IF(ISBLANK(MAIN!A6),"",MAIN!A6)</f>
        <v>P09-C2</v>
      </c>
      <c r="B6" s="46" t="str">
        <f>IF(ISBLANK(MAIN!B6),"",MAIN!B6)</f>
        <v>Cross Valley Dam (CVD)</v>
      </c>
      <c r="C6" s="47" t="str">
        <f>IF(ISBLANK(MAIN!C6),"",MAIN!C6)</f>
        <v/>
      </c>
      <c r="D6" s="47" t="str">
        <f>IF(ISBLANK(MAIN!D6),"",MAIN!D6)</f>
        <v>NAD83 / UTM zone 8</v>
      </c>
      <c r="E6" s="48">
        <f>IF(ISBLANK(MAIN!E6),"",MAIN!E6)</f>
        <v>6914228</v>
      </c>
      <c r="F6" s="48">
        <f>IF(ISBLANK(MAIN!F6),"",MAIN!F6)</f>
        <v>580119</v>
      </c>
      <c r="G6" s="49">
        <f>IF(ISBLANK(MAIN!G6),"",MAIN!G6)</f>
        <v>51</v>
      </c>
      <c r="H6" s="49">
        <f>IF(ISBLANK(MAIN!H6),"",MAIN!H6)</f>
        <v>0.49</v>
      </c>
      <c r="I6" s="50">
        <f>IF(ISBLANK(MAIN!I6),"",MAIN!I6)</f>
        <v>0.55900000000000005</v>
      </c>
      <c r="J6" s="65">
        <f>IF(ISBLANK(MAIN!J6),"",MAIN!J6)</f>
        <v>64.400000000000006</v>
      </c>
      <c r="K6" s="50">
        <f>IF(ISBLANK(MAIN!K6),"",MAIN!K6)</f>
        <v>60.901999999999994</v>
      </c>
      <c r="L6" s="47">
        <f>IF(ISBLANK(MAIN!L6),"",MAIN!L6)</f>
        <v>1.6020000000000001</v>
      </c>
      <c r="M6" s="51">
        <f>IF(ISBLANK(MAIN!M6),"",MAIN!M6)</f>
        <v>41529</v>
      </c>
      <c r="N6" s="85">
        <f>IF(ISBLANK(MAIN!N6),"",MAIN!N6)</f>
        <v>0.48958333333333331</v>
      </c>
      <c r="O6" s="49">
        <f>IF(ISBLANK(MAIN!O6),"",MAIN!O6)</f>
        <v>220</v>
      </c>
      <c r="P6" s="62">
        <f>IF(ISBLANK(MAIN!P6),"",MAIN!P6)</f>
        <v>2.9729999999999999</v>
      </c>
      <c r="Q6" s="49">
        <f>IF(ISBLANK(MAIN!S6),"",MAIN!S6)</f>
        <v>4.5999999999999996</v>
      </c>
      <c r="R6" s="62">
        <f>IF(ISBLANK(MAIN!T6),"",MAIN!T6)</f>
        <v>6.42</v>
      </c>
      <c r="S6" s="49">
        <f>IF(ISBLANK(MAIN!U6),"",MAIN!U6)</f>
        <v>2299</v>
      </c>
      <c r="T6" s="49">
        <f>IF(ISBLANK(MAIN!V6),"",MAIN!V6)</f>
        <v>30.4</v>
      </c>
      <c r="U6" s="49" t="str">
        <f>IF(ISBLANK(MAIN!W6),"",MAIN!W6)</f>
        <v>Hydrolift</v>
      </c>
      <c r="V6" s="49" t="str">
        <f>IF(ISBLANK(MAIN!X6),"",MAIN!X6)</f>
        <v>Y</v>
      </c>
      <c r="W6" s="49" t="str">
        <f>IF(ISBLANK(MAIN!Y6),"",MAIN!Y6)</f>
        <v>061</v>
      </c>
      <c r="X6" s="49" t="str">
        <f>IF(ISBLANK(MAIN!Z6),"",MAIN!Z6)</f>
        <v/>
      </c>
      <c r="Y6" s="52" t="str">
        <f>IF(ISBLANK(MAIN!AA6),"",MAIN!AA6)</f>
        <v>SF</v>
      </c>
      <c r="Z6" s="53" t="str">
        <f>IF(ISBLANK(MAIN!AB6),"",MAIN!AB6)</f>
        <v>BR/phyllite</v>
      </c>
      <c r="AA6" s="56" t="str">
        <f>IF(ISBLANK(MAIN!AC6),"",MAIN!AC6)</f>
        <v/>
      </c>
      <c r="AB6" s="153"/>
      <c r="AC6" s="154"/>
      <c r="AD6" s="15" t="s">
        <v>178</v>
      </c>
    </row>
    <row r="7" spans="1:30" s="15" customFormat="1" ht="11.25" customHeight="1" x14ac:dyDescent="0.2">
      <c r="A7" s="45" t="str">
        <f>IF(ISBLANK(MAIN!A7),"",MAIN!A7)</f>
        <v>P05-01-3</v>
      </c>
      <c r="B7" s="46" t="str">
        <f>IF(ISBLANK(MAIN!B7),"",MAIN!B7)</f>
        <v>Cross Valley Dam (CVD)</v>
      </c>
      <c r="C7" s="47" t="str">
        <f>IF(ISBLANK(MAIN!C7),"",MAIN!C7)</f>
        <v/>
      </c>
      <c r="D7" s="47" t="str">
        <f>IF(ISBLANK(MAIN!D7),"",MAIN!D7)</f>
        <v>NAD83 / UTM zone 8</v>
      </c>
      <c r="E7" s="48">
        <f>IF(ISBLANK(MAIN!E7),"",MAIN!E7)</f>
        <v>6914509.5099999998</v>
      </c>
      <c r="F7" s="48">
        <f>IF(ISBLANK(MAIN!F7),"",MAIN!F7)</f>
        <v>580060.54</v>
      </c>
      <c r="G7" s="49">
        <f>IF(ISBLANK(MAIN!G7),"",MAIN!G7)</f>
        <v>16</v>
      </c>
      <c r="H7" s="59">
        <f>IF(ISBLANK(MAIN!H7),"",MAIN!H7)</f>
        <v>1.9850000000000001</v>
      </c>
      <c r="I7" s="50">
        <f>IF(ISBLANK(MAIN!I7),"",MAIN!I7)</f>
        <v>1.86</v>
      </c>
      <c r="J7" s="65">
        <f>IF(ISBLANK(MAIN!J7),"",MAIN!J7)</f>
        <v>17.765000000000001</v>
      </c>
      <c r="K7" s="50">
        <f>IF(ISBLANK(MAIN!K7),"",MAIN!K7)</f>
        <v>16.77</v>
      </c>
      <c r="L7" s="47" t="str">
        <f>IF(ISBLANK(MAIN!L7),"",MAIN!L7)</f>
        <v/>
      </c>
      <c r="M7" s="51">
        <f>IF(ISBLANK(MAIN!M7),"",MAIN!M7)</f>
        <v>41529</v>
      </c>
      <c r="N7" s="85">
        <f>IF(ISBLANK(MAIN!N7),"",MAIN!N7)</f>
        <v>0.74305555555555547</v>
      </c>
      <c r="O7" s="49">
        <f>IF(ISBLANK(MAIN!O7),"",MAIN!O7)</f>
        <v>6</v>
      </c>
      <c r="P7" s="49">
        <f>IF(ISBLANK(MAIN!P7),"",MAIN!P7)</f>
        <v>0.46200000000000002</v>
      </c>
      <c r="Q7" s="49">
        <f>IF(ISBLANK(MAIN!S7),"",MAIN!S7)</f>
        <v>5.0999999999999996</v>
      </c>
      <c r="R7" s="62">
        <f>IF(ISBLANK(MAIN!T7),"",MAIN!T7)</f>
        <v>6.5</v>
      </c>
      <c r="S7" s="49">
        <f>IF(ISBLANK(MAIN!U7),"",MAIN!U7)</f>
        <v>3000</v>
      </c>
      <c r="T7" s="49">
        <f>IF(ISBLANK(MAIN!V7),"",MAIN!V7)</f>
        <v>22.5</v>
      </c>
      <c r="U7" s="49" t="str">
        <f>IF(ISBLANK(MAIN!W7),"",MAIN!W7)</f>
        <v>Peristaltic</v>
      </c>
      <c r="V7" s="49" t="str">
        <f>IF(ISBLANK(MAIN!X7),"",MAIN!X7)</f>
        <v>Y</v>
      </c>
      <c r="W7" s="49" t="str">
        <f>IF(ISBLANK(MAIN!Y7),"",MAIN!Y7)</f>
        <v>071</v>
      </c>
      <c r="X7" s="49" t="str">
        <f>IF(ISBLANK(MAIN!Z7),"",MAIN!Z7)</f>
        <v>067</v>
      </c>
      <c r="Y7" s="52" t="str">
        <f>IF(ISBLANK(MAIN!AA7),"",MAIN!AA7)</f>
        <v>SF</v>
      </c>
      <c r="Z7" s="52" t="str">
        <f>IF(ISBLANK(MAIN!AB7),"",MAIN!AB7)</f>
        <v>Alluvium</v>
      </c>
      <c r="AA7" s="56" t="str">
        <f>IF(ISBLANK(MAIN!AC7),"",MAIN!AC7)</f>
        <v/>
      </c>
      <c r="AB7" s="153"/>
      <c r="AC7" s="154"/>
      <c r="AD7" s="15" t="s">
        <v>133</v>
      </c>
    </row>
    <row r="8" spans="1:30" s="15" customFormat="1" ht="11.25" customHeight="1" x14ac:dyDescent="0.2">
      <c r="A8" s="45" t="str">
        <f>IF(ISBLANK(MAIN!A8),"",MAIN!A8)</f>
        <v>P05-01-5</v>
      </c>
      <c r="B8" s="46" t="str">
        <f>IF(ISBLANK(MAIN!B8),"",MAIN!B8)</f>
        <v>Cross Valley Dam (CVD)</v>
      </c>
      <c r="C8" s="47" t="str">
        <f>IF(ISBLANK(MAIN!C8),"",MAIN!C8)</f>
        <v/>
      </c>
      <c r="D8" s="47" t="str">
        <f>IF(ISBLANK(MAIN!D8),"",MAIN!D8)</f>
        <v>NAD83 / UTM zone 8</v>
      </c>
      <c r="E8" s="48">
        <f>IF(ISBLANK(MAIN!E8),"",MAIN!E8)</f>
        <v>6914509.4800000004</v>
      </c>
      <c r="F8" s="48">
        <f>IF(ISBLANK(MAIN!F8),"",MAIN!F8)</f>
        <v>580060.56999999995</v>
      </c>
      <c r="G8" s="60">
        <f>IF(ISBLANK(MAIN!G8),"",MAIN!G8)</f>
        <v>15.875</v>
      </c>
      <c r="H8" s="59">
        <f>IF(ISBLANK(MAIN!H8),"",MAIN!H8)</f>
        <v>1.952</v>
      </c>
      <c r="I8" s="50">
        <f>IF(ISBLANK(MAIN!I8),"",MAIN!I8)</f>
        <v>2.2240000000000002</v>
      </c>
      <c r="J8" s="65">
        <f>IF(ISBLANK(MAIN!J8),"",MAIN!J8)</f>
        <v>6.55</v>
      </c>
      <c r="K8" s="50">
        <f>IF(ISBLANK(MAIN!K8),"",MAIN!K8)</f>
        <v>6.1450000000000005</v>
      </c>
      <c r="L8" s="47">
        <f>IF(ISBLANK(MAIN!L8),"",MAIN!L8)</f>
        <v>0.66500000000000004</v>
      </c>
      <c r="M8" s="51">
        <f>IF(ISBLANK(MAIN!M8),"",MAIN!M8)</f>
        <v>41529</v>
      </c>
      <c r="N8" s="85">
        <f>IF(ISBLANK(MAIN!N8),"",MAIN!N8)</f>
        <v>0.7284722222222223</v>
      </c>
      <c r="O8" s="49">
        <f>IF(ISBLANK(MAIN!O8),"",MAIN!O8)</f>
        <v>6</v>
      </c>
      <c r="P8" s="49">
        <f>IF(ISBLANK(MAIN!P8),"",MAIN!P8)</f>
        <v>0.54500000000000004</v>
      </c>
      <c r="Q8" s="49">
        <f>IF(ISBLANK(MAIN!S8),"",MAIN!S8)</f>
        <v>5.4</v>
      </c>
      <c r="R8" s="62">
        <f>IF(ISBLANK(MAIN!T8),"",MAIN!T8)</f>
        <v>6.49</v>
      </c>
      <c r="S8" s="49">
        <f>IF(ISBLANK(MAIN!U8),"",MAIN!U8)</f>
        <v>2575</v>
      </c>
      <c r="T8" s="49">
        <f>IF(ISBLANK(MAIN!V8),"",MAIN!V8)</f>
        <v>7.58</v>
      </c>
      <c r="U8" s="49" t="str">
        <f>IF(ISBLANK(MAIN!W8),"",MAIN!W8)</f>
        <v>Peristaltic</v>
      </c>
      <c r="V8" s="49" t="str">
        <f>IF(ISBLANK(MAIN!X8),"",MAIN!X8)</f>
        <v>Y</v>
      </c>
      <c r="W8" s="49" t="str">
        <f>IF(ISBLANK(MAIN!Y8),"",MAIN!Y8)</f>
        <v>070</v>
      </c>
      <c r="X8" s="49" t="str">
        <f>IF(ISBLANK(MAIN!Z8),"",MAIN!Z8)</f>
        <v/>
      </c>
      <c r="Y8" s="52" t="str">
        <f>IF(ISBLANK(MAIN!AA8),"",MAIN!AA8)</f>
        <v>SF</v>
      </c>
      <c r="Z8" s="53" t="str">
        <f>IF(ISBLANK(MAIN!AB8),"",MAIN!AB8)</f>
        <v>Alluvium</v>
      </c>
      <c r="AA8" s="56" t="str">
        <f>IF(ISBLANK(MAIN!AC8),"",MAIN!AC8)</f>
        <v/>
      </c>
      <c r="AB8" s="153"/>
      <c r="AC8" s="154"/>
      <c r="AD8" s="15" t="s">
        <v>131</v>
      </c>
    </row>
    <row r="9" spans="1:30" s="15" customFormat="1" ht="11.25" customHeight="1" x14ac:dyDescent="0.2">
      <c r="A9" s="45" t="str">
        <f>IF(ISBLANK(MAIN!A9),"",MAIN!A9)</f>
        <v>P09-C3</v>
      </c>
      <c r="B9" s="46" t="str">
        <f>IF(ISBLANK(MAIN!B9),"",MAIN!B9)</f>
        <v>Cross Valley Dam (CVD)</v>
      </c>
      <c r="C9" s="47" t="str">
        <f>IF(ISBLANK(MAIN!C9),"",MAIN!C9)</f>
        <v/>
      </c>
      <c r="D9" s="47" t="str">
        <f>IF(ISBLANK(MAIN!D9),"",MAIN!D9)</f>
        <v>NAD83 / UTM zone 8</v>
      </c>
      <c r="E9" s="48">
        <f>IF(ISBLANK(MAIN!E9),"",MAIN!E9)</f>
        <v>6914143</v>
      </c>
      <c r="F9" s="48">
        <f>IF(ISBLANK(MAIN!F9),"",MAIN!F9)</f>
        <v>580078</v>
      </c>
      <c r="G9" s="49">
        <f>IF(ISBLANK(MAIN!G9),"",MAIN!G9)</f>
        <v>51</v>
      </c>
      <c r="H9" s="49">
        <f>IF(ISBLANK(MAIN!H9),"",MAIN!H9)</f>
        <v>1.4019999999999999</v>
      </c>
      <c r="I9" s="50">
        <f>IF(ISBLANK(MAIN!I9),"",MAIN!I9)</f>
        <v>1.5269999999999999</v>
      </c>
      <c r="J9" s="65">
        <f>IF(ISBLANK(MAIN!J9),"",MAIN!J9)</f>
        <v>52.021000000000001</v>
      </c>
      <c r="K9" s="50">
        <f>IF(ISBLANK(MAIN!K9),"",MAIN!K9)</f>
        <v>49.127000000000002</v>
      </c>
      <c r="L9" s="47" t="str">
        <f>IF(ISBLANK(MAIN!L9),"",MAIN!L9)</f>
        <v/>
      </c>
      <c r="M9" s="51">
        <f>IF(ISBLANK(MAIN!M9),"",MAIN!M9)</f>
        <v>41529</v>
      </c>
      <c r="N9" s="85">
        <f>IF(ISBLANK(MAIN!N9),"",MAIN!N9)</f>
        <v>0.4236111111111111</v>
      </c>
      <c r="O9" s="49">
        <f>IF(ISBLANK(MAIN!O9),"",MAIN!O9)</f>
        <v>300</v>
      </c>
      <c r="P9" s="49">
        <f>IF(ISBLANK(MAIN!P9),"",MAIN!P9)</f>
        <v>5.26</v>
      </c>
      <c r="Q9" s="49">
        <f>IF(ISBLANK(MAIN!S9),"",MAIN!S9)</f>
        <v>4.5</v>
      </c>
      <c r="R9" s="62">
        <f>IF(ISBLANK(MAIN!T9),"",MAIN!T9)</f>
        <v>6.8</v>
      </c>
      <c r="S9" s="49">
        <f>IF(ISBLANK(MAIN!U9),"",MAIN!U9)</f>
        <v>1039</v>
      </c>
      <c r="T9" s="49">
        <f>IF(ISBLANK(MAIN!V9),"",MAIN!V9)</f>
        <v>17.510000000000002</v>
      </c>
      <c r="U9" s="49" t="str">
        <f>IF(ISBLANK(MAIN!W9),"",MAIN!W9)</f>
        <v>Hydrolift</v>
      </c>
      <c r="V9" s="49" t="str">
        <f>IF(ISBLANK(MAIN!X9),"",MAIN!X9)</f>
        <v>Y</v>
      </c>
      <c r="W9" s="49" t="str">
        <f>IF(ISBLANK(MAIN!Y9),"",MAIN!Y9)</f>
        <v>062</v>
      </c>
      <c r="X9" s="49" t="str">
        <f>IF(ISBLANK(MAIN!Z9),"",MAIN!Z9)</f>
        <v/>
      </c>
      <c r="Y9" s="52" t="str">
        <f>IF(ISBLANK(MAIN!AA9),"",MAIN!AA9)</f>
        <v>SF</v>
      </c>
      <c r="Z9" s="53" t="str">
        <f>IF(ISBLANK(MAIN!AB9),"",MAIN!AB9)</f>
        <v>Overburden/fine sand</v>
      </c>
      <c r="AA9" s="56" t="str">
        <f>IF(ISBLANK(MAIN!AC9),"",MAIN!AC9)</f>
        <v/>
      </c>
      <c r="AB9" s="153"/>
      <c r="AC9" s="154" t="s">
        <v>179</v>
      </c>
      <c r="AD9" s="15" t="s">
        <v>135</v>
      </c>
    </row>
    <row r="10" spans="1:30" s="15" customFormat="1" ht="11.25" customHeight="1" x14ac:dyDescent="0.2">
      <c r="A10" s="61" t="str">
        <f>IF(ISBLANK(MAIN!A10),"",MAIN!A10)</f>
        <v>P03-09-6</v>
      </c>
      <c r="B10" s="46" t="str">
        <f>IF(ISBLANK(MAIN!B10),"",MAIN!B10)</f>
        <v>Cross Valley Dam (CVD)</v>
      </c>
      <c r="C10" s="50" t="str">
        <f>IF(ISBLANK(MAIN!C10),"",MAIN!C10)</f>
        <v/>
      </c>
      <c r="D10" s="47" t="str">
        <f>IF(ISBLANK(MAIN!D10),"",MAIN!D10)</f>
        <v>NAD83 / UTM zone 8</v>
      </c>
      <c r="E10" s="48">
        <f>IF(ISBLANK(MAIN!E10),"",MAIN!E10)</f>
        <v>6914409.9500000002</v>
      </c>
      <c r="F10" s="48">
        <f>IF(ISBLANK(MAIN!F10),"",MAIN!F10)</f>
        <v>579948.32999999996</v>
      </c>
      <c r="G10" s="50">
        <f>IF(ISBLANK(MAIN!G10),"",MAIN!G10)</f>
        <v>12</v>
      </c>
      <c r="H10" s="50">
        <f>IF(ISBLANK(MAIN!H10),"",MAIN!H10)</f>
        <v>3.246</v>
      </c>
      <c r="I10" s="50">
        <f>IF(ISBLANK(MAIN!I10),"",MAIN!I10)</f>
        <v>3.28</v>
      </c>
      <c r="J10" s="109">
        <f>IF(ISBLANK(MAIN!J10),"",MAIN!J10)</f>
        <v>19.568000000000001</v>
      </c>
      <c r="K10" s="50">
        <f>IF(ISBLANK(MAIN!K10),"",MAIN!K10)</f>
        <v>18.899999999999999</v>
      </c>
      <c r="L10" s="50" t="str">
        <f>IF(ISBLANK(MAIN!L10),"",MAIN!L10)</f>
        <v/>
      </c>
      <c r="M10" s="97">
        <f>IF(ISBLANK(MAIN!M10),"",MAIN!M10)</f>
        <v>41531</v>
      </c>
      <c r="N10" s="98">
        <f>IF(ISBLANK(MAIN!N10),"",MAIN!N10)</f>
        <v>0.41250000000000003</v>
      </c>
      <c r="O10" s="50">
        <f>IF(ISBLANK(MAIN!O10),"",MAIN!O10)</f>
        <v>6</v>
      </c>
      <c r="P10" s="50">
        <f>IF(ISBLANK(MAIN!P10),"",MAIN!P10)</f>
        <v>0.214</v>
      </c>
      <c r="Q10" s="50">
        <f>IF(ISBLANK(MAIN!S10),"",MAIN!S10)</f>
        <v>5.4</v>
      </c>
      <c r="R10" s="102">
        <f>IF(ISBLANK(MAIN!T10),"",MAIN!T10)</f>
        <v>7.1</v>
      </c>
      <c r="S10" s="50">
        <f>IF(ISBLANK(MAIN!U10),"",MAIN!U10)</f>
        <v>1806</v>
      </c>
      <c r="T10" s="50">
        <f>IF(ISBLANK(MAIN!V10),"",MAIN!V10)</f>
        <v>5.17</v>
      </c>
      <c r="U10" s="50" t="str">
        <f>IF(ISBLANK(MAIN!W10),"",MAIN!W10)</f>
        <v>Peristaltic</v>
      </c>
      <c r="V10" s="50" t="str">
        <f>IF(ISBLANK(MAIN!X10),"",MAIN!X10)</f>
        <v>Y</v>
      </c>
      <c r="W10" s="52" t="str">
        <f>IF(ISBLANK(MAIN!Y10),"",MAIN!Y10)</f>
        <v>038</v>
      </c>
      <c r="X10" s="49" t="str">
        <f>IF(ISBLANK(MAIN!Z10),"",MAIN!Z10)</f>
        <v/>
      </c>
      <c r="Y10" s="52" t="str">
        <f>IF(ISBLANK(MAIN!AA10),"",MAIN!AA10)</f>
        <v>A</v>
      </c>
      <c r="Z10" s="53" t="str">
        <f>IF(ISBLANK(MAIN!AB10),"",MAIN!AB10)</f>
        <v>Alluvium</v>
      </c>
      <c r="AA10" s="56" t="str">
        <f>IF(ISBLANK(MAIN!AC10),"",MAIN!AC10)</f>
        <v/>
      </c>
      <c r="AB10" s="153"/>
      <c r="AC10" s="154"/>
    </row>
    <row r="11" spans="1:30" s="15" customFormat="1" ht="11.25" customHeight="1" x14ac:dyDescent="0.2">
      <c r="A11" s="61" t="str">
        <f>IF(ISBLANK(MAIN!A11),"",MAIN!A11)</f>
        <v>P03-09-9</v>
      </c>
      <c r="B11" s="46" t="str">
        <f>IF(ISBLANK(MAIN!B11),"",MAIN!B11)</f>
        <v>Cross Valley Dam (CVD)</v>
      </c>
      <c r="C11" s="50" t="str">
        <f>IF(ISBLANK(MAIN!C11),"",MAIN!C11)</f>
        <v/>
      </c>
      <c r="D11" s="47" t="str">
        <f>IF(ISBLANK(MAIN!D11),"",MAIN!D11)</f>
        <v>NAD83 / UTM zone 8</v>
      </c>
      <c r="E11" s="48">
        <f>IF(ISBLANK(MAIN!E11),"",MAIN!E11)</f>
        <v>6914410.04</v>
      </c>
      <c r="F11" s="48">
        <f>IF(ISBLANK(MAIN!F11),"",MAIN!F11)</f>
        <v>579948.25</v>
      </c>
      <c r="G11" s="50">
        <f>IF(ISBLANK(MAIN!G11),"",MAIN!G11)</f>
        <v>12</v>
      </c>
      <c r="H11" s="50">
        <f>IF(ISBLANK(MAIN!H11),"",MAIN!H11)</f>
        <v>4.0519999999999996</v>
      </c>
      <c r="I11" s="50">
        <f>IF(ISBLANK(MAIN!I11),"",MAIN!I11)</f>
        <v>3.83</v>
      </c>
      <c r="J11" s="109">
        <f>IF(ISBLANK(MAIN!J11),"",MAIN!J11)</f>
        <v>8.3490000000000002</v>
      </c>
      <c r="K11" s="50" t="str">
        <f>IF(ISBLANK(MAIN!K11),"",MAIN!K11)</f>
        <v/>
      </c>
      <c r="L11" s="50" t="str">
        <f>IF(ISBLANK(MAIN!L11),"",MAIN!L11)</f>
        <v/>
      </c>
      <c r="M11" s="97">
        <f>IF(ISBLANK(MAIN!M11),"",MAIN!M11)</f>
        <v>41531</v>
      </c>
      <c r="N11" s="98">
        <f>IF(ISBLANK(MAIN!N11),"",MAIN!N11)</f>
        <v>0.43194444444444446</v>
      </c>
      <c r="O11" s="50">
        <f>IF(ISBLANK(MAIN!O11),"",MAIN!O11)</f>
        <v>1.75</v>
      </c>
      <c r="P11" s="50">
        <f>IF(ISBLANK(MAIN!P11),"",MAIN!P11)</f>
        <v>0.17499999999999999</v>
      </c>
      <c r="Q11" s="50">
        <f>IF(ISBLANK(MAIN!S11),"",MAIN!S11)</f>
        <v>5</v>
      </c>
      <c r="R11" s="102">
        <f>IF(ISBLANK(MAIN!T11),"",MAIN!T11)</f>
        <v>6.62</v>
      </c>
      <c r="S11" s="50">
        <f>IF(ISBLANK(MAIN!U11),"",MAIN!U11)</f>
        <v>2005</v>
      </c>
      <c r="T11" s="50">
        <f>IF(ISBLANK(MAIN!V11),"",MAIN!V11)</f>
        <v>107</v>
      </c>
      <c r="U11" s="50" t="str">
        <f>IF(ISBLANK(MAIN!W11),"",MAIN!W11)</f>
        <v>Peristaltic</v>
      </c>
      <c r="V11" s="50" t="str">
        <f>IF(ISBLANK(MAIN!X11),"",MAIN!X11)</f>
        <v>Y</v>
      </c>
      <c r="W11" s="52" t="str">
        <f>IF(ISBLANK(MAIN!Y11),"",MAIN!Y11)</f>
        <v>037</v>
      </c>
      <c r="X11" s="49" t="str">
        <f>IF(ISBLANK(MAIN!Z11),"",MAIN!Z11)</f>
        <v/>
      </c>
      <c r="Y11" s="52" t="str">
        <f>IF(ISBLANK(MAIN!AA11),"",MAIN!AA11)</f>
        <v>A</v>
      </c>
      <c r="Z11" s="53" t="str">
        <f>IF(ISBLANK(MAIN!AB11),"",MAIN!AB11)</f>
        <v>Alluvium</v>
      </c>
      <c r="AA11" s="56" t="str">
        <f>IF(ISBLANK(MAIN!AC11),"",MAIN!AC11)</f>
        <v/>
      </c>
      <c r="AB11" s="153"/>
      <c r="AC11" s="154"/>
    </row>
    <row r="12" spans="1:30" s="15" customFormat="1" ht="11.25" customHeight="1" x14ac:dyDescent="0.2">
      <c r="A12" s="26" t="str">
        <f>IF(ISBLANK(MAIN!A12),"",MAIN!A12)</f>
        <v>Down Gradient of CVD</v>
      </c>
      <c r="B12" s="34" t="str">
        <f>IF(ISBLANK(MAIN!B12),"",MAIN!B12)</f>
        <v/>
      </c>
      <c r="C12" s="27" t="str">
        <f>IF(ISBLANK(MAIN!C12),"",MAIN!C12)</f>
        <v/>
      </c>
      <c r="D12" s="16" t="str">
        <f>IF(ISBLANK(MAIN!D12),"",MAIN!D12)</f>
        <v/>
      </c>
      <c r="E12" s="17" t="str">
        <f>IF(ISBLANK(MAIN!E12),"",MAIN!E12)</f>
        <v/>
      </c>
      <c r="F12" s="17" t="str">
        <f>IF(ISBLANK(MAIN!F12),"",MAIN!F12)</f>
        <v/>
      </c>
      <c r="G12" s="27" t="str">
        <f>IF(ISBLANK(MAIN!G12),"",MAIN!G12)</f>
        <v/>
      </c>
      <c r="H12" s="27" t="str">
        <f>IF(ISBLANK(MAIN!H12),"",MAIN!H12)</f>
        <v/>
      </c>
      <c r="I12" s="27" t="str">
        <f>IF(ISBLANK(MAIN!I12),"",MAIN!I12)</f>
        <v/>
      </c>
      <c r="J12" s="110" t="str">
        <f>IF(ISBLANK(MAIN!J12),"",MAIN!J12)</f>
        <v/>
      </c>
      <c r="K12" s="27" t="str">
        <f>IF(ISBLANK(MAIN!K12),"",MAIN!K12)</f>
        <v/>
      </c>
      <c r="L12" s="27" t="str">
        <f>IF(ISBLANK(MAIN!L12),"",MAIN!L12)</f>
        <v/>
      </c>
      <c r="M12" s="27" t="str">
        <f>IF(ISBLANK(MAIN!M12),"",MAIN!M12)</f>
        <v/>
      </c>
      <c r="N12" s="27" t="str">
        <f>IF(ISBLANK(MAIN!N12),"",MAIN!N12)</f>
        <v/>
      </c>
      <c r="O12" s="27" t="str">
        <f>IF(ISBLANK(MAIN!O12),"",MAIN!O12)</f>
        <v/>
      </c>
      <c r="P12" s="27" t="str">
        <f>IF(ISBLANK(MAIN!P12),"",MAIN!P12)</f>
        <v/>
      </c>
      <c r="Q12" s="27" t="str">
        <f>IF(ISBLANK(MAIN!S12),"",MAIN!S12)</f>
        <v/>
      </c>
      <c r="R12" s="103" t="str">
        <f>IF(ISBLANK(MAIN!T12),"",MAIN!T12)</f>
        <v/>
      </c>
      <c r="S12" s="27" t="str">
        <f>IF(ISBLANK(MAIN!U12),"",MAIN!U12)</f>
        <v/>
      </c>
      <c r="T12" s="27" t="str">
        <f>IF(ISBLANK(MAIN!V12),"",MAIN!V12)</f>
        <v/>
      </c>
      <c r="U12" s="27" t="str">
        <f>IF(ISBLANK(MAIN!W12),"",MAIN!W12)</f>
        <v/>
      </c>
      <c r="V12" s="27" t="str">
        <f>IF(ISBLANK(MAIN!X12),"",MAIN!X12)</f>
        <v/>
      </c>
      <c r="W12" s="28" t="str">
        <f>IF(ISBLANK(MAIN!Y12),"",MAIN!Y12)</f>
        <v/>
      </c>
      <c r="X12" s="29" t="str">
        <f>IF(ISBLANK(MAIN!Z12),"",MAIN!Z12)</f>
        <v/>
      </c>
      <c r="Y12" s="28" t="str">
        <f>IF(ISBLANK(MAIN!AA12),"",MAIN!AA12)</f>
        <v/>
      </c>
      <c r="Z12" s="30" t="str">
        <f>IF(ISBLANK(MAIN!AB12),"",MAIN!AB12)</f>
        <v/>
      </c>
      <c r="AA12" s="31" t="str">
        <f>IF(ISBLANK(MAIN!AC12),"",MAIN!AC12)</f>
        <v/>
      </c>
      <c r="AB12" s="155"/>
      <c r="AC12" s="154"/>
    </row>
    <row r="13" spans="1:30" s="15" customFormat="1" ht="11.25" customHeight="1" x14ac:dyDescent="0.2">
      <c r="A13" s="45" t="str">
        <f>IF(ISBLANK(MAIN!A13),"",MAIN!A13)</f>
        <v>P01-01A</v>
      </c>
      <c r="B13" s="46" t="str">
        <f>IF(ISBLANK(MAIN!B13),"",MAIN!B13)</f>
        <v>Down Gradient of CVD</v>
      </c>
      <c r="C13" s="47" t="str">
        <f>IF(ISBLANK(MAIN!C13),"",MAIN!C13)</f>
        <v/>
      </c>
      <c r="D13" s="47" t="str">
        <f>IF(ISBLANK(MAIN!D13),"",MAIN!D13)</f>
        <v>NAD83 / UTM zone 8</v>
      </c>
      <c r="E13" s="48">
        <f>IF(ISBLANK(MAIN!E13),"",MAIN!E13)</f>
        <v>6914854.1100000003</v>
      </c>
      <c r="F13" s="48">
        <f>IF(ISBLANK(MAIN!F13),"",MAIN!F13)</f>
        <v>579700.88</v>
      </c>
      <c r="G13" s="49">
        <f>IF(ISBLANK(MAIN!G13),"",MAIN!G13)</f>
        <v>51</v>
      </c>
      <c r="H13" s="49">
        <f>IF(ISBLANK(MAIN!H13),"",MAIN!H13)</f>
        <v>3.82</v>
      </c>
      <c r="I13" s="50">
        <f>IF(ISBLANK(MAIN!I13),"",MAIN!I13)</f>
        <v>3.6240000000000001</v>
      </c>
      <c r="J13" s="65">
        <f>IF(ISBLANK(MAIN!J13),"",MAIN!J13)</f>
        <v>20.32</v>
      </c>
      <c r="K13" s="50">
        <f>IF(ISBLANK(MAIN!K13),"",MAIN!K13)</f>
        <v>21.989000000000001</v>
      </c>
      <c r="L13" s="47">
        <f>IF(ISBLANK(MAIN!L13),"",MAIN!L13)</f>
        <v>0.629</v>
      </c>
      <c r="M13" s="51">
        <f>IF(ISBLANK(MAIN!M13),"",MAIN!M13)</f>
        <v>41529</v>
      </c>
      <c r="N13" s="85">
        <f>IF(ISBLANK(MAIN!N13),"",MAIN!N13)</f>
        <v>0.34097222222222223</v>
      </c>
      <c r="O13" s="49">
        <f>IF(ISBLANK(MAIN!O13),"",MAIN!O13)</f>
        <v>100</v>
      </c>
      <c r="P13" s="62">
        <f>IF(ISBLANK(MAIN!P13),"",MAIN!P13)</f>
        <v>2.17</v>
      </c>
      <c r="Q13" s="49">
        <f>IF(ISBLANK(MAIN!S13),"",MAIN!S13)</f>
        <v>1.7</v>
      </c>
      <c r="R13" s="62">
        <f>IF(ISBLANK(MAIN!T13),"",MAIN!T13)</f>
        <v>6.96</v>
      </c>
      <c r="S13" s="49">
        <f>IF(ISBLANK(MAIN!U13),"",MAIN!U13)</f>
        <v>1560</v>
      </c>
      <c r="T13" s="49">
        <f>IF(ISBLANK(MAIN!V13),"",MAIN!V13)</f>
        <v>0.56999999999999995</v>
      </c>
      <c r="U13" s="49" t="str">
        <f>IF(ISBLANK(MAIN!W13),"",MAIN!W13)</f>
        <v>Hydrolift</v>
      </c>
      <c r="V13" s="49" t="str">
        <f>IF(ISBLANK(MAIN!X13),"",MAIN!X13)</f>
        <v>Y</v>
      </c>
      <c r="W13" s="49" t="str">
        <f>IF(ISBLANK(MAIN!Y13),"",MAIN!Y13)</f>
        <v>035</v>
      </c>
      <c r="X13" s="49" t="str">
        <f>IF(ISBLANK(MAIN!Z13),"",MAIN!Z13)</f>
        <v>025</v>
      </c>
      <c r="Y13" s="52" t="str">
        <f>IF(ISBLANK(MAIN!AA13),"",MAIN!AA13)</f>
        <v>SF</v>
      </c>
      <c r="Z13" s="53" t="str">
        <f>IF(ISBLANK(MAIN!AB13),"",MAIN!AB13)</f>
        <v>Alluvium</v>
      </c>
      <c r="AA13" s="56" t="str">
        <f>IF(ISBLANK(MAIN!AC13),"",MAIN!AC13)</f>
        <v/>
      </c>
      <c r="AB13" s="153"/>
      <c r="AC13" s="154"/>
      <c r="AD13" s="15" t="s">
        <v>70</v>
      </c>
    </row>
    <row r="14" spans="1:30" s="15" customFormat="1" ht="11.25" customHeight="1" x14ac:dyDescent="0.2">
      <c r="A14" s="45" t="str">
        <f>IF(ISBLANK(MAIN!A14),"",MAIN!A14)</f>
        <v>P01-01B</v>
      </c>
      <c r="B14" s="46" t="str">
        <f>IF(ISBLANK(MAIN!B14),"",MAIN!B14)</f>
        <v>Down Gradient of CVD</v>
      </c>
      <c r="C14" s="47" t="str">
        <f>IF(ISBLANK(MAIN!C14),"",MAIN!C14)</f>
        <v/>
      </c>
      <c r="D14" s="47" t="str">
        <f>IF(ISBLANK(MAIN!D14),"",MAIN!D14)</f>
        <v>NAD83 / UTM zone 8</v>
      </c>
      <c r="E14" s="48">
        <f>IF(ISBLANK(MAIN!E14),"",MAIN!E14)</f>
        <v>6914854.1600000001</v>
      </c>
      <c r="F14" s="48">
        <f>IF(ISBLANK(MAIN!F14),"",MAIN!F14)</f>
        <v>579700.86</v>
      </c>
      <c r="G14" s="49">
        <f>IF(ISBLANK(MAIN!G14),"",MAIN!G14)</f>
        <v>51</v>
      </c>
      <c r="H14" s="49">
        <f>IF(ISBLANK(MAIN!H14),"",MAIN!H14)</f>
        <v>3.6040000000000001</v>
      </c>
      <c r="I14" s="50">
        <f>IF(ISBLANK(MAIN!I14),"",MAIN!I14)</f>
        <v>3.7349999999999999</v>
      </c>
      <c r="J14" s="65">
        <f>IF(ISBLANK(MAIN!J14),"",MAIN!J14)</f>
        <v>35.299999999999997</v>
      </c>
      <c r="K14" s="50">
        <f>IF(ISBLANK(MAIN!K14),"",MAIN!K14)</f>
        <v>35.475999999999999</v>
      </c>
      <c r="L14" s="47">
        <f>IF(ISBLANK(MAIN!L14),"",MAIN!L14)</f>
        <v>0.57599999999999996</v>
      </c>
      <c r="M14" s="51">
        <f>IF(ISBLANK(MAIN!M14),"",MAIN!M14)</f>
        <v>41529</v>
      </c>
      <c r="N14" s="85">
        <f>IF(ISBLANK(MAIN!N14),"",MAIN!N14)</f>
        <v>0.35833333333333334</v>
      </c>
      <c r="O14" s="49">
        <f>IF(ISBLANK(MAIN!O14),"",MAIN!O14)</f>
        <v>190</v>
      </c>
      <c r="P14" s="62">
        <f>IF(ISBLANK(MAIN!P14),"",MAIN!P14)</f>
        <v>3.11</v>
      </c>
      <c r="Q14" s="49">
        <f>IF(ISBLANK(MAIN!S14),"",MAIN!S14)</f>
        <v>2.1</v>
      </c>
      <c r="R14" s="62">
        <f>IF(ISBLANK(MAIN!T14),"",MAIN!T14)</f>
        <v>7.2</v>
      </c>
      <c r="S14" s="49">
        <f>IF(ISBLANK(MAIN!U14),"",MAIN!U14)</f>
        <v>1253</v>
      </c>
      <c r="T14" s="49">
        <f>IF(ISBLANK(MAIN!V14),"",MAIN!V14)</f>
        <v>0.28999999999999998</v>
      </c>
      <c r="U14" s="49" t="str">
        <f>IF(ISBLANK(MAIN!W14),"",MAIN!W14)</f>
        <v>Hydrolift</v>
      </c>
      <c r="V14" s="49" t="str">
        <f>IF(ISBLANK(MAIN!X14),"",MAIN!X14)</f>
        <v>Y</v>
      </c>
      <c r="W14" s="49" t="str">
        <f>IF(ISBLANK(MAIN!Y14),"",MAIN!Y14)</f>
        <v>063</v>
      </c>
      <c r="X14" s="49" t="str">
        <f>IF(ISBLANK(MAIN!Z14),"",MAIN!Z14)</f>
        <v/>
      </c>
      <c r="Y14" s="52" t="str">
        <f>IF(ISBLANK(MAIN!AA14),"",MAIN!AA14)</f>
        <v>SF</v>
      </c>
      <c r="Z14" s="53" t="str">
        <f>IF(ISBLANK(MAIN!AB14),"",MAIN!AB14)</f>
        <v>Alluvium</v>
      </c>
      <c r="AA14" s="54" t="str">
        <f>IF(ISBLANK(MAIN!AC14),"",MAIN!AC14)</f>
        <v/>
      </c>
      <c r="AB14" s="153"/>
      <c r="AC14" s="154"/>
      <c r="AD14" s="15" t="s">
        <v>70</v>
      </c>
    </row>
    <row r="15" spans="1:30" s="15" customFormat="1" ht="11.25" customHeight="1" x14ac:dyDescent="0.2">
      <c r="A15" s="35" t="str">
        <f>IF(ISBLANK(MAIN!A15),"",MAIN!A15)</f>
        <v>ETA Area</v>
      </c>
      <c r="B15" s="34" t="str">
        <f>IF(ISBLANK(MAIN!B15),"",MAIN!B15)</f>
        <v/>
      </c>
      <c r="C15" s="16" t="str">
        <f>IF(ISBLANK(MAIN!C15),"",MAIN!C15)</f>
        <v/>
      </c>
      <c r="D15" s="16" t="str">
        <f>IF(ISBLANK(MAIN!D15),"",MAIN!D15)</f>
        <v/>
      </c>
      <c r="E15" s="17" t="str">
        <f>IF(ISBLANK(MAIN!E15),"",MAIN!E15)</f>
        <v/>
      </c>
      <c r="F15" s="17" t="str">
        <f>IF(ISBLANK(MAIN!F15),"",MAIN!F15)</f>
        <v/>
      </c>
      <c r="G15" s="29" t="str">
        <f>IF(ISBLANK(MAIN!G15),"",MAIN!G15)</f>
        <v/>
      </c>
      <c r="H15" s="29" t="str">
        <f>IF(ISBLANK(MAIN!H15),"",MAIN!H15)</f>
        <v/>
      </c>
      <c r="I15" s="27" t="str">
        <f>IF(ISBLANK(MAIN!I15),"",MAIN!I15)</f>
        <v/>
      </c>
      <c r="J15" s="96" t="str">
        <f>IF(ISBLANK(MAIN!J15),"",MAIN!J15)</f>
        <v/>
      </c>
      <c r="K15" s="27" t="str">
        <f>IF(ISBLANK(MAIN!K15),"",MAIN!K15)</f>
        <v/>
      </c>
      <c r="L15" s="16" t="str">
        <f>IF(ISBLANK(MAIN!L15),"",MAIN!L15)</f>
        <v/>
      </c>
      <c r="M15" s="36" t="str">
        <f>IF(ISBLANK(MAIN!M15),"",MAIN!M15)</f>
        <v/>
      </c>
      <c r="N15" s="94" t="str">
        <f>IF(ISBLANK(MAIN!N15),"",MAIN!N15)</f>
        <v/>
      </c>
      <c r="O15" s="29" t="str">
        <f>IF(ISBLANK(MAIN!O15),"",MAIN!O15)</f>
        <v/>
      </c>
      <c r="P15" s="95" t="str">
        <f>IF(ISBLANK(MAIN!P15),"",MAIN!P15)</f>
        <v/>
      </c>
      <c r="Q15" s="29" t="str">
        <f>IF(ISBLANK(MAIN!S15),"",MAIN!S15)</f>
        <v/>
      </c>
      <c r="R15" s="95" t="str">
        <f>IF(ISBLANK(MAIN!T15),"",MAIN!T15)</f>
        <v/>
      </c>
      <c r="S15" s="29" t="str">
        <f>IF(ISBLANK(MAIN!U15),"",MAIN!U15)</f>
        <v/>
      </c>
      <c r="T15" s="29" t="str">
        <f>IF(ISBLANK(MAIN!V15),"",MAIN!V15)</f>
        <v/>
      </c>
      <c r="U15" s="29" t="str">
        <f>IF(ISBLANK(MAIN!W15),"",MAIN!W15)</f>
        <v/>
      </c>
      <c r="V15" s="29" t="str">
        <f>IF(ISBLANK(MAIN!X15),"",MAIN!X15)</f>
        <v/>
      </c>
      <c r="W15" s="29" t="str">
        <f>IF(ISBLANK(MAIN!Y15),"",MAIN!Y15)</f>
        <v/>
      </c>
      <c r="X15" s="29" t="str">
        <f>IF(ISBLANK(MAIN!Z15),"",MAIN!Z15)</f>
        <v/>
      </c>
      <c r="Y15" s="28" t="str">
        <f>IF(ISBLANK(MAIN!AA15),"",MAIN!AA15)</f>
        <v/>
      </c>
      <c r="Z15" s="30" t="str">
        <f>IF(ISBLANK(MAIN!AB15),"",MAIN!AB15)</f>
        <v/>
      </c>
      <c r="AA15" s="37" t="str">
        <f>IF(ISBLANK(MAIN!AC15),"",MAIN!AC15)</f>
        <v/>
      </c>
      <c r="AB15" s="155"/>
      <c r="AC15" s="154"/>
    </row>
    <row r="16" spans="1:30" s="15" customFormat="1" ht="11.25" customHeight="1" x14ac:dyDescent="0.2">
      <c r="A16" s="45" t="str">
        <f>IF(ISBLANK(MAIN!A16),"",MAIN!A16)</f>
        <v>P09-ETA2</v>
      </c>
      <c r="B16" s="46" t="str">
        <f>IF(ISBLANK(MAIN!B16),"",MAIN!B16)</f>
        <v>ETA Area</v>
      </c>
      <c r="C16" s="47" t="str">
        <f>IF(ISBLANK(MAIN!C16),"",MAIN!C16)</f>
        <v/>
      </c>
      <c r="D16" s="47" t="str">
        <f>IF(ISBLANK(MAIN!D16),"",MAIN!D16)</f>
        <v>NAD83 / UTM zone 8</v>
      </c>
      <c r="E16" s="48">
        <f>IF(ISBLANK(MAIN!E16),"",MAIN!E16)</f>
        <v>6913633</v>
      </c>
      <c r="F16" s="48">
        <f>IF(ISBLANK(MAIN!F16),"",MAIN!F16)</f>
        <v>582807</v>
      </c>
      <c r="G16" s="49">
        <f>IF(ISBLANK(MAIN!G16),"",MAIN!G16)</f>
        <v>51</v>
      </c>
      <c r="H16" s="49">
        <f>IF(ISBLANK(MAIN!H16),"",MAIN!H16)</f>
        <v>9.7739999999999991</v>
      </c>
      <c r="I16" s="50">
        <f>IF(ISBLANK(MAIN!I16),"",MAIN!I16)</f>
        <v>12.776</v>
      </c>
      <c r="J16" s="65">
        <f>IF(ISBLANK(MAIN!J16),"",MAIN!J16)</f>
        <v>18.492999999999999</v>
      </c>
      <c r="K16" s="50">
        <f>IF(ISBLANK(MAIN!K16),"",MAIN!K16)</f>
        <v>18.38</v>
      </c>
      <c r="L16" s="47">
        <f>IF(ISBLANK(MAIN!L16),"",MAIN!L16)</f>
        <v>0.68</v>
      </c>
      <c r="M16" s="51">
        <f>IF(ISBLANK(MAIN!M16),"",MAIN!M16)</f>
        <v>41531</v>
      </c>
      <c r="N16" s="85">
        <f>IF(ISBLANK(MAIN!N16),"",MAIN!N16)</f>
        <v>0.4777777777777778</v>
      </c>
      <c r="O16" s="49">
        <f>IF(ISBLANK(MAIN!O16),"",MAIN!O16)</f>
        <v>40</v>
      </c>
      <c r="P16" s="62">
        <f>IF(ISBLANK(MAIN!P16),"",MAIN!P16)</f>
        <v>2.11</v>
      </c>
      <c r="Q16" s="49">
        <f>IF(ISBLANK(MAIN!S16),"",MAIN!S16)</f>
        <v>5.8</v>
      </c>
      <c r="R16" s="62">
        <f>IF(ISBLANK(MAIN!T16),"",MAIN!T16)</f>
        <v>6.04</v>
      </c>
      <c r="S16" s="49">
        <f>IF(ISBLANK(MAIN!U16),"",MAIN!U16)</f>
        <v>6507</v>
      </c>
      <c r="T16" s="49">
        <f>IF(ISBLANK(MAIN!V16),"",MAIN!V16)</f>
        <v>3.15</v>
      </c>
      <c r="U16" s="49" t="str">
        <f>IF(ISBLANK(MAIN!W16),"",MAIN!W16)</f>
        <v>Manual</v>
      </c>
      <c r="V16" s="49" t="str">
        <f>IF(ISBLANK(MAIN!X16),"",MAIN!X16)</f>
        <v>Y</v>
      </c>
      <c r="W16" s="49" t="str">
        <f>IF(ISBLANK(MAIN!Y16),"",MAIN!Y16)</f>
        <v>097</v>
      </c>
      <c r="X16" s="49">
        <f>IF(ISBLANK(MAIN!Z16),"",MAIN!Z16)</f>
        <v>102</v>
      </c>
      <c r="Y16" s="52" t="str">
        <f>IF(ISBLANK(MAIN!AA16),"",MAIN!AA16)</f>
        <v>SF</v>
      </c>
      <c r="Z16" s="53" t="str">
        <f>IF(ISBLANK(MAIN!AB16),"",MAIN!AB16)</f>
        <v>Overburden</v>
      </c>
      <c r="AA16" s="56" t="str">
        <f>IF(ISBLANK(MAIN!AC16),"",MAIN!AC16)</f>
        <v/>
      </c>
      <c r="AB16" s="153"/>
      <c r="AC16" s="154" t="s">
        <v>119</v>
      </c>
      <c r="AD16" s="15" t="s">
        <v>120</v>
      </c>
    </row>
    <row r="17" spans="1:30" s="15" customFormat="1" ht="11.25" customHeight="1" x14ac:dyDescent="0.2">
      <c r="A17" s="61" t="str">
        <f>IF(ISBLANK(MAIN!A17),"",MAIN!A17)</f>
        <v>P09-ETA1</v>
      </c>
      <c r="B17" s="46" t="str">
        <f>IF(ISBLANK(MAIN!B17),"",MAIN!B17)</f>
        <v>ETA Area</v>
      </c>
      <c r="C17" s="50" t="str">
        <f>IF(ISBLANK(MAIN!C17),"",MAIN!C17)</f>
        <v/>
      </c>
      <c r="D17" s="47" t="str">
        <f>IF(ISBLANK(MAIN!D17),"",MAIN!D17)</f>
        <v>NAD83 / UTM zone 8</v>
      </c>
      <c r="E17" s="48">
        <f>IF(ISBLANK(MAIN!E17),"",MAIN!E17)</f>
        <v>6913635</v>
      </c>
      <c r="F17" s="48">
        <f>IF(ISBLANK(MAIN!F17),"",MAIN!F17)</f>
        <v>582807</v>
      </c>
      <c r="G17" s="50">
        <f>IF(ISBLANK(MAIN!G17),"",MAIN!G17)</f>
        <v>51</v>
      </c>
      <c r="H17" s="50">
        <f>IF(ISBLANK(MAIN!H17),"",MAIN!H17)</f>
        <v>6.3620000000000001</v>
      </c>
      <c r="I17" s="50">
        <f>IF(ISBLANK(MAIN!I17),"",MAIN!I17)</f>
        <v>11.37</v>
      </c>
      <c r="J17" s="109">
        <f>IF(ISBLANK(MAIN!J17),"",MAIN!J17)</f>
        <v>33.369999999999997</v>
      </c>
      <c r="K17" s="50">
        <f>IF(ISBLANK(MAIN!K17),"",MAIN!K17)</f>
        <v>30.776</v>
      </c>
      <c r="L17" s="50" t="str">
        <f>IF(ISBLANK(MAIN!L17),"",MAIN!L17)</f>
        <v/>
      </c>
      <c r="M17" s="97">
        <f>IF(ISBLANK(MAIN!M17),"",MAIN!M17)</f>
        <v>41531</v>
      </c>
      <c r="N17" s="98">
        <f>IF(ISBLANK(MAIN!N17),"",MAIN!N17)</f>
        <v>0.53680555555555554</v>
      </c>
      <c r="O17" s="50">
        <f>IF(ISBLANK(MAIN!O17),"",MAIN!O17)</f>
        <v>160</v>
      </c>
      <c r="P17" s="50" t="str">
        <f>IF(ISBLANK(MAIN!P17),"",MAIN!P17)</f>
        <v/>
      </c>
      <c r="Q17" s="50">
        <f>IF(ISBLANK(MAIN!S17),"",MAIN!S17)</f>
        <v>4.5999999999999996</v>
      </c>
      <c r="R17" s="102">
        <f>IF(ISBLANK(MAIN!T17),"",MAIN!T17)</f>
        <v>7.54</v>
      </c>
      <c r="S17" s="50">
        <f>IF(ISBLANK(MAIN!U17),"",MAIN!U17)</f>
        <v>434.9</v>
      </c>
      <c r="T17" s="50">
        <f>IF(ISBLANK(MAIN!V17),"",MAIN!V17)</f>
        <v>4.7300000000000004</v>
      </c>
      <c r="U17" s="50" t="str">
        <f>IF(ISBLANK(MAIN!W17),"",MAIN!W17)</f>
        <v>Hydrolift</v>
      </c>
      <c r="V17" s="50" t="str">
        <f>IF(ISBLANK(MAIN!X17),"",MAIN!X17)</f>
        <v>Y</v>
      </c>
      <c r="W17" s="52" t="str">
        <f>IF(ISBLANK(MAIN!Y17),"",MAIN!Y17)</f>
        <v>098</v>
      </c>
      <c r="X17" s="49" t="str">
        <f>IF(ISBLANK(MAIN!Z17),"",MAIN!Z17)</f>
        <v/>
      </c>
      <c r="Y17" s="52" t="str">
        <f>IF(ISBLANK(MAIN!AA17),"",MAIN!AA17)</f>
        <v>A</v>
      </c>
      <c r="Z17" s="53" t="str">
        <f>IF(ISBLANK(MAIN!AB17),"",MAIN!AB17)</f>
        <v>BR</v>
      </c>
      <c r="AA17" s="56" t="str">
        <f>IF(ISBLANK(MAIN!AC17),"",MAIN!AC17)</f>
        <v>Waterra pulled to replace foot valve.</v>
      </c>
      <c r="AB17" s="153"/>
      <c r="AC17" s="154"/>
    </row>
    <row r="18" spans="1:30" s="15" customFormat="1" ht="11.25" customHeight="1" x14ac:dyDescent="0.2">
      <c r="A18" s="61" t="str">
        <f>IF(ISBLANK(MAIN!A18),"",MAIN!A18)</f>
        <v>SRK04-3A</v>
      </c>
      <c r="B18" s="46" t="str">
        <f>IF(ISBLANK(MAIN!B18),"",MAIN!B18)</f>
        <v>ETA Area</v>
      </c>
      <c r="C18" s="50" t="str">
        <f>IF(ISBLANK(MAIN!C18),"",MAIN!C18)</f>
        <v/>
      </c>
      <c r="D18" s="47" t="str">
        <f>IF(ISBLANK(MAIN!D18),"",MAIN!D18)</f>
        <v>NAD83 / UTM zone 8</v>
      </c>
      <c r="E18" s="48">
        <f>IF(ISBLANK(MAIN!E18),"",MAIN!E18)</f>
        <v>6913998.9900000002</v>
      </c>
      <c r="F18" s="48">
        <f>IF(ISBLANK(MAIN!F18),"",MAIN!F18)</f>
        <v>582872.76</v>
      </c>
      <c r="G18" s="50">
        <f>IF(ISBLANK(MAIN!G18),"",MAIN!G18)</f>
        <v>51</v>
      </c>
      <c r="H18" s="50">
        <f>IF(ISBLANK(MAIN!H18),"",MAIN!H18)</f>
        <v>5.91</v>
      </c>
      <c r="I18" s="50">
        <f>IF(ISBLANK(MAIN!I18),"",MAIN!I18)</f>
        <v>6.13</v>
      </c>
      <c r="J18" s="109">
        <f>IF(ISBLANK(MAIN!J18),"",MAIN!J18)</f>
        <v>12.348000000000001</v>
      </c>
      <c r="K18" s="50" t="str">
        <f>IF(ISBLANK(MAIN!K18),"",MAIN!K18)</f>
        <v/>
      </c>
      <c r="L18" s="50" t="str">
        <f>IF(ISBLANK(MAIN!L18),"",MAIN!L18)</f>
        <v/>
      </c>
      <c r="M18" s="97">
        <f>IF(ISBLANK(MAIN!M18),"",MAIN!M18)</f>
        <v>41531</v>
      </c>
      <c r="N18" s="98">
        <f>IF(ISBLANK(MAIN!N18),"",MAIN!N18)</f>
        <v>0.4777777777777778</v>
      </c>
      <c r="O18" s="50">
        <f>IF(ISBLANK(MAIN!O18),"",MAIN!O18)</f>
        <v>40</v>
      </c>
      <c r="P18" s="50">
        <f>IF(ISBLANK(MAIN!P18),"",MAIN!P18)</f>
        <v>2.2200000000000002</v>
      </c>
      <c r="Q18" s="50">
        <f>IF(ISBLANK(MAIN!S18),"",MAIN!S18)</f>
        <v>4.9000000000000004</v>
      </c>
      <c r="R18" s="102">
        <f>IF(ISBLANK(MAIN!T18),"",MAIN!T18)</f>
        <v>5.16</v>
      </c>
      <c r="S18" s="50">
        <f>IF(ISBLANK(MAIN!U18),"",MAIN!U18)</f>
        <v>8218</v>
      </c>
      <c r="T18" s="50">
        <f>IF(ISBLANK(MAIN!V18),"",MAIN!V18)</f>
        <v>3.15</v>
      </c>
      <c r="U18" s="50" t="str">
        <f>IF(ISBLANK(MAIN!W18),"",MAIN!W18)</f>
        <v>Hydrolift</v>
      </c>
      <c r="V18" s="50" t="str">
        <f>IF(ISBLANK(MAIN!X18),"",MAIN!X18)</f>
        <v>Y</v>
      </c>
      <c r="W18" s="52" t="str">
        <f>IF(ISBLANK(MAIN!Y18),"",MAIN!Y18)</f>
        <v>080</v>
      </c>
      <c r="X18" s="49" t="str">
        <f>IF(ISBLANK(MAIN!Z18),"",MAIN!Z18)</f>
        <v/>
      </c>
      <c r="Y18" s="52" t="str">
        <f>IF(ISBLANK(MAIN!AA18),"",MAIN!AA18)</f>
        <v>A</v>
      </c>
      <c r="Z18" s="53" t="str">
        <f>IF(ISBLANK(MAIN!AB18),"",MAIN!AB18)</f>
        <v>Tailings / Alluvium</v>
      </c>
      <c r="AA18" s="56" t="str">
        <f>IF(ISBLANK(MAIN!AC18),"",MAIN!AC18)</f>
        <v/>
      </c>
      <c r="AB18" s="153"/>
      <c r="AC18" s="154"/>
    </row>
    <row r="19" spans="1:30" s="15" customFormat="1" ht="11.25" customHeight="1" x14ac:dyDescent="0.2">
      <c r="A19" s="61" t="str">
        <f>IF(ISBLANK(MAIN!A19),"",MAIN!A19)</f>
        <v>SRK05-ETA-BR1</v>
      </c>
      <c r="B19" s="46" t="str">
        <f>IF(ISBLANK(MAIN!B19),"",MAIN!B19)</f>
        <v>ETA Area</v>
      </c>
      <c r="C19" s="50" t="str">
        <f>IF(ISBLANK(MAIN!C19),"",MAIN!C19)</f>
        <v/>
      </c>
      <c r="D19" s="47" t="str">
        <f>IF(ISBLANK(MAIN!D19),"",MAIN!D19)</f>
        <v>NAD83 / UTM zone 8</v>
      </c>
      <c r="E19" s="48">
        <f>IF(ISBLANK(MAIN!E19),"",MAIN!E19)</f>
        <v>6914020.7599999998</v>
      </c>
      <c r="F19" s="48">
        <f>IF(ISBLANK(MAIN!F19),"",MAIN!F19)</f>
        <v>582867.57999999996</v>
      </c>
      <c r="G19" s="50">
        <f>IF(ISBLANK(MAIN!G19),"",MAIN!G19)</f>
        <v>51</v>
      </c>
      <c r="H19" s="50" t="str">
        <f>IF(ISBLANK(MAIN!H19),"",MAIN!H19)</f>
        <v/>
      </c>
      <c r="I19" s="50">
        <f>IF(ISBLANK(MAIN!I19),"",MAIN!I19)</f>
        <v>6.9950000000000001</v>
      </c>
      <c r="J19" s="109" t="str">
        <f>IF(ISBLANK(MAIN!J19),"",MAIN!J19)</f>
        <v/>
      </c>
      <c r="K19" s="50">
        <f>IF(ISBLANK(MAIN!K19),"",MAIN!K19)</f>
        <v>12.808999999999999</v>
      </c>
      <c r="L19" s="50" t="str">
        <f>IF(ISBLANK(MAIN!L19),"",MAIN!L19)</f>
        <v/>
      </c>
      <c r="M19" s="97">
        <f>IF(ISBLANK(MAIN!M19),"",MAIN!M19)</f>
        <v>41531</v>
      </c>
      <c r="N19" s="98">
        <f>IF(ISBLANK(MAIN!N19),"",MAIN!N19)</f>
        <v>0.52986111111111112</v>
      </c>
      <c r="O19" s="50">
        <f>IF(ISBLANK(MAIN!O19),"",MAIN!O19)</f>
        <v>36</v>
      </c>
      <c r="P19" s="50">
        <f>IF(ISBLANK(MAIN!P19),"",MAIN!P19)</f>
        <v>3</v>
      </c>
      <c r="Q19" s="50">
        <f>IF(ISBLANK(MAIN!S19),"",MAIN!S19)</f>
        <v>4.8</v>
      </c>
      <c r="R19" s="102">
        <f>IF(ISBLANK(MAIN!T19),"",MAIN!T19)</f>
        <v>5.38</v>
      </c>
      <c r="S19" s="50">
        <f>IF(ISBLANK(MAIN!U19),"",MAIN!U19)</f>
        <v>7472</v>
      </c>
      <c r="T19" s="50">
        <f>IF(ISBLANK(MAIN!V19),"",MAIN!V19)</f>
        <v>379</v>
      </c>
      <c r="U19" s="50" t="str">
        <f>IF(ISBLANK(MAIN!W19),"",MAIN!W19)</f>
        <v>Hydrolift</v>
      </c>
      <c r="V19" s="50" t="str">
        <f>IF(ISBLANK(MAIN!X19),"",MAIN!X19)</f>
        <v>Y</v>
      </c>
      <c r="W19" s="52">
        <f>IF(ISBLANK(MAIN!Y19),"",MAIN!Y19)</f>
        <v>111</v>
      </c>
      <c r="X19" s="49" t="str">
        <f>IF(ISBLANK(MAIN!Z19),"",MAIN!Z19)</f>
        <v/>
      </c>
      <c r="Y19" s="52" t="str">
        <f>IF(ISBLANK(MAIN!AA19),"",MAIN!AA19)</f>
        <v>A</v>
      </c>
      <c r="Z19" s="53" t="str">
        <f>IF(ISBLANK(MAIN!AB19),"",MAIN!AB19)</f>
        <v>Alluvium</v>
      </c>
      <c r="AA19" s="56" t="str">
        <f>IF(ISBLANK(MAIN!AC19),"",MAIN!AC19)</f>
        <v>Not able to dip at time of sampling; purge volume based on historical purge data.</v>
      </c>
      <c r="AB19" s="153"/>
      <c r="AC19" s="154"/>
    </row>
    <row r="20" spans="1:30" s="15" customFormat="1" ht="11.25" customHeight="1" x14ac:dyDescent="0.2">
      <c r="A20" s="61" t="str">
        <f>IF(ISBLANK(MAIN!A20),"",MAIN!A20)</f>
        <v>SRK05-ETA-BR2</v>
      </c>
      <c r="B20" s="46" t="str">
        <f>IF(ISBLANK(MAIN!B20),"",MAIN!B20)</f>
        <v>ETA Area</v>
      </c>
      <c r="C20" s="50" t="str">
        <f>IF(ISBLANK(MAIN!C20),"",MAIN!C20)</f>
        <v/>
      </c>
      <c r="D20" s="47" t="str">
        <f>IF(ISBLANK(MAIN!D20),"",MAIN!D20)</f>
        <v>NAD83 / UTM zone 8</v>
      </c>
      <c r="E20" s="48">
        <f>IF(ISBLANK(MAIN!E20),"",MAIN!E20)</f>
        <v>6913999.5800000001</v>
      </c>
      <c r="F20" s="48">
        <f>IF(ISBLANK(MAIN!F20),"",MAIN!F20)</f>
        <v>582882.85</v>
      </c>
      <c r="G20" s="50">
        <f>IF(ISBLANK(MAIN!G20),"",MAIN!G20)</f>
        <v>51</v>
      </c>
      <c r="H20" s="50" t="str">
        <f>IF(ISBLANK(MAIN!H20),"",MAIN!H20)</f>
        <v/>
      </c>
      <c r="I20" s="50">
        <f>IF(ISBLANK(MAIN!I20),"",MAIN!I20)</f>
        <v>5.3010000000000002</v>
      </c>
      <c r="J20" s="109" t="str">
        <f>IF(ISBLANK(MAIN!J20),"",MAIN!J20)</f>
        <v/>
      </c>
      <c r="K20" s="50">
        <f>IF(ISBLANK(MAIN!K20),"",MAIN!K20)</f>
        <v>19.468</v>
      </c>
      <c r="L20" s="50" t="str">
        <f>IF(ISBLANK(MAIN!L20),"",MAIN!L20)</f>
        <v/>
      </c>
      <c r="M20" s="97">
        <f>IF(ISBLANK(MAIN!M20),"",MAIN!M20)</f>
        <v>41531</v>
      </c>
      <c r="N20" s="98">
        <f>IF(ISBLANK(MAIN!N20),"",MAIN!N20)</f>
        <v>0.50763888888888886</v>
      </c>
      <c r="O20" s="50">
        <f>IF(ISBLANK(MAIN!O20),"",MAIN!O20)</f>
        <v>80</v>
      </c>
      <c r="P20" s="50">
        <f>IF(ISBLANK(MAIN!P20),"",MAIN!P20)</f>
        <v>2.86</v>
      </c>
      <c r="Q20" s="50">
        <f>IF(ISBLANK(MAIN!S20),"",MAIN!S20)</f>
        <v>4</v>
      </c>
      <c r="R20" s="102">
        <f>IF(ISBLANK(MAIN!T20),"",MAIN!T20)</f>
        <v>6.72</v>
      </c>
      <c r="S20" s="50">
        <f>IF(ISBLANK(MAIN!U20),"",MAIN!U20)</f>
        <v>3083</v>
      </c>
      <c r="T20" s="50">
        <f>IF(ISBLANK(MAIN!V20),"",MAIN!V20)</f>
        <v>79.599999999999994</v>
      </c>
      <c r="U20" s="50" t="str">
        <f>IF(ISBLANK(MAIN!W20),"",MAIN!W20)</f>
        <v>Hydrolift</v>
      </c>
      <c r="V20" s="50" t="str">
        <f>IF(ISBLANK(MAIN!X20),"",MAIN!X20)</f>
        <v>Y</v>
      </c>
      <c r="W20" s="52" t="str">
        <f>IF(ISBLANK(MAIN!Y20),"",MAIN!Y20)</f>
        <v>081</v>
      </c>
      <c r="X20" s="49" t="str">
        <f>IF(ISBLANK(MAIN!Z20),"",MAIN!Z20)</f>
        <v/>
      </c>
      <c r="Y20" s="52" t="str">
        <f>IF(ISBLANK(MAIN!AA20),"",MAIN!AA20)</f>
        <v>A</v>
      </c>
      <c r="Z20" s="53" t="str">
        <f>IF(ISBLANK(MAIN!AB20),"",MAIN!AB20)</f>
        <v>BR (schist)</v>
      </c>
      <c r="AA20" s="56" t="str">
        <f>IF(ISBLANK(MAIN!AC20),"",MAIN!AC20)</f>
        <v>Purged 80 L before sampling as per historical purge data.</v>
      </c>
      <c r="AB20" s="153"/>
      <c r="AC20" s="154"/>
    </row>
    <row r="21" spans="1:30" s="15" customFormat="1" ht="11.25" customHeight="1" x14ac:dyDescent="0.2">
      <c r="A21" s="26" t="str">
        <f>IF(ISBLANK(MAIN!A21),"",MAIN!A21)</f>
        <v>Intermediate Dam</v>
      </c>
      <c r="B21" s="34" t="str">
        <f>IF(ISBLANK(MAIN!B21),"",MAIN!B21)</f>
        <v/>
      </c>
      <c r="C21" s="27" t="str">
        <f>IF(ISBLANK(MAIN!C21),"",MAIN!C21)</f>
        <v/>
      </c>
      <c r="D21" s="16" t="str">
        <f>IF(ISBLANK(MAIN!D21),"",MAIN!D21)</f>
        <v/>
      </c>
      <c r="E21" s="17" t="str">
        <f>IF(ISBLANK(MAIN!E21),"",MAIN!E21)</f>
        <v/>
      </c>
      <c r="F21" s="17" t="str">
        <f>IF(ISBLANK(MAIN!F21),"",MAIN!F21)</f>
        <v/>
      </c>
      <c r="G21" s="27" t="str">
        <f>IF(ISBLANK(MAIN!G21),"",MAIN!G21)</f>
        <v/>
      </c>
      <c r="H21" s="27" t="str">
        <f>IF(ISBLANK(MAIN!H21),"",MAIN!H21)</f>
        <v/>
      </c>
      <c r="I21" s="27" t="str">
        <f>IF(ISBLANK(MAIN!I21),"",MAIN!I21)</f>
        <v/>
      </c>
      <c r="J21" s="110" t="str">
        <f>IF(ISBLANK(MAIN!J21),"",MAIN!J21)</f>
        <v/>
      </c>
      <c r="K21" s="27" t="str">
        <f>IF(ISBLANK(MAIN!K21),"",MAIN!K21)</f>
        <v/>
      </c>
      <c r="L21" s="27" t="str">
        <f>IF(ISBLANK(MAIN!L21),"",MAIN!L21)</f>
        <v/>
      </c>
      <c r="M21" s="27" t="str">
        <f>IF(ISBLANK(MAIN!M21),"",MAIN!M21)</f>
        <v/>
      </c>
      <c r="N21" s="27" t="str">
        <f>IF(ISBLANK(MAIN!N21),"",MAIN!N21)</f>
        <v/>
      </c>
      <c r="O21" s="27" t="str">
        <f>IF(ISBLANK(MAIN!O21),"",MAIN!O21)</f>
        <v/>
      </c>
      <c r="P21" s="27" t="str">
        <f>IF(ISBLANK(MAIN!P21),"",MAIN!P21)</f>
        <v/>
      </c>
      <c r="Q21" s="27" t="str">
        <f>IF(ISBLANK(MAIN!S21),"",MAIN!S21)</f>
        <v/>
      </c>
      <c r="R21" s="103" t="str">
        <f>IF(ISBLANK(MAIN!T21),"",MAIN!T21)</f>
        <v/>
      </c>
      <c r="S21" s="27" t="str">
        <f>IF(ISBLANK(MAIN!U21),"",MAIN!U21)</f>
        <v/>
      </c>
      <c r="T21" s="27" t="str">
        <f>IF(ISBLANK(MAIN!V21),"",MAIN!V21)</f>
        <v/>
      </c>
      <c r="U21" s="27" t="str">
        <f>IF(ISBLANK(MAIN!W21),"",MAIN!W21)</f>
        <v/>
      </c>
      <c r="V21" s="27" t="str">
        <f>IF(ISBLANK(MAIN!X21),"",MAIN!X21)</f>
        <v/>
      </c>
      <c r="W21" s="28" t="str">
        <f>IF(ISBLANK(MAIN!Y21),"",MAIN!Y21)</f>
        <v/>
      </c>
      <c r="X21" s="29" t="str">
        <f>IF(ISBLANK(MAIN!Z21),"",MAIN!Z21)</f>
        <v/>
      </c>
      <c r="Y21" s="28" t="str">
        <f>IF(ISBLANK(MAIN!AA21),"",MAIN!AA21)</f>
        <v/>
      </c>
      <c r="Z21" s="30" t="str">
        <f>IF(ISBLANK(MAIN!AB21),"",MAIN!AB21)</f>
        <v/>
      </c>
      <c r="AA21" s="31" t="str">
        <f>IF(ISBLANK(MAIN!AC21),"",MAIN!AC21)</f>
        <v/>
      </c>
      <c r="AB21" s="155"/>
      <c r="AC21" s="154"/>
    </row>
    <row r="22" spans="1:30" s="15" customFormat="1" ht="11.25" customHeight="1" x14ac:dyDescent="0.2">
      <c r="A22" s="45" t="str">
        <f>IF(ISBLANK(MAIN!A22),"",MAIN!A22)</f>
        <v>P01-03</v>
      </c>
      <c r="B22" s="46" t="str">
        <f>IF(ISBLANK(MAIN!B22),"",MAIN!B22)</f>
        <v>Intermediate Dam</v>
      </c>
      <c r="C22" s="47" t="str">
        <f>IF(ISBLANK(MAIN!C22),"",MAIN!C22)</f>
        <v/>
      </c>
      <c r="D22" s="47" t="str">
        <f>IF(ISBLANK(MAIN!D22),"",MAIN!D22)</f>
        <v>NAD83 / UTM zone 8</v>
      </c>
      <c r="E22" s="48">
        <f>IF(ISBLANK(MAIN!E22),"",MAIN!E22)</f>
        <v>6914252.3899999997</v>
      </c>
      <c r="F22" s="48">
        <f>IF(ISBLANK(MAIN!F22),"",MAIN!F22)</f>
        <v>580520.91</v>
      </c>
      <c r="G22" s="49">
        <f>IF(ISBLANK(MAIN!G22),"",MAIN!G22)</f>
        <v>51</v>
      </c>
      <c r="H22" s="49">
        <f>IF(ISBLANK(MAIN!H22),"",MAIN!H22)</f>
        <v>2.8</v>
      </c>
      <c r="I22" s="50">
        <f>IF(ISBLANK(MAIN!I22),"",MAIN!I22)</f>
        <v>4.5060000000000002</v>
      </c>
      <c r="J22" s="65">
        <f>IF(ISBLANK(MAIN!J22),"",MAIN!J22)</f>
        <v>9.7200000000000006</v>
      </c>
      <c r="K22" s="50">
        <f>IF(ISBLANK(MAIN!K22),"",MAIN!K22)</f>
        <v>9.6300000000000008</v>
      </c>
      <c r="L22" s="47">
        <f>IF(ISBLANK(MAIN!L22),"",MAIN!L22)</f>
        <v>0.33</v>
      </c>
      <c r="M22" s="51">
        <f>IF(ISBLANK(MAIN!M22),"",MAIN!M22)</f>
        <v>41529</v>
      </c>
      <c r="N22" s="85">
        <f>IF(ISBLANK(MAIN!N22),"",MAIN!N22)</f>
        <v>0.65555555555555556</v>
      </c>
      <c r="O22" s="49">
        <f>IF(ISBLANK(MAIN!O22),"",MAIN!O22)</f>
        <v>40</v>
      </c>
      <c r="P22" s="62">
        <f>IF(ISBLANK(MAIN!P22),"",MAIN!P22)</f>
        <v>3.08</v>
      </c>
      <c r="Q22" s="49">
        <f>IF(ISBLANK(MAIN!S22),"",MAIN!S22)</f>
        <v>4.7</v>
      </c>
      <c r="R22" s="62">
        <f>IF(ISBLANK(MAIN!T22),"",MAIN!T22)</f>
        <v>6.38</v>
      </c>
      <c r="S22" s="49">
        <f>IF(ISBLANK(MAIN!U22),"",MAIN!U22)</f>
        <v>3354</v>
      </c>
      <c r="T22" s="49">
        <f>IF(ISBLANK(MAIN!V22),"",MAIN!V22)</f>
        <v>64.3</v>
      </c>
      <c r="U22" s="49" t="str">
        <f>IF(ISBLANK(MAIN!W22),"",MAIN!W22)</f>
        <v>Hydrolift</v>
      </c>
      <c r="V22" s="49" t="str">
        <f>IF(ISBLANK(MAIN!X22),"",MAIN!X22)</f>
        <v>Y</v>
      </c>
      <c r="W22" s="49" t="str">
        <f>IF(ISBLANK(MAIN!Y22),"",MAIN!Y22)</f>
        <v>066</v>
      </c>
      <c r="X22" s="49" t="str">
        <f>IF(ISBLANK(MAIN!Z22),"",MAIN!Z22)</f>
        <v/>
      </c>
      <c r="Y22" s="52" t="str">
        <f>IF(ISBLANK(MAIN!AA22),"",MAIN!AA22)</f>
        <v>SF</v>
      </c>
      <c r="Z22" s="53" t="str">
        <f>IF(ISBLANK(MAIN!AB22),"",MAIN!AB22)</f>
        <v>Alluvium</v>
      </c>
      <c r="AA22" s="56" t="str">
        <f>IF(ISBLANK(MAIN!AC22),"",MAIN!AC22)</f>
        <v/>
      </c>
      <c r="AB22" s="153"/>
      <c r="AC22" s="154"/>
    </row>
    <row r="23" spans="1:30" s="15" customFormat="1" ht="11.25" customHeight="1" x14ac:dyDescent="0.2">
      <c r="A23" s="45" t="str">
        <f>IF(ISBLANK(MAIN!A23),"",MAIN!A23)</f>
        <v>P01-04A</v>
      </c>
      <c r="B23" s="46" t="str">
        <f>IF(ISBLANK(MAIN!B23),"",MAIN!B23)</f>
        <v>Intermediate Dam</v>
      </c>
      <c r="C23" s="47" t="str">
        <f>IF(ISBLANK(MAIN!C23),"",MAIN!C23)</f>
        <v/>
      </c>
      <c r="D23" s="47" t="str">
        <f>IF(ISBLANK(MAIN!D23),"",MAIN!D23)</f>
        <v>NAD83 / UTM zone 8</v>
      </c>
      <c r="E23" s="48">
        <f>IF(ISBLANK(MAIN!E23),"",MAIN!E23)</f>
        <v>6914074.4000000004</v>
      </c>
      <c r="F23" s="48">
        <f>IF(ISBLANK(MAIN!F23),"",MAIN!F23)</f>
        <v>580378.31999999995</v>
      </c>
      <c r="G23" s="49">
        <f>IF(ISBLANK(MAIN!G23),"",MAIN!G23)</f>
        <v>51</v>
      </c>
      <c r="H23" s="49">
        <f>IF(ISBLANK(MAIN!H23),"",MAIN!H23)</f>
        <v>1.218</v>
      </c>
      <c r="I23" s="50">
        <f>IF(ISBLANK(MAIN!I23),"",MAIN!I23)</f>
        <v>2.8180000000000001</v>
      </c>
      <c r="J23" s="65">
        <f>IF(ISBLANK(MAIN!J23),"",MAIN!J23)</f>
        <v>53.47</v>
      </c>
      <c r="K23" s="50">
        <f>IF(ISBLANK(MAIN!K23),"",MAIN!K23)</f>
        <v>33.42</v>
      </c>
      <c r="L23" s="47">
        <f>IF(ISBLANK(MAIN!L23),"",MAIN!L23)</f>
        <v>0.2</v>
      </c>
      <c r="M23" s="51">
        <f>IF(ISBLANK(MAIN!M23),"",MAIN!M23)</f>
        <v>41529</v>
      </c>
      <c r="N23" s="85">
        <f>IF(ISBLANK(MAIN!N23),"",MAIN!N23)</f>
        <v>0.60416666666666663</v>
      </c>
      <c r="O23" s="49">
        <f>IF(ISBLANK(MAIN!O23),"",MAIN!O23)</f>
        <v>240</v>
      </c>
      <c r="P23" s="62">
        <f>IF(ISBLANK(MAIN!P23),"",MAIN!P23)</f>
        <v>14.12</v>
      </c>
      <c r="Q23" s="49">
        <f>IF(ISBLANK(MAIN!S23),"",MAIN!S23)</f>
        <v>3.8</v>
      </c>
      <c r="R23" s="62">
        <f>IF(ISBLANK(MAIN!T23),"",MAIN!T23)</f>
        <v>6.85</v>
      </c>
      <c r="S23" s="49">
        <f>IF(ISBLANK(MAIN!U23),"",MAIN!U23)</f>
        <v>921</v>
      </c>
      <c r="T23" s="62">
        <f>IF(ISBLANK(MAIN!V23),"",MAIN!V23)</f>
        <v>2.0299999999999998</v>
      </c>
      <c r="U23" s="49" t="str">
        <f>IF(ISBLANK(MAIN!W23),"",MAIN!W23)</f>
        <v>Hydrolift</v>
      </c>
      <c r="V23" s="49" t="str">
        <f>IF(ISBLANK(MAIN!X23),"",MAIN!X23)</f>
        <v>Y</v>
      </c>
      <c r="W23" s="49" t="str">
        <f>IF(ISBLANK(MAIN!Y23),"",MAIN!Y23)</f>
        <v>069</v>
      </c>
      <c r="X23" s="49" t="str">
        <f>IF(ISBLANK(MAIN!Z23),"",MAIN!Z23)</f>
        <v/>
      </c>
      <c r="Y23" s="52" t="str">
        <f>IF(ISBLANK(MAIN!AA23),"",MAIN!AA23)</f>
        <v>SF</v>
      </c>
      <c r="Z23" s="53" t="str">
        <f>IF(ISBLANK(MAIN!AB23),"",MAIN!AB23)</f>
        <v>Alluvium</v>
      </c>
      <c r="AA23" s="56" t="str">
        <f>IF(ISBLANK(MAIN!AC23),"",MAIN!AC23)</f>
        <v/>
      </c>
      <c r="AB23" s="153"/>
      <c r="AC23" s="154" t="s">
        <v>52</v>
      </c>
      <c r="AD23" s="15" t="s">
        <v>102</v>
      </c>
    </row>
    <row r="24" spans="1:30" s="15" customFormat="1" ht="11.25" customHeight="1" x14ac:dyDescent="0.2">
      <c r="A24" s="45" t="str">
        <f>IF(ISBLANK(MAIN!A24),"",MAIN!A24)</f>
        <v>P01-04B</v>
      </c>
      <c r="B24" s="46" t="str">
        <f>IF(ISBLANK(MAIN!B24),"",MAIN!B24)</f>
        <v>Intermediate Dam</v>
      </c>
      <c r="C24" s="47" t="str">
        <f>IF(ISBLANK(MAIN!C24),"",MAIN!C24)</f>
        <v/>
      </c>
      <c r="D24" s="47" t="str">
        <f>IF(ISBLANK(MAIN!D24),"",MAIN!D24)</f>
        <v>NAD83 / UTM zone 8</v>
      </c>
      <c r="E24" s="48">
        <f>IF(ISBLANK(MAIN!E24),"",MAIN!E24)</f>
        <v>6914074.4199999999</v>
      </c>
      <c r="F24" s="48">
        <f>IF(ISBLANK(MAIN!F24),"",MAIN!F24)</f>
        <v>580378.32999999996</v>
      </c>
      <c r="G24" s="49">
        <f>IF(ISBLANK(MAIN!G24),"",MAIN!G24)</f>
        <v>51</v>
      </c>
      <c r="H24" s="49">
        <f>IF(ISBLANK(MAIN!H24),"",MAIN!H24)</f>
        <v>1.8620000000000001</v>
      </c>
      <c r="I24" s="50">
        <f>IF(ISBLANK(MAIN!I24),"",MAIN!I24)</f>
        <v>3.4350000000000001</v>
      </c>
      <c r="J24" s="65">
        <f>IF(ISBLANK(MAIN!J24),"",MAIN!J24)</f>
        <v>34.1</v>
      </c>
      <c r="K24" s="50">
        <f>IF(ISBLANK(MAIN!K24),"",MAIN!K24)</f>
        <v>52.604999999999997</v>
      </c>
      <c r="L24" s="47">
        <f>IF(ISBLANK(MAIN!L24),"",MAIN!L24)</f>
        <v>0.105</v>
      </c>
      <c r="M24" s="51">
        <f>IF(ISBLANK(MAIN!M24),"",MAIN!M24)</f>
        <v>41529</v>
      </c>
      <c r="N24" s="85">
        <f>IF(ISBLANK(MAIN!N24),"",MAIN!N24)</f>
        <v>0.58680555555555558</v>
      </c>
      <c r="O24" s="49">
        <f>IF(ISBLANK(MAIN!O24),"",MAIN!O24)</f>
        <v>200</v>
      </c>
      <c r="P24" s="62">
        <f>IF(ISBLANK(MAIN!P24),"",MAIN!P24)</f>
        <v>3.85</v>
      </c>
      <c r="Q24" s="49">
        <f>IF(ISBLANK(MAIN!S24),"",MAIN!S24)</f>
        <v>3.7</v>
      </c>
      <c r="R24" s="62">
        <f>IF(ISBLANK(MAIN!T24),"",MAIN!T24)</f>
        <v>6.67</v>
      </c>
      <c r="S24" s="49">
        <f>IF(ISBLANK(MAIN!U24),"",MAIN!U24)</f>
        <v>2126</v>
      </c>
      <c r="T24" s="49">
        <f>IF(ISBLANK(MAIN!V24),"",MAIN!V24)</f>
        <v>4.9800000000000004</v>
      </c>
      <c r="U24" s="49" t="str">
        <f>IF(ISBLANK(MAIN!W24),"",MAIN!W24)</f>
        <v>Hydrolift</v>
      </c>
      <c r="V24" s="49" t="str">
        <f>IF(ISBLANK(MAIN!X24),"",MAIN!X24)</f>
        <v>Y</v>
      </c>
      <c r="W24" s="49" t="str">
        <f>IF(ISBLANK(MAIN!Y24),"",MAIN!Y24)</f>
        <v>064</v>
      </c>
      <c r="X24" s="49" t="str">
        <f>IF(ISBLANK(MAIN!Z24),"",MAIN!Z24)</f>
        <v/>
      </c>
      <c r="Y24" s="52" t="str">
        <f>IF(ISBLANK(MAIN!AA24),"",MAIN!AA24)</f>
        <v>SF</v>
      </c>
      <c r="Z24" s="53" t="str">
        <f>IF(ISBLANK(MAIN!AB24),"",MAIN!AB24)</f>
        <v>Till</v>
      </c>
      <c r="AA24" s="56" t="str">
        <f>IF(ISBLANK(MAIN!AC24),"",MAIN!AC24)</f>
        <v/>
      </c>
      <c r="AB24" s="153"/>
      <c r="AC24" s="154"/>
    </row>
    <row r="25" spans="1:30" s="15" customFormat="1" ht="27.75" customHeight="1" x14ac:dyDescent="0.2">
      <c r="A25" s="45" t="str">
        <f>IF(ISBLANK(MAIN!A25),"",MAIN!A25)</f>
        <v>X24-96D</v>
      </c>
      <c r="B25" s="46" t="str">
        <f>IF(ISBLANK(MAIN!B25),"",MAIN!B25)</f>
        <v>Intermediate Dam</v>
      </c>
      <c r="C25" s="47" t="str">
        <f>IF(ISBLANK(MAIN!C25),"",MAIN!C25)</f>
        <v/>
      </c>
      <c r="D25" s="47" t="str">
        <f>IF(ISBLANK(MAIN!D25),"",MAIN!D25)</f>
        <v>NAD83 / UTM zone 8</v>
      </c>
      <c r="E25" s="48">
        <f>IF(ISBLANK(MAIN!E25),"",MAIN!E25)</f>
        <v>6914298.5800000001</v>
      </c>
      <c r="F25" s="48">
        <f>IF(ISBLANK(MAIN!F25),"",MAIN!F25)</f>
        <v>580549.93000000005</v>
      </c>
      <c r="G25" s="49">
        <f>IF(ISBLANK(MAIN!G25),"",MAIN!G25)</f>
        <v>51</v>
      </c>
      <c r="H25" s="49">
        <f>IF(ISBLANK(MAIN!H25),"",MAIN!H25)</f>
        <v>3.504</v>
      </c>
      <c r="I25" s="50">
        <f>IF(ISBLANK(MAIN!I25),"",MAIN!I25)</f>
        <v>5.42</v>
      </c>
      <c r="J25" s="65">
        <f>IF(ISBLANK(MAIN!J25),"",MAIN!J25)</f>
        <v>28.376000000000001</v>
      </c>
      <c r="K25" s="50">
        <f>IF(ISBLANK(MAIN!K25),"",MAIN!K25)</f>
        <v>29.198</v>
      </c>
      <c r="L25" s="47">
        <f>IF(ISBLANK(MAIN!L25),"",MAIN!L25)</f>
        <v>0.85799999999999998</v>
      </c>
      <c r="M25" s="51">
        <f>IF(ISBLANK(MAIN!M25),"",MAIN!M25)</f>
        <v>41529</v>
      </c>
      <c r="N25" s="85">
        <f>IF(ISBLANK(MAIN!N25),"",MAIN!N25)</f>
        <v>0.69444444444444453</v>
      </c>
      <c r="O25" s="49">
        <f>IF(ISBLANK(MAIN!O25),"",MAIN!O25)</f>
        <v>150</v>
      </c>
      <c r="P25" s="62">
        <f>IF(ISBLANK(MAIN!P25),"",MAIN!P25)</f>
        <v>4.2859999999999996</v>
      </c>
      <c r="Q25" s="49">
        <f>IF(ISBLANK(MAIN!S25),"",MAIN!S25)</f>
        <v>3.6</v>
      </c>
      <c r="R25" s="62">
        <f>IF(ISBLANK(MAIN!T25),"",MAIN!T25)</f>
        <v>6.19</v>
      </c>
      <c r="S25" s="49">
        <f>IF(ISBLANK(MAIN!U25),"",MAIN!U25)</f>
        <v>3312</v>
      </c>
      <c r="T25" s="49">
        <f>IF(ISBLANK(MAIN!V25),"",MAIN!V25)</f>
        <v>13.16</v>
      </c>
      <c r="U25" s="49" t="str">
        <f>IF(ISBLANK(MAIN!W25),"",MAIN!W25)</f>
        <v>Hydrolift</v>
      </c>
      <c r="V25" s="49" t="str">
        <f>IF(ISBLANK(MAIN!X25),"",MAIN!X25)</f>
        <v>Y</v>
      </c>
      <c r="W25" s="49" t="str">
        <f>IF(ISBLANK(MAIN!Y25),"",MAIN!Y25)</f>
        <v>072</v>
      </c>
      <c r="X25" s="49" t="str">
        <f>IF(ISBLANK(MAIN!Z25),"",MAIN!Z25)</f>
        <v/>
      </c>
      <c r="Y25" s="52" t="str">
        <f>IF(ISBLANK(MAIN!AA25),"",MAIN!AA25)</f>
        <v>SF</v>
      </c>
      <c r="Z25" s="53" t="str">
        <f>IF(ISBLANK(MAIN!AB25),"",MAIN!AB25)</f>
        <v>Alluvium</v>
      </c>
      <c r="AA25" s="54" t="str">
        <f>IF(ISBLANK(MAIN!AC25),"",MAIN!AC25)</f>
        <v/>
      </c>
      <c r="AB25" s="153"/>
      <c r="AC25" s="154" t="s">
        <v>67</v>
      </c>
      <c r="AD25" s="15" t="s">
        <v>68</v>
      </c>
    </row>
    <row r="26" spans="1:30" s="15" customFormat="1" ht="11.25" customHeight="1" x14ac:dyDescent="0.2">
      <c r="A26" s="45" t="str">
        <f>IF(ISBLANK(MAIN!A26),"",MAIN!A26)</f>
        <v>X25-96A</v>
      </c>
      <c r="B26" s="46" t="str">
        <f>IF(ISBLANK(MAIN!B26),"",MAIN!B26)</f>
        <v>Intermediate Dam</v>
      </c>
      <c r="C26" s="47" t="str">
        <f>IF(ISBLANK(MAIN!C26),"",MAIN!C26)</f>
        <v/>
      </c>
      <c r="D26" s="47" t="str">
        <f>IF(ISBLANK(MAIN!D26),"",MAIN!D26)</f>
        <v>NAD83 / UTM zone 8</v>
      </c>
      <c r="E26" s="48">
        <f>IF(ISBLANK(MAIN!E26),"",MAIN!E26)</f>
        <v>6914120.5899999999</v>
      </c>
      <c r="F26" s="48">
        <f>IF(ISBLANK(MAIN!F26),"",MAIN!F26)</f>
        <v>580416.06999999995</v>
      </c>
      <c r="G26" s="49">
        <f>IF(ISBLANK(MAIN!G26),"",MAIN!G26)</f>
        <v>51</v>
      </c>
      <c r="H26" s="49">
        <f>IF(ISBLANK(MAIN!H26),"",MAIN!H26)</f>
        <v>3.028</v>
      </c>
      <c r="I26" s="50">
        <f>IF(ISBLANK(MAIN!I26),"",MAIN!I26)</f>
        <v>4.8150000000000004</v>
      </c>
      <c r="J26" s="65">
        <f>IF(ISBLANK(MAIN!J26),"",MAIN!J26)</f>
        <v>9.5</v>
      </c>
      <c r="K26" s="50">
        <f>IF(ISBLANK(MAIN!K26),"",MAIN!K26)</f>
        <v>9.4</v>
      </c>
      <c r="L26" s="47">
        <f>IF(ISBLANK(MAIN!L26),"",MAIN!L26)</f>
        <v>0.43</v>
      </c>
      <c r="M26" s="51">
        <f>IF(ISBLANK(MAIN!M26),"",MAIN!M26)</f>
        <v>41529</v>
      </c>
      <c r="N26" s="85">
        <f>IF(ISBLANK(MAIN!N26),"",MAIN!N26)</f>
        <v>0.625</v>
      </c>
      <c r="O26" s="49">
        <f>IF(ISBLANK(MAIN!O26),"",MAIN!O26)</f>
        <v>38</v>
      </c>
      <c r="P26" s="62">
        <f>IF(ISBLANK(MAIN!P26),"",MAIN!P26)</f>
        <v>3.8</v>
      </c>
      <c r="Q26" s="58">
        <f>IF(ISBLANK(MAIN!S26),"",MAIN!S26)</f>
        <v>4.4000000000000004</v>
      </c>
      <c r="R26" s="62">
        <f>IF(ISBLANK(MAIN!T26),"",MAIN!T26)</f>
        <v>7.26</v>
      </c>
      <c r="S26" s="49">
        <f>IF(ISBLANK(MAIN!U26),"",MAIN!U26)</f>
        <v>1414</v>
      </c>
      <c r="T26" s="49">
        <f>IF(ISBLANK(MAIN!V26),"",MAIN!V26)</f>
        <v>2.83</v>
      </c>
      <c r="U26" s="49" t="str">
        <f>IF(ISBLANK(MAIN!W26),"",MAIN!W26)</f>
        <v>Hydrolift</v>
      </c>
      <c r="V26" s="49" t="str">
        <f>IF(ISBLANK(MAIN!X26),"",MAIN!X26)</f>
        <v>Y</v>
      </c>
      <c r="W26" s="49" t="str">
        <f>IF(ISBLANK(MAIN!Y26),"",MAIN!Y26)</f>
        <v>030</v>
      </c>
      <c r="X26" s="49" t="str">
        <f>IF(ISBLANK(MAIN!Z26),"",MAIN!Z26)</f>
        <v/>
      </c>
      <c r="Y26" s="52" t="str">
        <f>IF(ISBLANK(MAIN!AA26),"",MAIN!AA26)</f>
        <v>SF</v>
      </c>
      <c r="Z26" s="53" t="str">
        <f>IF(ISBLANK(MAIN!AB26),"",MAIN!AB26)</f>
        <v>Alluvium</v>
      </c>
      <c r="AA26" s="56" t="str">
        <f>IF(ISBLANK(MAIN!AC26),"",MAIN!AC26)</f>
        <v/>
      </c>
      <c r="AB26" s="153"/>
      <c r="AC26" s="154" t="s">
        <v>89</v>
      </c>
    </row>
    <row r="27" spans="1:30" s="15" customFormat="1" ht="11.25" customHeight="1" x14ac:dyDescent="0.2">
      <c r="A27" s="45" t="str">
        <f>IF(ISBLANK(MAIN!A27),"",MAIN!A27)</f>
        <v>X25-96B</v>
      </c>
      <c r="B27" s="46" t="str">
        <f>IF(ISBLANK(MAIN!B27),"",MAIN!B27)</f>
        <v>Intermediate Dam</v>
      </c>
      <c r="C27" s="47" t="str">
        <f>IF(ISBLANK(MAIN!C27),"",MAIN!C27)</f>
        <v/>
      </c>
      <c r="D27" s="47" t="str">
        <f>IF(ISBLANK(MAIN!D27),"",MAIN!D27)</f>
        <v>NAD83 / UTM zone 8</v>
      </c>
      <c r="E27" s="48">
        <f>IF(ISBLANK(MAIN!E27),"",MAIN!E27)</f>
        <v>6914120.5</v>
      </c>
      <c r="F27" s="48">
        <f>IF(ISBLANK(MAIN!F27),"",MAIN!F27)</f>
        <v>580416.11</v>
      </c>
      <c r="G27" s="49">
        <f>IF(ISBLANK(MAIN!G27),"",MAIN!G27)</f>
        <v>51</v>
      </c>
      <c r="H27" s="49">
        <f>IF(ISBLANK(MAIN!H27),"",MAIN!H27)</f>
        <v>2.91</v>
      </c>
      <c r="I27" s="50">
        <f>IF(ISBLANK(MAIN!I27),"",MAIN!I27)</f>
        <v>4.6559999999999997</v>
      </c>
      <c r="J27" s="65">
        <f>IF(ISBLANK(MAIN!J27),"",MAIN!J27)</f>
        <v>19.739999999999998</v>
      </c>
      <c r="K27" s="50">
        <f>IF(ISBLANK(MAIN!K27),"",MAIN!K27)</f>
        <v>19.586000000000002</v>
      </c>
      <c r="L27" s="47">
        <f>IF(ISBLANK(MAIN!L27),"",MAIN!L27)</f>
        <v>0.41599999999999998</v>
      </c>
      <c r="M27" s="51">
        <f>IF(ISBLANK(MAIN!M27),"",MAIN!M27)</f>
        <v>41529</v>
      </c>
      <c r="N27" s="85">
        <f>IF(ISBLANK(MAIN!N27),"",MAIN!N27)</f>
        <v>0.63888888888888895</v>
      </c>
      <c r="O27" s="49">
        <f>IF(ISBLANK(MAIN!O27),"",MAIN!O27)</f>
        <v>100</v>
      </c>
      <c r="P27" s="62">
        <f>IF(ISBLANK(MAIN!P27),"",MAIN!P27)</f>
        <v>3.33</v>
      </c>
      <c r="Q27" s="49">
        <f>IF(ISBLANK(MAIN!S27),"",MAIN!S27)</f>
        <v>4.3</v>
      </c>
      <c r="R27" s="62">
        <f>IF(ISBLANK(MAIN!T27),"",MAIN!T27)</f>
        <v>7.47</v>
      </c>
      <c r="S27" s="49">
        <f>IF(ISBLANK(MAIN!U27),"",MAIN!U27)</f>
        <v>1424</v>
      </c>
      <c r="T27" s="62">
        <f>IF(ISBLANK(MAIN!V27),"",MAIN!V27)</f>
        <v>1.51</v>
      </c>
      <c r="U27" s="49" t="str">
        <f>IF(ISBLANK(MAIN!W27),"",MAIN!W27)</f>
        <v>Hydrolift</v>
      </c>
      <c r="V27" s="49" t="str">
        <f>IF(ISBLANK(MAIN!X27),"",MAIN!X27)</f>
        <v>Y</v>
      </c>
      <c r="W27" s="49" t="str">
        <f>IF(ISBLANK(MAIN!Y27),"",MAIN!Y27)</f>
        <v>068</v>
      </c>
      <c r="X27" s="49" t="str">
        <f>IF(ISBLANK(MAIN!Z27),"",MAIN!Z27)</f>
        <v/>
      </c>
      <c r="Y27" s="52" t="str">
        <f>IF(ISBLANK(MAIN!AA27),"",MAIN!AA27)</f>
        <v>SF</v>
      </c>
      <c r="Z27" s="53" t="str">
        <f>IF(ISBLANK(MAIN!AB27),"",MAIN!AB27)</f>
        <v>Alluvium</v>
      </c>
      <c r="AA27" s="56" t="str">
        <f>IF(ISBLANK(MAIN!AC27),"",MAIN!AC27)</f>
        <v/>
      </c>
      <c r="AB27" s="153"/>
      <c r="AC27" s="154" t="s">
        <v>64</v>
      </c>
      <c r="AD27" s="15" t="s">
        <v>65</v>
      </c>
    </row>
    <row r="28" spans="1:30" s="15" customFormat="1" ht="11.25" customHeight="1" x14ac:dyDescent="0.2">
      <c r="A28" s="35" t="str">
        <f>IF(ISBLANK(MAIN!A28),"",MAIN!A28)</f>
        <v>Intermediate Dump</v>
      </c>
      <c r="B28" s="34" t="str">
        <f>IF(ISBLANK(MAIN!B28),"",MAIN!B28)</f>
        <v/>
      </c>
      <c r="C28" s="16" t="str">
        <f>IF(ISBLANK(MAIN!C28),"",MAIN!C28)</f>
        <v/>
      </c>
      <c r="D28" s="16" t="str">
        <f>IF(ISBLANK(MAIN!D28),"",MAIN!D28)</f>
        <v/>
      </c>
      <c r="E28" s="17" t="str">
        <f>IF(ISBLANK(MAIN!E28),"",MAIN!E28)</f>
        <v/>
      </c>
      <c r="F28" s="17" t="str">
        <f>IF(ISBLANK(MAIN!F28),"",MAIN!F28)</f>
        <v/>
      </c>
      <c r="G28" s="29" t="str">
        <f>IF(ISBLANK(MAIN!G28),"",MAIN!G28)</f>
        <v/>
      </c>
      <c r="H28" s="29" t="str">
        <f>IF(ISBLANK(MAIN!H28),"",MAIN!H28)</f>
        <v/>
      </c>
      <c r="I28" s="27" t="str">
        <f>IF(ISBLANK(MAIN!I28),"",MAIN!I28)</f>
        <v/>
      </c>
      <c r="J28" s="96" t="str">
        <f>IF(ISBLANK(MAIN!J28),"",MAIN!J28)</f>
        <v/>
      </c>
      <c r="K28" s="27" t="str">
        <f>IF(ISBLANK(MAIN!K28),"",MAIN!K28)</f>
        <v/>
      </c>
      <c r="L28" s="16" t="str">
        <f>IF(ISBLANK(MAIN!L28),"",MAIN!L28)</f>
        <v/>
      </c>
      <c r="M28" s="36" t="str">
        <f>IF(ISBLANK(MAIN!M28),"",MAIN!M28)</f>
        <v/>
      </c>
      <c r="N28" s="94" t="str">
        <f>IF(ISBLANK(MAIN!N28),"",MAIN!N28)</f>
        <v/>
      </c>
      <c r="O28" s="29" t="str">
        <f>IF(ISBLANK(MAIN!O28),"",MAIN!O28)</f>
        <v/>
      </c>
      <c r="P28" s="95" t="str">
        <f>IF(ISBLANK(MAIN!P28),"",MAIN!P28)</f>
        <v/>
      </c>
      <c r="Q28" s="29" t="str">
        <f>IF(ISBLANK(MAIN!S28),"",MAIN!S28)</f>
        <v/>
      </c>
      <c r="R28" s="95" t="str">
        <f>IF(ISBLANK(MAIN!T28),"",MAIN!T28)</f>
        <v/>
      </c>
      <c r="S28" s="29" t="str">
        <f>IF(ISBLANK(MAIN!U28),"",MAIN!U28)</f>
        <v/>
      </c>
      <c r="T28" s="95" t="str">
        <f>IF(ISBLANK(MAIN!V28),"",MAIN!V28)</f>
        <v/>
      </c>
      <c r="U28" s="29" t="str">
        <f>IF(ISBLANK(MAIN!W28),"",MAIN!W28)</f>
        <v/>
      </c>
      <c r="V28" s="29" t="str">
        <f>IF(ISBLANK(MAIN!X28),"",MAIN!X28)</f>
        <v/>
      </c>
      <c r="W28" s="29" t="str">
        <f>IF(ISBLANK(MAIN!Y28),"",MAIN!Y28)</f>
        <v/>
      </c>
      <c r="X28" s="29" t="str">
        <f>IF(ISBLANK(MAIN!Z28),"",MAIN!Z28)</f>
        <v/>
      </c>
      <c r="Y28" s="28" t="str">
        <f>IF(ISBLANK(MAIN!AA28),"",MAIN!AA28)</f>
        <v/>
      </c>
      <c r="Z28" s="30" t="str">
        <f>IF(ISBLANK(MAIN!AB28),"",MAIN!AB28)</f>
        <v/>
      </c>
      <c r="AA28" s="31" t="str">
        <f>IF(ISBLANK(MAIN!AC28),"",MAIN!AC28)</f>
        <v/>
      </c>
      <c r="AB28" s="155"/>
      <c r="AC28" s="154"/>
    </row>
    <row r="29" spans="1:30" s="15" customFormat="1" ht="11.25" customHeight="1" x14ac:dyDescent="0.2">
      <c r="A29" s="45" t="str">
        <f>IF(ISBLANK(MAIN!A29),"",MAIN!A29)</f>
        <v>P96-8A</v>
      </c>
      <c r="B29" s="46" t="str">
        <f>IF(ISBLANK(MAIN!B29),"",MAIN!B29)</f>
        <v>Intermediate Dump</v>
      </c>
      <c r="C29" s="47" t="str">
        <f>IF(ISBLANK(MAIN!C29),"",MAIN!C29)</f>
        <v>Truck</v>
      </c>
      <c r="D29" s="47" t="str">
        <f>IF(ISBLANK(MAIN!D29),"",MAIN!D29)</f>
        <v>NAD83 / UTM zone 8</v>
      </c>
      <c r="E29" s="48">
        <f>IF(ISBLANK(MAIN!E29),"",MAIN!E29)</f>
        <v>6914073.8300000001</v>
      </c>
      <c r="F29" s="48">
        <f>IF(ISBLANK(MAIN!F29),"",MAIN!F29)</f>
        <v>583225</v>
      </c>
      <c r="G29" s="49">
        <f>IF(ISBLANK(MAIN!G29),"",MAIN!G29)</f>
        <v>51</v>
      </c>
      <c r="H29" s="49">
        <f>IF(ISBLANK(MAIN!H29),"",MAIN!H29)</f>
        <v>2.3199999999999998</v>
      </c>
      <c r="I29" s="50">
        <f>IF(ISBLANK(MAIN!I29),"",MAIN!I29)</f>
        <v>2.5489999999999999</v>
      </c>
      <c r="J29" s="65">
        <f>IF(ISBLANK(MAIN!J29),"",MAIN!J29)</f>
        <v>4.8230000000000004</v>
      </c>
      <c r="K29" s="50">
        <f>IF(ISBLANK(MAIN!K29),"",MAIN!K29)</f>
        <v>4.78</v>
      </c>
      <c r="L29" s="47">
        <f>IF(ISBLANK(MAIN!L29),"",MAIN!L29)</f>
        <v>0.61</v>
      </c>
      <c r="M29" s="51">
        <f>IF(ISBLANK(MAIN!M29),"",MAIN!M29)</f>
        <v>41530</v>
      </c>
      <c r="N29" s="85">
        <f>IF(ISBLANK(MAIN!N29),"",MAIN!N29)</f>
        <v>0.67499999999999993</v>
      </c>
      <c r="O29" s="49">
        <f>IF(ISBLANK(MAIN!O29),"",MAIN!O29)</f>
        <v>15</v>
      </c>
      <c r="P29" s="49">
        <f>IF(ISBLANK(MAIN!P29),"",MAIN!P29)</f>
        <v>0.78900000000000003</v>
      </c>
      <c r="Q29" s="58">
        <f>IF(ISBLANK(MAIN!S29),"",MAIN!S29)</f>
        <v>10.199999999999999</v>
      </c>
      <c r="R29" s="62">
        <f>IF(ISBLANK(MAIN!T29),"",MAIN!T29)</f>
        <v>3.34</v>
      </c>
      <c r="S29" s="49">
        <f>IF(ISBLANK(MAIN!U29),"",MAIN!U29)</f>
        <v>11536</v>
      </c>
      <c r="T29" s="49">
        <f>IF(ISBLANK(MAIN!V29),"",MAIN!V29)</f>
        <v>3.35</v>
      </c>
      <c r="U29" s="49" t="str">
        <f>IF(ISBLANK(MAIN!W29),"",MAIN!W29)</f>
        <v>Manual</v>
      </c>
      <c r="V29" s="49" t="str">
        <f>IF(ISBLANK(MAIN!X29),"",MAIN!X29)</f>
        <v>Y</v>
      </c>
      <c r="W29" s="49" t="str">
        <f>IF(ISBLANK(MAIN!Y29),"",MAIN!Y29)</f>
        <v>032</v>
      </c>
      <c r="X29" s="49" t="str">
        <f>IF(ISBLANK(MAIN!Z29),"",MAIN!Z29)</f>
        <v/>
      </c>
      <c r="Y29" s="52" t="str">
        <f>IF(ISBLANK(MAIN!AA29),"",MAIN!AA29)</f>
        <v>SF</v>
      </c>
      <c r="Z29" s="53" t="str">
        <f>IF(ISBLANK(MAIN!AB29),"",MAIN!AB29)</f>
        <v>Alluvium</v>
      </c>
      <c r="AA29" s="54" t="str">
        <f>IF(ISBLANK(MAIN!AC29),"",MAIN!AC29)</f>
        <v/>
      </c>
      <c r="AB29" s="153"/>
      <c r="AC29" s="154" t="s">
        <v>45</v>
      </c>
      <c r="AD29" s="15" t="s">
        <v>103</v>
      </c>
    </row>
    <row r="30" spans="1:30" s="15" customFormat="1" ht="11.25" customHeight="1" x14ac:dyDescent="0.2">
      <c r="A30" s="45" t="str">
        <f>IF(ISBLANK(MAIN!A30),"",MAIN!A30)</f>
        <v>P96-8B</v>
      </c>
      <c r="B30" s="46" t="str">
        <f>IF(ISBLANK(MAIN!B30),"",MAIN!B30)</f>
        <v>Intermediate Dump</v>
      </c>
      <c r="C30" s="47" t="str">
        <f>IF(ISBLANK(MAIN!C30),"",MAIN!C30)</f>
        <v/>
      </c>
      <c r="D30" s="47" t="str">
        <f>IF(ISBLANK(MAIN!D30),"",MAIN!D30)</f>
        <v>NAD83 / UTM zone 8</v>
      </c>
      <c r="E30" s="48">
        <f>IF(ISBLANK(MAIN!E30),"",MAIN!E30)</f>
        <v>6914073.8099999996</v>
      </c>
      <c r="F30" s="48">
        <f>IF(ISBLANK(MAIN!F30),"",MAIN!F30)</f>
        <v>583224.92000000004</v>
      </c>
      <c r="G30" s="49">
        <f>IF(ISBLANK(MAIN!G30),"",MAIN!G30)</f>
        <v>51</v>
      </c>
      <c r="H30" s="49">
        <f>IF(ISBLANK(MAIN!H30),"",MAIN!H30)</f>
        <v>2.23</v>
      </c>
      <c r="I30" s="50">
        <f>IF(ISBLANK(MAIN!I30),"",MAIN!I30)</f>
        <v>2.6480000000000001</v>
      </c>
      <c r="J30" s="65">
        <f>IF(ISBLANK(MAIN!J30),"",MAIN!J30)</f>
        <v>9.36</v>
      </c>
      <c r="K30" s="50">
        <f>IF(ISBLANK(MAIN!K30),"",MAIN!K30)</f>
        <v>9.2080000000000002</v>
      </c>
      <c r="L30" s="47">
        <f>IF(ISBLANK(MAIN!L30),"",MAIN!L30)</f>
        <v>0.68799999999999994</v>
      </c>
      <c r="M30" s="51">
        <f>IF(ISBLANK(MAIN!M30),"",MAIN!M30)</f>
        <v>41530</v>
      </c>
      <c r="N30" s="85">
        <f>IF(ISBLANK(MAIN!N30),"",MAIN!N30)</f>
        <v>0.6791666666666667</v>
      </c>
      <c r="O30" s="49">
        <f>IF(ISBLANK(MAIN!O30),"",MAIN!O30)</f>
        <v>40</v>
      </c>
      <c r="P30" s="49">
        <f>IF(ISBLANK(MAIN!P30),"",MAIN!P30)</f>
        <v>1.48</v>
      </c>
      <c r="Q30" s="49">
        <f>IF(ISBLANK(MAIN!S30),"",MAIN!S30)</f>
        <v>8</v>
      </c>
      <c r="R30" s="62">
        <f>IF(ISBLANK(MAIN!T30),"",MAIN!T30)</f>
        <v>5.13</v>
      </c>
      <c r="S30" s="49">
        <f>IF(ISBLANK(MAIN!U30),"",MAIN!U30)</f>
        <v>12023</v>
      </c>
      <c r="T30" s="49">
        <f>IF(ISBLANK(MAIN!V30),"",MAIN!V30)</f>
        <v>5.36</v>
      </c>
      <c r="U30" s="49" t="str">
        <f>IF(ISBLANK(MAIN!W30),"",MAIN!W30)</f>
        <v>Hydrolift</v>
      </c>
      <c r="V30" s="49" t="str">
        <f>IF(ISBLANK(MAIN!X30),"",MAIN!X30)</f>
        <v>Y</v>
      </c>
      <c r="W30" s="49" t="str">
        <f>IF(ISBLANK(MAIN!Y30),"",MAIN!Y30)</f>
        <v>052</v>
      </c>
      <c r="X30" s="49" t="str">
        <f>IF(ISBLANK(MAIN!Z30),"",MAIN!Z30)</f>
        <v/>
      </c>
      <c r="Y30" s="52" t="str">
        <f>IF(ISBLANK(MAIN!AA30),"",MAIN!AA30)</f>
        <v>SF</v>
      </c>
      <c r="Z30" s="53" t="str">
        <f>IF(ISBLANK(MAIN!AB30),"",MAIN!AB30)</f>
        <v>Alluvium</v>
      </c>
      <c r="AA30" s="56" t="str">
        <f>IF(ISBLANK(MAIN!AC30),"",MAIN!AC30)</f>
        <v/>
      </c>
      <c r="AB30" s="153"/>
      <c r="AC30" s="154" t="s">
        <v>45</v>
      </c>
      <c r="AD30" s="15" t="s">
        <v>103</v>
      </c>
    </row>
    <row r="31" spans="1:30" s="15" customFormat="1" ht="11.25" customHeight="1" x14ac:dyDescent="0.2">
      <c r="A31" s="61" t="str">
        <f>IF(ISBLANK(MAIN!A31),"",MAIN!A31)</f>
        <v>P96-6</v>
      </c>
      <c r="B31" s="46" t="str">
        <f>IF(ISBLANK(MAIN!B31),"",MAIN!B31)</f>
        <v>Intermediate Dump</v>
      </c>
      <c r="C31" s="50" t="str">
        <f>IF(ISBLANK(MAIN!C31),"",MAIN!C31)</f>
        <v/>
      </c>
      <c r="D31" s="47" t="str">
        <f>IF(ISBLANK(MAIN!D31),"",MAIN!D31)</f>
        <v>NAD83 / UTM zone 8</v>
      </c>
      <c r="E31" s="48">
        <f>IF(ISBLANK(MAIN!E31),"",MAIN!E31)</f>
        <v>6913312.6799999997</v>
      </c>
      <c r="F31" s="48">
        <f>IF(ISBLANK(MAIN!F31),"",MAIN!F31)</f>
        <v>584905.67000000004</v>
      </c>
      <c r="G31" s="50" t="str">
        <f>IF(ISBLANK(MAIN!G31),"",MAIN!G31)</f>
        <v/>
      </c>
      <c r="H31" s="50">
        <f>IF(ISBLANK(MAIN!H31),"",MAIN!H31)</f>
        <v>11.622</v>
      </c>
      <c r="I31" s="50">
        <f>IF(ISBLANK(MAIN!I31),"",MAIN!I31)</f>
        <v>12.375</v>
      </c>
      <c r="J31" s="109">
        <f>IF(ISBLANK(MAIN!J31),"",MAIN!J31)</f>
        <v>18.358000000000001</v>
      </c>
      <c r="K31" s="50">
        <f>IF(ISBLANK(MAIN!K31),"",MAIN!K31)</f>
        <v>20.810000000000002</v>
      </c>
      <c r="L31" s="50" t="str">
        <f>IF(ISBLANK(MAIN!L31),"",MAIN!L31)</f>
        <v/>
      </c>
      <c r="M31" s="97">
        <f>IF(ISBLANK(MAIN!M31),"",MAIN!M31)</f>
        <v>41530</v>
      </c>
      <c r="N31" s="98">
        <f>IF(ISBLANK(MAIN!N31),"",MAIN!N31)</f>
        <v>0.3354166666666667</v>
      </c>
      <c r="O31" s="50">
        <f>IF(ISBLANK(MAIN!O31),"",MAIN!O31)</f>
        <v>40</v>
      </c>
      <c r="P31" s="50">
        <f>IF(ISBLANK(MAIN!P31),"",MAIN!P31)</f>
        <v>1.9</v>
      </c>
      <c r="Q31" s="50">
        <f>IF(ISBLANK(MAIN!S31),"",MAIN!S31)</f>
        <v>1.2</v>
      </c>
      <c r="R31" s="102">
        <f>IF(ISBLANK(MAIN!T31),"",MAIN!T31)</f>
        <v>5.92</v>
      </c>
      <c r="S31" s="50">
        <f>IF(ISBLANK(MAIN!U31),"",MAIN!U31)</f>
        <v>3413</v>
      </c>
      <c r="T31" s="50">
        <f>IF(ISBLANK(MAIN!V31),"",MAIN!V31)</f>
        <v>0.43</v>
      </c>
      <c r="U31" s="50" t="str">
        <f>IF(ISBLANK(MAIN!W31),"",MAIN!W31)</f>
        <v>Hydrolift</v>
      </c>
      <c r="V31" s="50" t="str">
        <f>IF(ISBLANK(MAIN!X31),"",MAIN!X31)</f>
        <v>Y</v>
      </c>
      <c r="W31" s="52" t="str">
        <f>IF(ISBLANK(MAIN!Y31),"",MAIN!Y31)</f>
        <v>055</v>
      </c>
      <c r="X31" s="49" t="str">
        <f>IF(ISBLANK(MAIN!Z31),"",MAIN!Z31)</f>
        <v/>
      </c>
      <c r="Y31" s="52" t="str">
        <f>IF(ISBLANK(MAIN!AA31),"",MAIN!AA31)</f>
        <v>SF</v>
      </c>
      <c r="Z31" s="53" t="str">
        <f>IF(ISBLANK(MAIN!AB31),"",MAIN!AB31)</f>
        <v>Alluvium</v>
      </c>
      <c r="AA31" s="56" t="str">
        <f>IF(ISBLANK(MAIN!AC31),"",MAIN!AC31)</f>
        <v/>
      </c>
      <c r="AB31" s="153"/>
      <c r="AC31" s="154"/>
    </row>
    <row r="32" spans="1:30" s="15" customFormat="1" ht="11.25" customHeight="1" x14ac:dyDescent="0.2">
      <c r="A32" s="26" t="str">
        <f>IF(ISBLANK(MAIN!A32),"",MAIN!A32)</f>
        <v>Main Dump</v>
      </c>
      <c r="B32" s="34" t="str">
        <f>IF(ISBLANK(MAIN!B32),"",MAIN!B32)</f>
        <v/>
      </c>
      <c r="C32" s="27" t="str">
        <f>IF(ISBLANK(MAIN!C32),"",MAIN!C32)</f>
        <v/>
      </c>
      <c r="D32" s="16" t="str">
        <f>IF(ISBLANK(MAIN!D32),"",MAIN!D32)</f>
        <v/>
      </c>
      <c r="E32" s="17" t="str">
        <f>IF(ISBLANK(MAIN!E32),"",MAIN!E32)</f>
        <v/>
      </c>
      <c r="F32" s="17" t="str">
        <f>IF(ISBLANK(MAIN!F32),"",MAIN!F32)</f>
        <v/>
      </c>
      <c r="G32" s="27" t="str">
        <f>IF(ISBLANK(MAIN!G32),"",MAIN!G32)</f>
        <v/>
      </c>
      <c r="H32" s="27" t="str">
        <f>IF(ISBLANK(MAIN!H32),"",MAIN!H32)</f>
        <v/>
      </c>
      <c r="I32" s="27" t="str">
        <f>IF(ISBLANK(MAIN!I32),"",MAIN!I32)</f>
        <v/>
      </c>
      <c r="J32" s="110" t="str">
        <f>IF(ISBLANK(MAIN!J32),"",MAIN!J32)</f>
        <v/>
      </c>
      <c r="K32" s="27" t="str">
        <f>IF(ISBLANK(MAIN!K32),"",MAIN!K32)</f>
        <v/>
      </c>
      <c r="L32" s="27" t="str">
        <f>IF(ISBLANK(MAIN!L32),"",MAIN!L32)</f>
        <v/>
      </c>
      <c r="M32" s="27" t="str">
        <f>IF(ISBLANK(MAIN!M32),"",MAIN!M32)</f>
        <v/>
      </c>
      <c r="N32" s="27" t="str">
        <f>IF(ISBLANK(MAIN!N32),"",MAIN!N32)</f>
        <v/>
      </c>
      <c r="O32" s="27" t="str">
        <f>IF(ISBLANK(MAIN!O32),"",MAIN!O32)</f>
        <v/>
      </c>
      <c r="P32" s="27" t="str">
        <f>IF(ISBLANK(MAIN!P32),"",MAIN!P32)</f>
        <v/>
      </c>
      <c r="Q32" s="27" t="str">
        <f>IF(ISBLANK(MAIN!S32),"",MAIN!S32)</f>
        <v/>
      </c>
      <c r="R32" s="103" t="str">
        <f>IF(ISBLANK(MAIN!T32),"",MAIN!T32)</f>
        <v/>
      </c>
      <c r="S32" s="27" t="str">
        <f>IF(ISBLANK(MAIN!U32),"",MAIN!U32)</f>
        <v/>
      </c>
      <c r="T32" s="27" t="str">
        <f>IF(ISBLANK(MAIN!V32),"",MAIN!V32)</f>
        <v/>
      </c>
      <c r="U32" s="27" t="str">
        <f>IF(ISBLANK(MAIN!W32),"",MAIN!W32)</f>
        <v/>
      </c>
      <c r="V32" s="27" t="str">
        <f>IF(ISBLANK(MAIN!X32),"",MAIN!X32)</f>
        <v/>
      </c>
      <c r="W32" s="28" t="str">
        <f>IF(ISBLANK(MAIN!Y32),"",MAIN!Y32)</f>
        <v/>
      </c>
      <c r="X32" s="29" t="str">
        <f>IF(ISBLANK(MAIN!Z32),"",MAIN!Z32)</f>
        <v/>
      </c>
      <c r="Y32" s="28" t="str">
        <f>IF(ISBLANK(MAIN!AA32),"",MAIN!AA32)</f>
        <v/>
      </c>
      <c r="Z32" s="30" t="str">
        <f>IF(ISBLANK(MAIN!AB32),"",MAIN!AB32)</f>
        <v/>
      </c>
      <c r="AA32" s="31" t="str">
        <f>IF(ISBLANK(MAIN!AC32),"",MAIN!AC32)</f>
        <v/>
      </c>
      <c r="AB32" s="155"/>
      <c r="AC32" s="154"/>
    </row>
    <row r="33" spans="1:30" s="15" customFormat="1" ht="11.25" customHeight="1" x14ac:dyDescent="0.2">
      <c r="A33" s="45" t="str">
        <f>IF(ISBLANK(MAIN!A33),"",MAIN!A33)</f>
        <v>SRK08-P9</v>
      </c>
      <c r="B33" s="46" t="str">
        <f>IF(ISBLANK(MAIN!B33),"",MAIN!B33)</f>
        <v>Main Dump</v>
      </c>
      <c r="C33" s="47" t="str">
        <f>IF(ISBLANK(MAIN!C33),"",MAIN!C33)</f>
        <v/>
      </c>
      <c r="D33" s="47" t="str">
        <f>IF(ISBLANK(MAIN!D33),"",MAIN!D33)</f>
        <v>NAD83 / UTM zone 8</v>
      </c>
      <c r="E33" s="48">
        <f>IF(ISBLANK(MAIN!E33),"",MAIN!E33)</f>
        <v>583804</v>
      </c>
      <c r="F33" s="48">
        <f>IF(ISBLANK(MAIN!F33),"",MAIN!F33)</f>
        <v>6913440</v>
      </c>
      <c r="G33" s="49">
        <f>IF(ISBLANK(MAIN!G33),"",MAIN!G33)</f>
        <v>51</v>
      </c>
      <c r="H33" s="49">
        <f>IF(ISBLANK(MAIN!H33),"",MAIN!H33)</f>
        <v>3.2149999999999999</v>
      </c>
      <c r="I33" s="50">
        <f>IF(ISBLANK(MAIN!I33),"",MAIN!I33)</f>
        <v>4.1609999999999996</v>
      </c>
      <c r="J33" s="65">
        <f>IF(ISBLANK(MAIN!J33),"",MAIN!J33)</f>
        <v>5.1349999999999998</v>
      </c>
      <c r="K33" s="50">
        <f>IF(ISBLANK(MAIN!K33),"",MAIN!K33)</f>
        <v>6.8760000000000003</v>
      </c>
      <c r="L33" s="47">
        <f>IF(ISBLANK(MAIN!L33),"",MAIN!L33)</f>
        <v>0.78</v>
      </c>
      <c r="M33" s="51">
        <f>IF(ISBLANK(MAIN!M33),"",MAIN!M33)</f>
        <v>41530</v>
      </c>
      <c r="N33" s="85">
        <f>IF(ISBLANK(MAIN!N33),"",MAIN!N33)</f>
        <v>0.63750000000000007</v>
      </c>
      <c r="O33" s="49">
        <f>IF(ISBLANK(MAIN!O33),"",MAIN!O33)</f>
        <v>11</v>
      </c>
      <c r="P33" s="65">
        <f>IF(ISBLANK(MAIN!P33),"",MAIN!P33)</f>
        <v>0.61099999999999999</v>
      </c>
      <c r="Q33" s="49">
        <f>IF(ISBLANK(MAIN!S33),"",MAIN!S33)</f>
        <v>4.5999999999999996</v>
      </c>
      <c r="R33" s="62">
        <f>IF(ISBLANK(MAIN!T33),"",MAIN!T33)</f>
        <v>7.06</v>
      </c>
      <c r="S33" s="49">
        <f>IF(ISBLANK(MAIN!U33),"",MAIN!U33)</f>
        <v>1990</v>
      </c>
      <c r="T33" s="49">
        <f>IF(ISBLANK(MAIN!V33),"",MAIN!V33)</f>
        <v>74.599999999999994</v>
      </c>
      <c r="U33" s="49" t="str">
        <f>IF(ISBLANK(MAIN!W33),"",MAIN!W33)</f>
        <v>Manual</v>
      </c>
      <c r="V33" s="49" t="str">
        <f>IF(ISBLANK(MAIN!X33),"",MAIN!X33)</f>
        <v>Y</v>
      </c>
      <c r="W33" s="49" t="str">
        <f>IF(ISBLANK(MAIN!Y33),"",MAIN!Y33)</f>
        <v>044</v>
      </c>
      <c r="X33" s="49" t="str">
        <f>IF(ISBLANK(MAIN!Z33),"",MAIN!Z33)</f>
        <v/>
      </c>
      <c r="Y33" s="52" t="str">
        <f>IF(ISBLANK(MAIN!AA33),"",MAIN!AA33)</f>
        <v>SF</v>
      </c>
      <c r="Z33" s="53" t="str">
        <f>IF(ISBLANK(MAIN!AB33),"",MAIN!AB33)</f>
        <v>weath. BR + BR</v>
      </c>
      <c r="AA33" s="56" t="str">
        <f>IF(ISBLANK(MAIN!AC33),"",MAIN!AC33)</f>
        <v>Stand up broken, top is an additional 70 cm.</v>
      </c>
      <c r="AB33" s="153"/>
      <c r="AC33" s="154" t="s">
        <v>32</v>
      </c>
    </row>
    <row r="34" spans="1:30" s="15" customFormat="1" ht="11.25" customHeight="1" x14ac:dyDescent="0.2">
      <c r="A34" s="35" t="str">
        <f>IF(ISBLANK(MAIN!A34),"",MAIN!A34)</f>
        <v>Mill Area</v>
      </c>
      <c r="B34" s="34" t="str">
        <f>IF(ISBLANK(MAIN!B34),"",MAIN!B34)</f>
        <v/>
      </c>
      <c r="C34" s="16" t="str">
        <f>IF(ISBLANK(MAIN!C34),"",MAIN!C34)</f>
        <v/>
      </c>
      <c r="D34" s="16" t="str">
        <f>IF(ISBLANK(MAIN!D34),"",MAIN!D34)</f>
        <v/>
      </c>
      <c r="E34" s="17" t="str">
        <f>IF(ISBLANK(MAIN!E34),"",MAIN!E34)</f>
        <v/>
      </c>
      <c r="F34" s="17" t="str">
        <f>IF(ISBLANK(MAIN!F34),"",MAIN!F34)</f>
        <v/>
      </c>
      <c r="G34" s="29" t="str">
        <f>IF(ISBLANK(MAIN!G34),"",MAIN!G34)</f>
        <v/>
      </c>
      <c r="H34" s="29" t="str">
        <f>IF(ISBLANK(MAIN!H34),"",MAIN!H34)</f>
        <v/>
      </c>
      <c r="I34" s="27" t="str">
        <f>IF(ISBLANK(MAIN!I34),"",MAIN!I34)</f>
        <v/>
      </c>
      <c r="J34" s="96" t="str">
        <f>IF(ISBLANK(MAIN!J34),"",MAIN!J34)</f>
        <v/>
      </c>
      <c r="K34" s="27" t="str">
        <f>IF(ISBLANK(MAIN!K34),"",MAIN!K34)</f>
        <v/>
      </c>
      <c r="L34" s="16" t="str">
        <f>IF(ISBLANK(MAIN!L34),"",MAIN!L34)</f>
        <v/>
      </c>
      <c r="M34" s="36" t="str">
        <f>IF(ISBLANK(MAIN!M34),"",MAIN!M34)</f>
        <v/>
      </c>
      <c r="N34" s="94" t="str">
        <f>IF(ISBLANK(MAIN!N34),"",MAIN!N34)</f>
        <v/>
      </c>
      <c r="O34" s="29" t="str">
        <f>IF(ISBLANK(MAIN!O34),"",MAIN!O34)</f>
        <v/>
      </c>
      <c r="P34" s="96" t="str">
        <f>IF(ISBLANK(MAIN!P34),"",MAIN!P34)</f>
        <v/>
      </c>
      <c r="Q34" s="29" t="str">
        <f>IF(ISBLANK(MAIN!S34),"",MAIN!S34)</f>
        <v/>
      </c>
      <c r="R34" s="95" t="str">
        <f>IF(ISBLANK(MAIN!T34),"",MAIN!T34)</f>
        <v/>
      </c>
      <c r="S34" s="29" t="str">
        <f>IF(ISBLANK(MAIN!U34),"",MAIN!U34)</f>
        <v/>
      </c>
      <c r="T34" s="29" t="str">
        <f>IF(ISBLANK(MAIN!V34),"",MAIN!V34)</f>
        <v/>
      </c>
      <c r="U34" s="29" t="str">
        <f>IF(ISBLANK(MAIN!W34),"",MAIN!W34)</f>
        <v/>
      </c>
      <c r="V34" s="29" t="str">
        <f>IF(ISBLANK(MAIN!X34),"",MAIN!X34)</f>
        <v/>
      </c>
      <c r="W34" s="29" t="str">
        <f>IF(ISBLANK(MAIN!Y34),"",MAIN!Y34)</f>
        <v/>
      </c>
      <c r="X34" s="29" t="str">
        <f>IF(ISBLANK(MAIN!Z34),"",MAIN!Z34)</f>
        <v/>
      </c>
      <c r="Y34" s="28" t="str">
        <f>IF(ISBLANK(MAIN!AA34),"",MAIN!AA34)</f>
        <v/>
      </c>
      <c r="Z34" s="30" t="str">
        <f>IF(ISBLANK(MAIN!AB34),"",MAIN!AB34)</f>
        <v/>
      </c>
      <c r="AA34" s="31" t="str">
        <f>IF(ISBLANK(MAIN!AC34),"",MAIN!AC34)</f>
        <v/>
      </c>
      <c r="AB34" s="155"/>
      <c r="AC34" s="154"/>
    </row>
    <row r="35" spans="1:30" s="15" customFormat="1" ht="11.25" customHeight="1" x14ac:dyDescent="0.2">
      <c r="A35" s="45" t="str">
        <f>IF(ISBLANK(MAIN!A35),"",MAIN!A35)</f>
        <v>SRK08-p10A</v>
      </c>
      <c r="B35" s="46" t="str">
        <f>IF(ISBLANK(MAIN!B35),"",MAIN!B35)</f>
        <v>Mill Area</v>
      </c>
      <c r="C35" s="47" t="str">
        <f>IF(ISBLANK(MAIN!C35),"",MAIN!C35)</f>
        <v/>
      </c>
      <c r="D35" s="47" t="str">
        <f>IF(ISBLANK(MAIN!D35),"",MAIN!D35)</f>
        <v>NAD83 / UTM zone 8</v>
      </c>
      <c r="E35" s="48">
        <f>IF(ISBLANK(MAIN!E35),"",MAIN!E35)</f>
        <v>6914055</v>
      </c>
      <c r="F35" s="48">
        <f>IF(ISBLANK(MAIN!F35),"",MAIN!F35)</f>
        <v>582720</v>
      </c>
      <c r="G35" s="49">
        <f>IF(ISBLANK(MAIN!G35),"",MAIN!G35)</f>
        <v>51</v>
      </c>
      <c r="H35" s="49">
        <f>IF(ISBLANK(MAIN!H35),"",MAIN!H35)</f>
        <v>9.2750000000000004</v>
      </c>
      <c r="I35" s="50">
        <f>IF(ISBLANK(MAIN!I35),"",MAIN!I35)</f>
        <v>9.9309999999999992</v>
      </c>
      <c r="J35" s="65">
        <f>IF(ISBLANK(MAIN!J35),"",MAIN!J35)</f>
        <v>13.743</v>
      </c>
      <c r="K35" s="50">
        <f>IF(ISBLANK(MAIN!K35),"",MAIN!K35)</f>
        <v>13.805400000000001</v>
      </c>
      <c r="L35" s="47">
        <f>IF(ISBLANK(MAIN!L35),"",MAIN!L35)</f>
        <v>0.69899999999999995</v>
      </c>
      <c r="M35" s="51">
        <f>IF(ISBLANK(MAIN!M35),"",MAIN!M35)</f>
        <v>41531</v>
      </c>
      <c r="N35" s="85">
        <f>IF(ISBLANK(MAIN!N35),"",MAIN!N35)</f>
        <v>0.72361111111111109</v>
      </c>
      <c r="O35" s="49">
        <f>IF(ISBLANK(MAIN!O35),"",MAIN!O35)</f>
        <v>27</v>
      </c>
      <c r="P35" s="65">
        <f>IF(ISBLANK(MAIN!P35),"",MAIN!P35)</f>
        <v>2.7</v>
      </c>
      <c r="Q35" s="49">
        <f>IF(ISBLANK(MAIN!S35),"",MAIN!S35)</f>
        <v>3</v>
      </c>
      <c r="R35" s="62">
        <f>IF(ISBLANK(MAIN!T35),"",MAIN!T35)</f>
        <v>6.69</v>
      </c>
      <c r="S35" s="49">
        <f>IF(ISBLANK(MAIN!U35),"",MAIN!U35)</f>
        <v>3089</v>
      </c>
      <c r="T35" s="49">
        <f>IF(ISBLANK(MAIN!V35),"",MAIN!V35)</f>
        <v>319</v>
      </c>
      <c r="U35" s="49" t="str">
        <f>IF(ISBLANK(MAIN!W35),"",MAIN!W35)</f>
        <v>Hydrolift</v>
      </c>
      <c r="V35" s="49" t="str">
        <f>IF(ISBLANK(MAIN!X35),"",MAIN!X35)</f>
        <v>Y</v>
      </c>
      <c r="W35" s="49" t="str">
        <f>IF(ISBLANK(MAIN!Y35),"",MAIN!Y35)</f>
        <v>039</v>
      </c>
      <c r="X35" s="49" t="str">
        <f>IF(ISBLANK(MAIN!Z35),"",MAIN!Z35)</f>
        <v/>
      </c>
      <c r="Y35" s="52" t="str">
        <f>IF(ISBLANK(MAIN!AA35),"",MAIN!AA35)</f>
        <v>SF</v>
      </c>
      <c r="Z35" s="53" t="str">
        <f>IF(ISBLANK(MAIN!AB35),"",MAIN!AB35)</f>
        <v>weath. BR</v>
      </c>
      <c r="AA35" s="56" t="str">
        <f>IF(ISBLANK(MAIN!AC35),"",MAIN!AC35)</f>
        <v/>
      </c>
      <c r="AB35" s="153"/>
      <c r="AC35" s="154" t="s">
        <v>104</v>
      </c>
      <c r="AD35" s="15" t="s">
        <v>105</v>
      </c>
    </row>
    <row r="36" spans="1:30" s="15" customFormat="1" ht="11.25" customHeight="1" x14ac:dyDescent="0.2">
      <c r="A36" s="45" t="str">
        <f>IF(ISBLANK(MAIN!A36),"",MAIN!A36)</f>
        <v>SRK08-p11A</v>
      </c>
      <c r="B36" s="46" t="str">
        <f>IF(ISBLANK(MAIN!B36),"",MAIN!B36)</f>
        <v>Mill Area</v>
      </c>
      <c r="C36" s="47" t="str">
        <f>IF(ISBLANK(MAIN!C36),"",MAIN!C36)</f>
        <v/>
      </c>
      <c r="D36" s="47" t="str">
        <f>IF(ISBLANK(MAIN!D36),"",MAIN!D36)</f>
        <v>NAD83 / UTM zone 8</v>
      </c>
      <c r="E36" s="48">
        <f>IF(ISBLANK(MAIN!E36),"",MAIN!E36)</f>
        <v>6914573</v>
      </c>
      <c r="F36" s="48">
        <f>IF(ISBLANK(MAIN!F36),"",MAIN!F36)</f>
        <v>582585</v>
      </c>
      <c r="G36" s="49">
        <f>IF(ISBLANK(MAIN!G36),"",MAIN!G36)</f>
        <v>51</v>
      </c>
      <c r="H36" s="49">
        <f>IF(ISBLANK(MAIN!H36),"",MAIN!H36)</f>
        <v>0.78500000000000003</v>
      </c>
      <c r="I36" s="50">
        <f>IF(ISBLANK(MAIN!I36),"",MAIN!I36)</f>
        <v>0.73899999999999999</v>
      </c>
      <c r="J36" s="65">
        <f>IF(ISBLANK(MAIN!J36),"",MAIN!J36)</f>
        <v>12.553000000000001</v>
      </c>
      <c r="K36" s="50">
        <f>IF(ISBLANK(MAIN!K36),"",MAIN!K36)</f>
        <v>12.872</v>
      </c>
      <c r="L36" s="47">
        <f>IF(ISBLANK(MAIN!L36),"",MAIN!L36)</f>
        <v>0.68</v>
      </c>
      <c r="M36" s="51">
        <f>IF(ISBLANK(MAIN!M36),"",MAIN!M36)</f>
        <v>10</v>
      </c>
      <c r="N36" s="85">
        <f>IF(ISBLANK(MAIN!N36),"",MAIN!N36)</f>
        <v>0.75624999999999998</v>
      </c>
      <c r="O36" s="49">
        <f>IF(ISBLANK(MAIN!O36),"",MAIN!O36)</f>
        <v>75</v>
      </c>
      <c r="P36" s="62">
        <f>IF(ISBLANK(MAIN!P36),"",MAIN!P36)</f>
        <v>1.923</v>
      </c>
      <c r="Q36" s="49">
        <f>IF(ISBLANK(MAIN!S36),"",MAIN!S36)</f>
        <v>2.8</v>
      </c>
      <c r="R36" s="62">
        <f>IF(ISBLANK(MAIN!T36),"",MAIN!T36)</f>
        <v>6.77</v>
      </c>
      <c r="S36" s="49">
        <f>IF(ISBLANK(MAIN!U36),"",MAIN!U36)</f>
        <v>1078</v>
      </c>
      <c r="T36" s="49">
        <f>IF(ISBLANK(MAIN!V36),"",MAIN!V36)</f>
        <v>2.02</v>
      </c>
      <c r="U36" s="49" t="str">
        <f>IF(ISBLANK(MAIN!W36),"",MAIN!W36)</f>
        <v>Hydrolift</v>
      </c>
      <c r="V36" s="49" t="str">
        <f>IF(ISBLANK(MAIN!X36),"",MAIN!X36)</f>
        <v>Y</v>
      </c>
      <c r="W36" s="49" t="str">
        <f>IF(ISBLANK(MAIN!Y36),"",MAIN!Y36)</f>
        <v>036</v>
      </c>
      <c r="X36" s="49" t="str">
        <f>IF(ISBLANK(MAIN!Z36),"",MAIN!Z36)</f>
        <v/>
      </c>
      <c r="Y36" s="52" t="str">
        <f>IF(ISBLANK(MAIN!AA36),"",MAIN!AA36)</f>
        <v>SF</v>
      </c>
      <c r="Z36" s="53" t="str">
        <f>IF(ISBLANK(MAIN!AB36),"",MAIN!AB36)</f>
        <v>weath. BR</v>
      </c>
      <c r="AA36" s="56" t="str">
        <f>IF(ISBLANK(MAIN!AC36),"",MAIN!AC36)</f>
        <v/>
      </c>
      <c r="AB36" s="153"/>
      <c r="AC36" s="154" t="s">
        <v>180</v>
      </c>
      <c r="AD36" s="15" t="s">
        <v>78</v>
      </c>
    </row>
    <row r="37" spans="1:30" s="15" customFormat="1" ht="11.25" customHeight="1" x14ac:dyDescent="0.2">
      <c r="A37" s="45" t="str">
        <f>IF(ISBLANK(MAIN!A37),"",MAIN!A37)</f>
        <v>SRK08-p11B</v>
      </c>
      <c r="B37" s="46" t="str">
        <f>IF(ISBLANK(MAIN!B37),"",MAIN!B37)</f>
        <v>Mill Area</v>
      </c>
      <c r="C37" s="47" t="str">
        <f>IF(ISBLANK(MAIN!C37),"",MAIN!C37)</f>
        <v/>
      </c>
      <c r="D37" s="47" t="str">
        <f>IF(ISBLANK(MAIN!D37),"",MAIN!D37)</f>
        <v>NAD83 / UTM zone 8</v>
      </c>
      <c r="E37" s="48">
        <f>IF(ISBLANK(MAIN!E37),"",MAIN!E37)</f>
        <v>6914574</v>
      </c>
      <c r="F37" s="48">
        <f>IF(ISBLANK(MAIN!F37),"",MAIN!F37)</f>
        <v>582584</v>
      </c>
      <c r="G37" s="49">
        <f>IF(ISBLANK(MAIN!G37),"",MAIN!G37)</f>
        <v>51</v>
      </c>
      <c r="H37" s="49">
        <f>IF(ISBLANK(MAIN!H37),"",MAIN!H37)</f>
        <v>1.038</v>
      </c>
      <c r="I37" s="50">
        <f>IF(ISBLANK(MAIN!I37),"",MAIN!I37)</f>
        <v>0.91100000000000003</v>
      </c>
      <c r="J37" s="65">
        <f>IF(ISBLANK(MAIN!J37),"",MAIN!J37)</f>
        <v>6.7389999999999999</v>
      </c>
      <c r="K37" s="50">
        <f>IF(ISBLANK(MAIN!K37),"",MAIN!K37)</f>
        <v>6.8659999999999997</v>
      </c>
      <c r="L37" s="47">
        <f>IF(ISBLANK(MAIN!L37),"",MAIN!L37)</f>
        <v>0.77</v>
      </c>
      <c r="M37" s="51">
        <f>IF(ISBLANK(MAIN!M37),"",MAIN!M37)</f>
        <v>41527</v>
      </c>
      <c r="N37" s="85">
        <f>IF(ISBLANK(MAIN!N37),"",MAIN!N37)</f>
        <v>0.75208333333333333</v>
      </c>
      <c r="O37" s="49">
        <f>IF(ISBLANK(MAIN!O37),"",MAIN!O37)</f>
        <v>33</v>
      </c>
      <c r="P37" s="62">
        <f>IF(ISBLANK(MAIN!P37),"",MAIN!P37)</f>
        <v>1.18</v>
      </c>
      <c r="Q37" s="49">
        <f>IF(ISBLANK(MAIN!S37),"",MAIN!S37)</f>
        <v>5</v>
      </c>
      <c r="R37" s="62">
        <f>IF(ISBLANK(MAIN!T37),"",MAIN!T37)</f>
        <v>6.5</v>
      </c>
      <c r="S37" s="49">
        <f>IF(ISBLANK(MAIN!U37),"",MAIN!U37)</f>
        <v>1438</v>
      </c>
      <c r="T37" s="49">
        <f>IF(ISBLANK(MAIN!V37),"",MAIN!V37)</f>
        <v>2.76</v>
      </c>
      <c r="U37" s="49" t="str">
        <f>IF(ISBLANK(MAIN!W37),"",MAIN!W37)</f>
        <v>Hydrolift</v>
      </c>
      <c r="V37" s="49" t="str">
        <f>IF(ISBLANK(MAIN!X37),"",MAIN!X37)</f>
        <v>Y</v>
      </c>
      <c r="W37" s="49" t="str">
        <f>IF(ISBLANK(MAIN!Y37),"",MAIN!Y37)</f>
        <v>031</v>
      </c>
      <c r="X37" s="49" t="str">
        <f>IF(ISBLANK(MAIN!Z37),"",MAIN!Z37)</f>
        <v/>
      </c>
      <c r="Y37" s="52" t="str">
        <f>IF(ISBLANK(MAIN!AA37),"",MAIN!AA37)</f>
        <v>SF</v>
      </c>
      <c r="Z37" s="53" t="str">
        <f>IF(ISBLANK(MAIN!AB37),"",MAIN!AB37)</f>
        <v>sand &amp; gravel, silty sand</v>
      </c>
      <c r="AA37" s="56" t="str">
        <f>IF(ISBLANK(MAIN!AC37),"",MAIN!AC37)</f>
        <v/>
      </c>
      <c r="AB37" s="153"/>
      <c r="AC37" s="154" t="s">
        <v>180</v>
      </c>
      <c r="AD37" s="15" t="s">
        <v>106</v>
      </c>
    </row>
    <row r="38" spans="1:30" s="15" customFormat="1" ht="11.25" customHeight="1" x14ac:dyDescent="0.2">
      <c r="A38" s="35" t="str">
        <f>IF(ISBLANK(MAIN!A38),"",MAIN!A38)</f>
        <v>Northeast Dumps</v>
      </c>
      <c r="B38" s="34" t="str">
        <f>IF(ISBLANK(MAIN!B38),"",MAIN!B38)</f>
        <v/>
      </c>
      <c r="C38" s="16" t="str">
        <f>IF(ISBLANK(MAIN!C38),"",MAIN!C38)</f>
        <v/>
      </c>
      <c r="D38" s="16" t="str">
        <f>IF(ISBLANK(MAIN!D38),"",MAIN!D38)</f>
        <v/>
      </c>
      <c r="E38" s="17" t="str">
        <f>IF(ISBLANK(MAIN!E38),"",MAIN!E38)</f>
        <v/>
      </c>
      <c r="F38" s="17" t="str">
        <f>IF(ISBLANK(MAIN!F38),"",MAIN!F38)</f>
        <v/>
      </c>
      <c r="G38" s="29" t="str">
        <f>IF(ISBLANK(MAIN!G38),"",MAIN!G38)</f>
        <v/>
      </c>
      <c r="H38" s="29" t="str">
        <f>IF(ISBLANK(MAIN!H38),"",MAIN!H38)</f>
        <v/>
      </c>
      <c r="I38" s="27" t="str">
        <f>IF(ISBLANK(MAIN!I38),"",MAIN!I38)</f>
        <v/>
      </c>
      <c r="J38" s="96" t="str">
        <f>IF(ISBLANK(MAIN!J38),"",MAIN!J38)</f>
        <v/>
      </c>
      <c r="K38" s="27" t="str">
        <f>IF(ISBLANK(MAIN!K38),"",MAIN!K38)</f>
        <v/>
      </c>
      <c r="L38" s="16" t="str">
        <f>IF(ISBLANK(MAIN!L38),"",MAIN!L38)</f>
        <v/>
      </c>
      <c r="M38" s="36" t="str">
        <f>IF(ISBLANK(MAIN!M38),"",MAIN!M38)</f>
        <v/>
      </c>
      <c r="N38" s="94" t="str">
        <f>IF(ISBLANK(MAIN!N38),"",MAIN!N38)</f>
        <v/>
      </c>
      <c r="O38" s="29" t="str">
        <f>IF(ISBLANK(MAIN!O38),"",MAIN!O38)</f>
        <v/>
      </c>
      <c r="P38" s="95" t="str">
        <f>IF(ISBLANK(MAIN!P38),"",MAIN!P38)</f>
        <v/>
      </c>
      <c r="Q38" s="29" t="str">
        <f>IF(ISBLANK(MAIN!S38),"",MAIN!S38)</f>
        <v/>
      </c>
      <c r="R38" s="95" t="str">
        <f>IF(ISBLANK(MAIN!T38),"",MAIN!T38)</f>
        <v/>
      </c>
      <c r="S38" s="29" t="str">
        <f>IF(ISBLANK(MAIN!U38),"",MAIN!U38)</f>
        <v/>
      </c>
      <c r="T38" s="29" t="str">
        <f>IF(ISBLANK(MAIN!V38),"",MAIN!V38)</f>
        <v/>
      </c>
      <c r="U38" s="29" t="str">
        <f>IF(ISBLANK(MAIN!W38),"",MAIN!W38)</f>
        <v/>
      </c>
      <c r="V38" s="29" t="str">
        <f>IF(ISBLANK(MAIN!X38),"",MAIN!X38)</f>
        <v/>
      </c>
      <c r="W38" s="29" t="str">
        <f>IF(ISBLANK(MAIN!Y38),"",MAIN!Y38)</f>
        <v/>
      </c>
      <c r="X38" s="29" t="str">
        <f>IF(ISBLANK(MAIN!Z38),"",MAIN!Z38)</f>
        <v/>
      </c>
      <c r="Y38" s="28" t="str">
        <f>IF(ISBLANK(MAIN!AA38),"",MAIN!AA38)</f>
        <v/>
      </c>
      <c r="Z38" s="30" t="str">
        <f>IF(ISBLANK(MAIN!AB38),"",MAIN!AB38)</f>
        <v/>
      </c>
      <c r="AA38" s="31" t="str">
        <f>IF(ISBLANK(MAIN!AC38),"",MAIN!AC38)</f>
        <v/>
      </c>
      <c r="AB38" s="155"/>
      <c r="AC38" s="154"/>
    </row>
    <row r="39" spans="1:30" s="15" customFormat="1" ht="11.25" customHeight="1" x14ac:dyDescent="0.2">
      <c r="A39" s="45" t="str">
        <f>IF(ISBLANK(MAIN!A39),"",MAIN!A39)</f>
        <v>BH14A</v>
      </c>
      <c r="B39" s="46" t="str">
        <f>IF(ISBLANK(MAIN!B39),"",MAIN!B39)</f>
        <v>Northeast Dumps</v>
      </c>
      <c r="C39" s="47" t="str">
        <f>IF(ISBLANK(MAIN!C39),"",MAIN!C39)</f>
        <v/>
      </c>
      <c r="D39" s="47" t="str">
        <f>IF(ISBLANK(MAIN!D39),"",MAIN!D39)</f>
        <v>NAD83 / UTM zone 8</v>
      </c>
      <c r="E39" s="48">
        <f>IF(ISBLANK(MAIN!E39),"",MAIN!E39)</f>
        <v>6914011.2999999998</v>
      </c>
      <c r="F39" s="48">
        <f>IF(ISBLANK(MAIN!F39),"",MAIN!F39)</f>
        <v>585584.61</v>
      </c>
      <c r="G39" s="49">
        <f>IF(ISBLANK(MAIN!G39),"",MAIN!G39)</f>
        <v>51</v>
      </c>
      <c r="H39" s="49">
        <f>IF(ISBLANK(MAIN!H39),"",MAIN!H39)</f>
        <v>3.0270000000000001</v>
      </c>
      <c r="I39" s="50">
        <f>IF(ISBLANK(MAIN!I39),"",MAIN!I39)</f>
        <v>3.3079999999999998</v>
      </c>
      <c r="J39" s="65">
        <f>IF(ISBLANK(MAIN!J39),"",MAIN!J39)</f>
        <v>6.39</v>
      </c>
      <c r="K39" s="50">
        <f>IF(ISBLANK(MAIN!K39),"",MAIN!K39)</f>
        <v>17.95</v>
      </c>
      <c r="L39" s="47">
        <f>IF(ISBLANK(MAIN!L39),"",MAIN!L39)</f>
        <v>11.7</v>
      </c>
      <c r="M39" s="51">
        <f>IF(ISBLANK(MAIN!M39),"",MAIN!M39)</f>
        <v>41529</v>
      </c>
      <c r="N39" s="85">
        <f>IF(ISBLANK(MAIN!N39),"",MAIN!N39)</f>
        <v>0.57638888888888895</v>
      </c>
      <c r="O39" s="49">
        <f>IF(ISBLANK(MAIN!O39),"",MAIN!O39)</f>
        <v>20</v>
      </c>
      <c r="P39" s="49">
        <f>IF(ISBLANK(MAIN!P39),"",MAIN!P39)</f>
        <v>0.47</v>
      </c>
      <c r="Q39" s="49">
        <f>IF(ISBLANK(MAIN!S39),"",MAIN!S39)</f>
        <v>4.4000000000000004</v>
      </c>
      <c r="R39" s="62">
        <f>IF(ISBLANK(MAIN!T39),"",MAIN!T39)</f>
        <v>6.6</v>
      </c>
      <c r="S39" s="49">
        <f>IF(ISBLANK(MAIN!U39),"",MAIN!U39)</f>
        <v>5311</v>
      </c>
      <c r="T39" s="49">
        <f>IF(ISBLANK(MAIN!V39),"",MAIN!V39)</f>
        <v>6.01</v>
      </c>
      <c r="U39" s="49" t="str">
        <f>IF(ISBLANK(MAIN!W39),"",MAIN!W39)</f>
        <v>Manual</v>
      </c>
      <c r="V39" s="49" t="str">
        <f>IF(ISBLANK(MAIN!X39),"",MAIN!X39)</f>
        <v>Y</v>
      </c>
      <c r="W39" s="49" t="str">
        <f>IF(ISBLANK(MAIN!Y39),"",MAIN!Y39)</f>
        <v>012</v>
      </c>
      <c r="X39" s="49" t="str">
        <f>IF(ISBLANK(MAIN!Z39),"",MAIN!Z39)</f>
        <v/>
      </c>
      <c r="Y39" s="52" t="str">
        <f>IF(ISBLANK(MAIN!AA39),"",MAIN!AA39)</f>
        <v>SF</v>
      </c>
      <c r="Z39" s="53" t="str">
        <f>IF(ISBLANK(MAIN!AB39),"",MAIN!AB39)</f>
        <v>BR (weathered)</v>
      </c>
      <c r="AA39" s="56" t="str">
        <f>IF(ISBLANK(MAIN!AC39),"",MAIN!AC39)</f>
        <v>Very slow recharge; well almost burried by road material</v>
      </c>
      <c r="AB39" s="153"/>
      <c r="AC39" s="154"/>
      <c r="AD39" s="15" t="s">
        <v>122</v>
      </c>
    </row>
    <row r="40" spans="1:30" s="15" customFormat="1" ht="11.25" customHeight="1" x14ac:dyDescent="0.2">
      <c r="A40" s="45" t="str">
        <f>IF(ISBLANK(MAIN!A40),"",MAIN!A40)</f>
        <v>BH14B</v>
      </c>
      <c r="B40" s="46" t="str">
        <f>IF(ISBLANK(MAIN!B40),"",MAIN!B40)</f>
        <v>Northeast Dumps</v>
      </c>
      <c r="C40" s="47" t="str">
        <f>IF(ISBLANK(MAIN!C40),"",MAIN!C40)</f>
        <v/>
      </c>
      <c r="D40" s="47" t="str">
        <f>IF(ISBLANK(MAIN!D40),"",MAIN!D40)</f>
        <v>NAD83 / UTM zone 8</v>
      </c>
      <c r="E40" s="48">
        <f>IF(ISBLANK(MAIN!E40),"",MAIN!E40)</f>
        <v>6914011.2699999996</v>
      </c>
      <c r="F40" s="48">
        <f>IF(ISBLANK(MAIN!F40),"",MAIN!F40)</f>
        <v>585584.82999999996</v>
      </c>
      <c r="G40" s="49">
        <f>IF(ISBLANK(MAIN!G40),"",MAIN!G40)</f>
        <v>51</v>
      </c>
      <c r="H40" s="49">
        <f>IF(ISBLANK(MAIN!H40),"",MAIN!H40)</f>
        <v>3.7149999999999999</v>
      </c>
      <c r="I40" s="49" t="str">
        <f>IF(ISBLANK(MAIN!I40),"",MAIN!I40)</f>
        <v/>
      </c>
      <c r="J40" s="65">
        <f>IF(ISBLANK(MAIN!J40),"",MAIN!J40)</f>
        <v>10.06</v>
      </c>
      <c r="K40" s="50">
        <f>IF(ISBLANK(MAIN!K40),"",MAIN!K40)</f>
        <v>9.3000000000000007</v>
      </c>
      <c r="L40" s="47" t="str">
        <f>IF(ISBLANK(MAIN!L40),"",MAIN!L40)</f>
        <v>NA</v>
      </c>
      <c r="M40" s="51">
        <f>IF(ISBLANK(MAIN!M40),"",MAIN!M40)</f>
        <v>41529</v>
      </c>
      <c r="N40" s="85">
        <f>IF(ISBLANK(MAIN!N40),"",MAIN!N40)</f>
        <v>0.70138888888888884</v>
      </c>
      <c r="O40" s="49">
        <f>IF(ISBLANK(MAIN!O40),"",MAIN!O40)</f>
        <v>20</v>
      </c>
      <c r="P40" s="65">
        <f>IF(ISBLANK(MAIN!P40),"",MAIN!P40)</f>
        <v>0.11600000000000001</v>
      </c>
      <c r="Q40" s="49">
        <f>IF(ISBLANK(MAIN!S40),"",MAIN!S40)</f>
        <v>8.4</v>
      </c>
      <c r="R40" s="62">
        <f>IF(ISBLANK(MAIN!T40),"",MAIN!T40)</f>
        <v>6.77</v>
      </c>
      <c r="S40" s="49">
        <f>IF(ISBLANK(MAIN!U40),"",MAIN!U40)</f>
        <v>4972</v>
      </c>
      <c r="T40" s="49">
        <f>IF(ISBLANK(MAIN!V40),"",MAIN!V40)</f>
        <v>9.57</v>
      </c>
      <c r="U40" s="49" t="str">
        <f>IF(ISBLANK(MAIN!W40),"",MAIN!W40)</f>
        <v>Hydrolift</v>
      </c>
      <c r="V40" s="49" t="str">
        <f>IF(ISBLANK(MAIN!X40),"",MAIN!X40)</f>
        <v>Y</v>
      </c>
      <c r="W40" s="49" t="str">
        <f>IF(ISBLANK(MAIN!Y40),"",MAIN!Y40)</f>
        <v>058</v>
      </c>
      <c r="X40" s="49" t="str">
        <f>IF(ISBLANK(MAIN!Z40),"",MAIN!Z40)</f>
        <v/>
      </c>
      <c r="Y40" s="52" t="str">
        <f>IF(ISBLANK(MAIN!AA40),"",MAIN!AA40)</f>
        <v>SF</v>
      </c>
      <c r="Z40" s="53" t="str">
        <f>IF(ISBLANK(MAIN!AB40),"",MAIN!AB40)</f>
        <v>BR (quartz/diorite)</v>
      </c>
      <c r="AA40" s="54" t="str">
        <f>IF(ISBLANK(MAIN!AC40),"",MAIN!AC40)</f>
        <v>Very slow recharge</v>
      </c>
      <c r="AB40" s="153"/>
      <c r="AC40" s="154" t="s">
        <v>29</v>
      </c>
    </row>
    <row r="41" spans="1:30" s="15" customFormat="1" ht="11.25" customHeight="1" x14ac:dyDescent="0.2">
      <c r="A41" s="45" t="str">
        <f>IF(ISBLANK(MAIN!A41),"",MAIN!A41)</f>
        <v>BH13B</v>
      </c>
      <c r="B41" s="46" t="str">
        <f>IF(ISBLANK(MAIN!B41),"",MAIN!B41)</f>
        <v>Northeast Dumps</v>
      </c>
      <c r="C41" s="47" t="str">
        <f>IF(ISBLANK(MAIN!C41),"",MAIN!C41)</f>
        <v/>
      </c>
      <c r="D41" s="47" t="str">
        <f>IF(ISBLANK(MAIN!D41),"",MAIN!D41)</f>
        <v>NAD83 / UTM zone 8</v>
      </c>
      <c r="E41" s="48">
        <f>IF(ISBLANK(MAIN!E41),"",MAIN!E41)</f>
        <v>6914494.4900000002</v>
      </c>
      <c r="F41" s="48">
        <f>IF(ISBLANK(MAIN!F41),"",MAIN!F41)</f>
        <v>585751.73</v>
      </c>
      <c r="G41" s="49">
        <f>IF(ISBLANK(MAIN!G41),"",MAIN!G41)</f>
        <v>51</v>
      </c>
      <c r="H41" s="49">
        <f>IF(ISBLANK(MAIN!H41),"",MAIN!H41)</f>
        <v>2.5920000000000001</v>
      </c>
      <c r="I41" s="50">
        <f>IF(ISBLANK(MAIN!I41),"",MAIN!I41)</f>
        <v>4.4850000000000003</v>
      </c>
      <c r="J41" s="109">
        <f>IF(ISBLANK(MAIN!J41),"",MAIN!J41)</f>
        <v>4.4459999999999997</v>
      </c>
      <c r="K41" s="50">
        <f>IF(ISBLANK(MAIN!K41),"",MAIN!K41)</f>
        <v>8.9939999999999998</v>
      </c>
      <c r="L41" s="47" t="str">
        <f>IF(ISBLANK(MAIN!L41),"",MAIN!L41)</f>
        <v/>
      </c>
      <c r="M41" s="51">
        <f>IF(ISBLANK(MAIN!M41),"",MAIN!M41)</f>
        <v>41529</v>
      </c>
      <c r="N41" s="85">
        <f>IF(ISBLANK(MAIN!N41),"",MAIN!N41)</f>
        <v>0.52916666666666667</v>
      </c>
      <c r="O41" s="49">
        <f>IF(ISBLANK(MAIN!O41),"",MAIN!O41)</f>
        <v>11</v>
      </c>
      <c r="P41" s="49">
        <f>IF(ISBLANK(MAIN!P41),"",MAIN!P41)</f>
        <v>0.45800000000000002</v>
      </c>
      <c r="Q41" s="49">
        <f>IF(ISBLANK(MAIN!S41),"",MAIN!S41)</f>
        <v>2.2000000000000002</v>
      </c>
      <c r="R41" s="62">
        <f>IF(ISBLANK(MAIN!T41),"",MAIN!T41)</f>
        <v>6.61</v>
      </c>
      <c r="S41" s="49">
        <f>IF(ISBLANK(MAIN!U41),"",MAIN!U41)</f>
        <v>1361</v>
      </c>
      <c r="T41" s="49">
        <f>IF(ISBLANK(MAIN!V41),"",MAIN!V41)</f>
        <v>8.74</v>
      </c>
      <c r="U41" s="49" t="str">
        <f>IF(ISBLANK(MAIN!W41),"",MAIN!W41)</f>
        <v>Manual</v>
      </c>
      <c r="V41" s="49" t="str">
        <f>IF(ISBLANK(MAIN!X41),"",MAIN!X41)</f>
        <v>Y</v>
      </c>
      <c r="W41" s="49" t="str">
        <f>IF(ISBLANK(MAIN!Y41),"",MAIN!Y41)</f>
        <v>054</v>
      </c>
      <c r="X41" s="49" t="str">
        <f>IF(ISBLANK(MAIN!Z41),"",MAIN!Z41)</f>
        <v/>
      </c>
      <c r="Y41" s="52" t="str">
        <f>IF(ISBLANK(MAIN!AA41),"",MAIN!AA41)</f>
        <v>SF</v>
      </c>
      <c r="Z41" s="53" t="str">
        <f>IF(ISBLANK(MAIN!AB41),"",MAIN!AB41)</f>
        <v>BR (phyllite/schist)</v>
      </c>
      <c r="AA41" s="56" t="str">
        <f>IF(ISBLANK(MAIN!AC41),"",MAIN!AC41)</f>
        <v/>
      </c>
      <c r="AB41" s="153"/>
      <c r="AC41" s="154"/>
      <c r="AD41" s="154" t="s">
        <v>125</v>
      </c>
    </row>
    <row r="42" spans="1:30" s="15" customFormat="1" ht="11.25" customHeight="1" x14ac:dyDescent="0.2">
      <c r="A42" s="35" t="str">
        <f>IF(ISBLANK(MAIN!A42),"",MAIN!A42)</f>
        <v>Second Impoundment</v>
      </c>
      <c r="B42" s="34" t="str">
        <f>IF(ISBLANK(MAIN!B42),"",MAIN!B42)</f>
        <v/>
      </c>
      <c r="C42" s="16" t="str">
        <f>IF(ISBLANK(MAIN!C42),"",MAIN!C42)</f>
        <v/>
      </c>
      <c r="D42" s="16" t="str">
        <f>IF(ISBLANK(MAIN!D42),"",MAIN!D42)</f>
        <v/>
      </c>
      <c r="E42" s="17" t="str">
        <f>IF(ISBLANK(MAIN!E42),"",MAIN!E42)</f>
        <v/>
      </c>
      <c r="F42" s="17" t="str">
        <f>IF(ISBLANK(MAIN!F42),"",MAIN!F42)</f>
        <v/>
      </c>
      <c r="G42" s="29" t="str">
        <f>IF(ISBLANK(MAIN!G42),"",MAIN!G42)</f>
        <v/>
      </c>
      <c r="H42" s="29" t="str">
        <f>IF(ISBLANK(MAIN!H42),"",MAIN!H42)</f>
        <v/>
      </c>
      <c r="I42" s="27" t="str">
        <f>IF(ISBLANK(MAIN!I42),"",MAIN!I42)</f>
        <v/>
      </c>
      <c r="J42" s="110" t="str">
        <f>IF(ISBLANK(MAIN!J42),"",MAIN!J42)</f>
        <v/>
      </c>
      <c r="K42" s="27" t="str">
        <f>IF(ISBLANK(MAIN!K42),"",MAIN!K42)</f>
        <v/>
      </c>
      <c r="L42" s="16" t="str">
        <f>IF(ISBLANK(MAIN!L42),"",MAIN!L42)</f>
        <v/>
      </c>
      <c r="M42" s="36" t="str">
        <f>IF(ISBLANK(MAIN!M42),"",MAIN!M42)</f>
        <v/>
      </c>
      <c r="N42" s="29" t="str">
        <f>IF(ISBLANK(MAIN!N42),"",MAIN!N42)</f>
        <v/>
      </c>
      <c r="O42" s="29" t="str">
        <f>IF(ISBLANK(MAIN!O42),"",MAIN!O42)</f>
        <v/>
      </c>
      <c r="P42" s="29" t="str">
        <f>IF(ISBLANK(MAIN!P42),"",MAIN!P42)</f>
        <v/>
      </c>
      <c r="Q42" s="29" t="str">
        <f>IF(ISBLANK(MAIN!S42),"",MAIN!S42)</f>
        <v/>
      </c>
      <c r="R42" s="95" t="str">
        <f>IF(ISBLANK(MAIN!T42),"",MAIN!T42)</f>
        <v/>
      </c>
      <c r="S42" s="29" t="str">
        <f>IF(ISBLANK(MAIN!U42),"",MAIN!U42)</f>
        <v/>
      </c>
      <c r="T42" s="29" t="str">
        <f>IF(ISBLANK(MAIN!V42),"",MAIN!V42)</f>
        <v/>
      </c>
      <c r="U42" s="29" t="str">
        <f>IF(ISBLANK(MAIN!W42),"",MAIN!W42)</f>
        <v/>
      </c>
      <c r="V42" s="29" t="str">
        <f>IF(ISBLANK(MAIN!X42),"",MAIN!X42)</f>
        <v/>
      </c>
      <c r="W42" s="29" t="str">
        <f>IF(ISBLANK(MAIN!Y42),"",MAIN!Y42)</f>
        <v/>
      </c>
      <c r="X42" s="29" t="str">
        <f>IF(ISBLANK(MAIN!Z42),"",MAIN!Z42)</f>
        <v/>
      </c>
      <c r="Y42" s="28" t="str">
        <f>IF(ISBLANK(MAIN!AA42),"",MAIN!AA42)</f>
        <v/>
      </c>
      <c r="Z42" s="30" t="str">
        <f>IF(ISBLANK(MAIN!AB42),"",MAIN!AB42)</f>
        <v/>
      </c>
      <c r="AA42" s="31" t="str">
        <f>IF(ISBLANK(MAIN!AC42),"",MAIN!AC42)</f>
        <v/>
      </c>
      <c r="AB42" s="155"/>
      <c r="AC42" s="154"/>
      <c r="AD42" s="154"/>
    </row>
    <row r="43" spans="1:30" s="15" customFormat="1" ht="11.25" customHeight="1" x14ac:dyDescent="0.2">
      <c r="A43" s="45" t="str">
        <f>IF(ISBLANK(MAIN!A43),"",MAIN!A43)</f>
        <v>P03-06-1</v>
      </c>
      <c r="B43" s="46" t="str">
        <f>IF(ISBLANK(MAIN!B43),"",MAIN!B43)</f>
        <v>Second Impoundment</v>
      </c>
      <c r="C43" s="47" t="str">
        <f>IF(ISBLANK(MAIN!C43),"",MAIN!C43)</f>
        <v/>
      </c>
      <c r="D43" s="47" t="str">
        <f>IF(ISBLANK(MAIN!D43),"",MAIN!D43)</f>
        <v>NAD83 / UTM zone 8</v>
      </c>
      <c r="E43" s="48">
        <f>IF(ISBLANK(MAIN!E43),"",MAIN!E43)</f>
        <v>6913489.7999999998</v>
      </c>
      <c r="F43" s="48">
        <f>IF(ISBLANK(MAIN!F43),"",MAIN!F43)</f>
        <v>582455.55000000005</v>
      </c>
      <c r="G43" s="49">
        <f>IF(ISBLANK(MAIN!G43),"",MAIN!G43)</f>
        <v>12</v>
      </c>
      <c r="H43" s="49" t="str">
        <f>IF(ISBLANK(MAIN!H43),"",MAIN!H43)</f>
        <v/>
      </c>
      <c r="I43" s="50">
        <f>IF(ISBLANK(MAIN!I43),"",MAIN!I43)</f>
        <v>12.148999999999999</v>
      </c>
      <c r="J43" s="65">
        <f>IF(ISBLANK(MAIN!J43),"",MAIN!J43)</f>
        <v>26.82</v>
      </c>
      <c r="K43" s="50">
        <f>IF(ISBLANK(MAIN!K43),"",MAIN!K43)</f>
        <v>26.821999999999999</v>
      </c>
      <c r="L43" s="47">
        <f>IF(ISBLANK(MAIN!L43),"",MAIN!L43)</f>
        <v>0.91200000000000003</v>
      </c>
      <c r="M43" s="51">
        <f>IF(ISBLANK(MAIN!M43),"",MAIN!M43)</f>
        <v>41531</v>
      </c>
      <c r="N43" s="85">
        <f>IF(ISBLANK(MAIN!N43),"",MAIN!N43)</f>
        <v>0.62430555555555556</v>
      </c>
      <c r="O43" s="49">
        <f>IF(ISBLANK(MAIN!O43),"",MAIN!O43)</f>
        <v>7</v>
      </c>
      <c r="P43" s="65">
        <f>IF(ISBLANK(MAIN!P43),"",MAIN!P43)</f>
        <v>0.159</v>
      </c>
      <c r="Q43" s="49">
        <f>IF(ISBLANK(MAIN!S43),"",MAIN!S43)</f>
        <v>6</v>
      </c>
      <c r="R43" s="62">
        <f>IF(ISBLANK(MAIN!T43),"",MAIN!T43)</f>
        <v>5.0599999999999996</v>
      </c>
      <c r="S43" s="49">
        <f>IF(ISBLANK(MAIN!U43),"",MAIN!U43)</f>
        <v>4189</v>
      </c>
      <c r="T43" s="49">
        <f>IF(ISBLANK(MAIN!V43),"",MAIN!V43)</f>
        <v>18.8</v>
      </c>
      <c r="U43" s="49" t="str">
        <f>IF(ISBLANK(MAIN!W43),"",MAIN!W43)</f>
        <v>Manual</v>
      </c>
      <c r="V43" s="49" t="str">
        <f>IF(ISBLANK(MAIN!X43),"",MAIN!X43)</f>
        <v>Y</v>
      </c>
      <c r="W43" s="49">
        <f>IF(ISBLANK(MAIN!Y43),"",MAIN!Y43)</f>
        <v>112</v>
      </c>
      <c r="X43" s="49" t="str">
        <f>IF(ISBLANK(MAIN!Z43),"",MAIN!Z43)</f>
        <v/>
      </c>
      <c r="Y43" s="52" t="str">
        <f>IF(ISBLANK(MAIN!AA43),"",MAIN!AA43)</f>
        <v>SF</v>
      </c>
      <c r="Z43" s="49" t="str">
        <f>IF(ISBLANK(MAIN!AB43),"",MAIN!AB43)</f>
        <v>Alluvium</v>
      </c>
      <c r="AA43" s="56" t="str">
        <f>IF(ISBLANK(MAIN!AC43),"",MAIN!AC43)</f>
        <v>Not able to dip at time of sampling; purge volume based on historical purge data</v>
      </c>
      <c r="AB43" s="153"/>
      <c r="AC43" s="154"/>
      <c r="AD43" s="15" t="s">
        <v>21</v>
      </c>
    </row>
    <row r="44" spans="1:30" s="15" customFormat="1" ht="11.25" customHeight="1" x14ac:dyDescent="0.2">
      <c r="A44" s="45" t="str">
        <f>IF(ISBLANK(MAIN!A44),"",MAIN!A44)</f>
        <v>P03-06-2</v>
      </c>
      <c r="B44" s="46" t="str">
        <f>IF(ISBLANK(MAIN!B44),"",MAIN!B44)</f>
        <v>Second Impoundment</v>
      </c>
      <c r="C44" s="47" t="str">
        <f>IF(ISBLANK(MAIN!C44),"",MAIN!C44)</f>
        <v/>
      </c>
      <c r="D44" s="47" t="str">
        <f>IF(ISBLANK(MAIN!D44),"",MAIN!D44)</f>
        <v>NAD83 / UTM zone 8</v>
      </c>
      <c r="E44" s="48">
        <f>IF(ISBLANK(MAIN!E44),"",MAIN!E44)</f>
        <v>6913489.54</v>
      </c>
      <c r="F44" s="48">
        <f>IF(ISBLANK(MAIN!F44),"",MAIN!F44)</f>
        <v>582455.47</v>
      </c>
      <c r="G44" s="49">
        <f>IF(ISBLANK(MAIN!G44),"",MAIN!G44)</f>
        <v>12</v>
      </c>
      <c r="H44" s="49" t="str">
        <f>IF(ISBLANK(MAIN!H44),"",MAIN!H44)</f>
        <v/>
      </c>
      <c r="I44" s="50">
        <f>IF(ISBLANK(MAIN!I44),"",MAIN!I44)</f>
        <v>12.18</v>
      </c>
      <c r="J44" s="65">
        <f>IF(ISBLANK(MAIN!J44),"",MAIN!J44)</f>
        <v>23.771999999999998</v>
      </c>
      <c r="K44" s="50">
        <f>IF(ISBLANK(MAIN!K44),"",MAIN!K44)</f>
        <v>23.771999999999998</v>
      </c>
      <c r="L44" s="47">
        <f>IF(ISBLANK(MAIN!L44),"",MAIN!L44)</f>
        <v>0.91200000000000003</v>
      </c>
      <c r="M44" s="51">
        <f>IF(ISBLANK(MAIN!M44),"",MAIN!M44)</f>
        <v>41531</v>
      </c>
      <c r="N44" s="85">
        <f>IF(ISBLANK(MAIN!N44),"",MAIN!N44)</f>
        <v>0.66736111111111107</v>
      </c>
      <c r="O44" s="49">
        <f>IF(ISBLANK(MAIN!O44),"",MAIN!O44)</f>
        <v>7</v>
      </c>
      <c r="P44" s="65">
        <f>IF(ISBLANK(MAIN!P44),"",MAIN!P44)</f>
        <v>0.219</v>
      </c>
      <c r="Q44" s="49">
        <f>IF(ISBLANK(MAIN!S44),"",MAIN!S44)</f>
        <v>5.6</v>
      </c>
      <c r="R44" s="62">
        <f>IF(ISBLANK(MAIN!T44),"",MAIN!T44)</f>
        <v>5.09</v>
      </c>
      <c r="S44" s="49">
        <f>IF(ISBLANK(MAIN!U44),"",MAIN!U44)</f>
        <v>4304</v>
      </c>
      <c r="T44" s="49">
        <f>IF(ISBLANK(MAIN!V44),"",MAIN!V44)</f>
        <v>415</v>
      </c>
      <c r="U44" s="49" t="str">
        <f>IF(ISBLANK(MAIN!W44),"",MAIN!W44)</f>
        <v>Manual</v>
      </c>
      <c r="V44" s="49" t="str">
        <f>IF(ISBLANK(MAIN!X44),"",MAIN!X44)</f>
        <v>Y</v>
      </c>
      <c r="W44" s="49" t="str">
        <f>IF(ISBLANK(MAIN!Y44),"",MAIN!Y44)</f>
        <v>082</v>
      </c>
      <c r="X44" s="49" t="str">
        <f>IF(ISBLANK(MAIN!Z44),"",MAIN!Z44)</f>
        <v/>
      </c>
      <c r="Y44" s="52" t="str">
        <f>IF(ISBLANK(MAIN!AA44),"",MAIN!AA44)</f>
        <v>SF</v>
      </c>
      <c r="Z44" s="49" t="str">
        <f>IF(ISBLANK(MAIN!AB44),"",MAIN!AB44)</f>
        <v/>
      </c>
      <c r="AA44" s="56" t="str">
        <f>IF(ISBLANK(MAIN!AC44),"",MAIN!AC44)</f>
        <v>White coloured floating particulates on discharge water.</v>
      </c>
      <c r="AB44" s="153"/>
      <c r="AC44" s="154"/>
      <c r="AD44" s="15" t="s">
        <v>21</v>
      </c>
    </row>
    <row r="45" spans="1:30" s="15" customFormat="1" ht="11.25" customHeight="1" x14ac:dyDescent="0.2">
      <c r="A45" s="45" t="str">
        <f>IF(ISBLANK(MAIN!A45),"",MAIN!A45)</f>
        <v>P03-06-6</v>
      </c>
      <c r="B45" s="46" t="str">
        <f>IF(ISBLANK(MAIN!B45),"",MAIN!B45)</f>
        <v>Second Impoundment</v>
      </c>
      <c r="C45" s="47" t="str">
        <f>IF(ISBLANK(MAIN!C45),"",MAIN!C45)</f>
        <v/>
      </c>
      <c r="D45" s="47" t="str">
        <f>IF(ISBLANK(MAIN!D45),"",MAIN!D45)</f>
        <v>NAD83 / UTM zone 8</v>
      </c>
      <c r="E45" s="48">
        <f>IF(ISBLANK(MAIN!E45),"",MAIN!E45)</f>
        <v>6913489.75</v>
      </c>
      <c r="F45" s="48">
        <f>IF(ISBLANK(MAIN!F45),"",MAIN!F45)</f>
        <v>582455.6</v>
      </c>
      <c r="G45" s="49">
        <f>IF(ISBLANK(MAIN!G45),"",MAIN!G45)</f>
        <v>12</v>
      </c>
      <c r="H45" s="49" t="str">
        <f>IF(ISBLANK(MAIN!H45),"",MAIN!H45)</f>
        <v/>
      </c>
      <c r="I45" s="50">
        <f>IF(ISBLANK(MAIN!I45),"",MAIN!I45)</f>
        <v>12.25</v>
      </c>
      <c r="J45" s="65">
        <f>IF(ISBLANK(MAIN!J45),"",MAIN!J45)</f>
        <v>13.412000000000001</v>
      </c>
      <c r="K45" s="50">
        <f>IF(ISBLANK(MAIN!K45),"",MAIN!K45)</f>
        <v>13.412000000000001</v>
      </c>
      <c r="L45" s="47">
        <f>IF(ISBLANK(MAIN!L45),"",MAIN!L45)</f>
        <v>0.91200000000000003</v>
      </c>
      <c r="M45" s="51">
        <f>IF(ISBLANK(MAIN!M45),"",MAIN!M45)</f>
        <v>41531</v>
      </c>
      <c r="N45" s="85">
        <f>IF(ISBLANK(MAIN!N45),"",MAIN!N45)</f>
        <v>0.68125000000000002</v>
      </c>
      <c r="O45" s="49">
        <f>IF(ISBLANK(MAIN!O45),"",MAIN!O45)</f>
        <v>0.4</v>
      </c>
      <c r="P45" s="65" t="str">
        <f>IF(ISBLANK(MAIN!P45),"",MAIN!P45)</f>
        <v/>
      </c>
      <c r="Q45" s="49">
        <f>IF(ISBLANK(MAIN!S45),"",MAIN!S45)</f>
        <v>6.5</v>
      </c>
      <c r="R45" s="62">
        <f>IF(ISBLANK(MAIN!T45),"",MAIN!T45)</f>
        <v>5.96</v>
      </c>
      <c r="S45" s="49">
        <f>IF(ISBLANK(MAIN!U45),"",MAIN!U45)</f>
        <v>2899</v>
      </c>
      <c r="T45" s="49">
        <f>IF(ISBLANK(MAIN!V45),"",MAIN!V45)</f>
        <v>258</v>
      </c>
      <c r="U45" s="49" t="str">
        <f>IF(ISBLANK(MAIN!W45),"",MAIN!W45)</f>
        <v>Manual</v>
      </c>
      <c r="V45" s="49" t="str">
        <f>IF(ISBLANK(MAIN!X45),"",MAIN!X45)</f>
        <v>Y</v>
      </c>
      <c r="W45" s="49" t="str">
        <f>IF(ISBLANK(MAIN!Y45),"",MAIN!Y45)</f>
        <v>010</v>
      </c>
      <c r="X45" s="49" t="str">
        <f>IF(ISBLANK(MAIN!Z45),"",MAIN!Z45)</f>
        <v/>
      </c>
      <c r="Y45" s="52" t="str">
        <f>IF(ISBLANK(MAIN!AA45),"",MAIN!AA45)</f>
        <v>SF</v>
      </c>
      <c r="Z45" s="53" t="str">
        <f>IF(ISBLANK(MAIN!AB45),"",MAIN!AB45)</f>
        <v>Tailings</v>
      </c>
      <c r="AA45" s="56" t="str">
        <f>IF(ISBLANK(MAIN!AC45),"",MAIN!AC45)</f>
        <v>Purged 800 ml before sampling, slow recahrge.</v>
      </c>
      <c r="AB45" s="153"/>
      <c r="AC45" s="154" t="s">
        <v>22</v>
      </c>
      <c r="AD45" s="15" t="s">
        <v>21</v>
      </c>
    </row>
    <row r="46" spans="1:30" s="15" customFormat="1" ht="11.25" customHeight="1" x14ac:dyDescent="0.2">
      <c r="A46" s="64" t="str">
        <f>IF(ISBLANK(MAIN!A46),"",MAIN!A46)</f>
        <v>P03-06-7</v>
      </c>
      <c r="B46" s="46" t="str">
        <f>IF(ISBLANK(MAIN!B46),"",MAIN!B46)</f>
        <v>Second Impoundment</v>
      </c>
      <c r="C46" s="50" t="str">
        <f>IF(ISBLANK(MAIN!C46),"",MAIN!C46)</f>
        <v/>
      </c>
      <c r="D46" s="47" t="str">
        <f>IF(ISBLANK(MAIN!D46),"",MAIN!D46)</f>
        <v>NAD83 / UTM zone 8</v>
      </c>
      <c r="E46" s="48">
        <f>IF(ISBLANK(MAIN!E46),"",MAIN!E46)</f>
        <v>6913489.7599999998</v>
      </c>
      <c r="F46" s="48">
        <f>IF(ISBLANK(MAIN!F46),"",MAIN!F46)</f>
        <v>582455.59</v>
      </c>
      <c r="G46" s="50">
        <f>IF(ISBLANK(MAIN!G46),"",MAIN!G46)</f>
        <v>12</v>
      </c>
      <c r="H46" s="50">
        <f>IF(ISBLANK(MAIN!H46),"",MAIN!H46)</f>
        <v>11.882</v>
      </c>
      <c r="I46" s="50" t="str">
        <f>IF(ISBLANK(MAIN!I46),"",MAIN!I46)</f>
        <v/>
      </c>
      <c r="J46" s="109" t="str">
        <f>IF(ISBLANK(MAIN!J46),"",MAIN!J46)</f>
        <v/>
      </c>
      <c r="K46" s="50">
        <f>IF(ISBLANK(MAIN!K46),"",MAIN!K46)</f>
        <v>11.882000000000001</v>
      </c>
      <c r="L46" s="50" t="str">
        <f>IF(ISBLANK(MAIN!L46),"",MAIN!L46)</f>
        <v/>
      </c>
      <c r="M46" s="97">
        <f>IF(ISBLANK(MAIN!M46),"",MAIN!M46)</f>
        <v>41531</v>
      </c>
      <c r="N46" s="50" t="str">
        <f>IF(ISBLANK(MAIN!N46),"",MAIN!N46)</f>
        <v/>
      </c>
      <c r="O46" s="50" t="str">
        <f>IF(ISBLANK(MAIN!O46),"",MAIN!O46)</f>
        <v/>
      </c>
      <c r="P46" s="50" t="str">
        <f>IF(ISBLANK(MAIN!P46),"",MAIN!P46)</f>
        <v/>
      </c>
      <c r="Q46" s="50" t="str">
        <f>IF(ISBLANK(MAIN!S46),"",MAIN!S46)</f>
        <v/>
      </c>
      <c r="R46" s="102" t="str">
        <f>IF(ISBLANK(MAIN!T46),"",MAIN!T46)</f>
        <v/>
      </c>
      <c r="S46" s="50" t="str">
        <f>IF(ISBLANK(MAIN!U46),"",MAIN!U46)</f>
        <v/>
      </c>
      <c r="T46" s="50" t="str">
        <f>IF(ISBLANK(MAIN!V46),"",MAIN!V46)</f>
        <v/>
      </c>
      <c r="U46" s="50" t="str">
        <f>IF(ISBLANK(MAIN!W46),"",MAIN!W46)</f>
        <v>Manual</v>
      </c>
      <c r="V46" s="50" t="str">
        <f>IF(ISBLANK(MAIN!X46),"",MAIN!X46)</f>
        <v>N</v>
      </c>
      <c r="W46" s="52" t="str">
        <f>IF(ISBLANK(MAIN!Y46),"",MAIN!Y46)</f>
        <v/>
      </c>
      <c r="X46" s="49" t="str">
        <f>IF(ISBLANK(MAIN!Z46),"",MAIN!Z46)</f>
        <v/>
      </c>
      <c r="Y46" s="52" t="str">
        <f>IF(ISBLANK(MAIN!AA46),"",MAIN!AA46)</f>
        <v>SF</v>
      </c>
      <c r="Z46" s="53" t="str">
        <f>IF(ISBLANK(MAIN!AB46),"",MAIN!AB46)</f>
        <v>Tailings</v>
      </c>
      <c r="AA46" s="56" t="str">
        <f>IF(ISBLANK(MAIN!AC46),"",MAIN!AC46)</f>
        <v>Dry well, no data.</v>
      </c>
      <c r="AB46" s="153"/>
      <c r="AC46" s="154"/>
    </row>
    <row r="47" spans="1:30" s="15" customFormat="1" ht="11.25" customHeight="1" x14ac:dyDescent="0.2">
      <c r="A47" s="61" t="str">
        <f>IF(ISBLANK(MAIN!A47),"",MAIN!A47)</f>
        <v>P03-01-2</v>
      </c>
      <c r="B47" s="46" t="str">
        <f>IF(ISBLANK(MAIN!B47),"",MAIN!B47)</f>
        <v>Second Impoundment</v>
      </c>
      <c r="C47" s="50" t="str">
        <f>IF(ISBLANK(MAIN!C47),"",MAIN!C47)</f>
        <v/>
      </c>
      <c r="D47" s="47" t="str">
        <f>IF(ISBLANK(MAIN!D47),"",MAIN!D47)</f>
        <v>NAD83 / UTM zone 8</v>
      </c>
      <c r="E47" s="48">
        <f>IF(ISBLANK(MAIN!E47),"",MAIN!E47)</f>
        <v>6912761.4500000002</v>
      </c>
      <c r="F47" s="48">
        <f>IF(ISBLANK(MAIN!F47),"",MAIN!F47)</f>
        <v>583184.15</v>
      </c>
      <c r="G47" s="50">
        <f>IF(ISBLANK(MAIN!G47),"",MAIN!G47)</f>
        <v>12</v>
      </c>
      <c r="H47" s="50">
        <f>IF(ISBLANK(MAIN!H47),"",MAIN!H47)</f>
        <v>5.032</v>
      </c>
      <c r="I47" s="50">
        <f>IF(ISBLANK(MAIN!I47),"",MAIN!I47)</f>
        <v>5.8620000000000001</v>
      </c>
      <c r="J47" s="109">
        <f>IF(ISBLANK(MAIN!J47),"",MAIN!J47)</f>
        <v>39.295000000000002</v>
      </c>
      <c r="K47" s="50">
        <f>IF(ISBLANK(MAIN!K47),"",MAIN!K47)</f>
        <v>39.716999999999999</v>
      </c>
      <c r="L47" s="50" t="str">
        <f>IF(ISBLANK(MAIN!L47),"",MAIN!L47)</f>
        <v/>
      </c>
      <c r="M47" s="97">
        <f>IF(ISBLANK(MAIN!M47),"",MAIN!M47)</f>
        <v>41531</v>
      </c>
      <c r="N47" s="98">
        <f>IF(ISBLANK(MAIN!N47),"",MAIN!N47)</f>
        <v>0.61111111111111105</v>
      </c>
      <c r="O47" s="50">
        <f>IF(ISBLANK(MAIN!O47),"",MAIN!O47)</f>
        <v>10</v>
      </c>
      <c r="P47" s="50">
        <f>IF(ISBLANK(MAIN!P47),"",MAIN!P47)</f>
        <v>0.25600000000000001</v>
      </c>
      <c r="Q47" s="50">
        <f>IF(ISBLANK(MAIN!S47),"",MAIN!S47)</f>
        <v>6</v>
      </c>
      <c r="R47" s="102">
        <f>IF(ISBLANK(MAIN!T47),"",MAIN!T47)</f>
        <v>7.33</v>
      </c>
      <c r="S47" s="50">
        <f>IF(ISBLANK(MAIN!U47),"",MAIN!U47)</f>
        <v>435.2</v>
      </c>
      <c r="T47" s="50">
        <f>IF(ISBLANK(MAIN!V47),"",MAIN!V47)</f>
        <v>8.01</v>
      </c>
      <c r="U47" s="50" t="str">
        <f>IF(ISBLANK(MAIN!W47),"",MAIN!W47)</f>
        <v>Peristaltic</v>
      </c>
      <c r="V47" s="50" t="str">
        <f>IF(ISBLANK(MAIN!X47),"",MAIN!X47)</f>
        <v>Y</v>
      </c>
      <c r="W47" s="52">
        <f>IF(ISBLANK(MAIN!Y47),"",MAIN!Y47)</f>
        <v>100</v>
      </c>
      <c r="X47" s="49" t="str">
        <f>IF(ISBLANK(MAIN!Z47),"",MAIN!Z47)</f>
        <v/>
      </c>
      <c r="Y47" s="52" t="str">
        <f>IF(ISBLANK(MAIN!AA47),"",MAIN!AA47)</f>
        <v>A</v>
      </c>
      <c r="Z47" s="53" t="str">
        <f>IF(ISBLANK(MAIN!AB47),"",MAIN!AB47)</f>
        <v>Alluvium</v>
      </c>
      <c r="AA47" s="56" t="str">
        <f>IF(ISBLANK(MAIN!AC47),"",MAIN!AC47)</f>
        <v/>
      </c>
      <c r="AB47" s="153"/>
      <c r="AC47" s="154"/>
    </row>
    <row r="48" spans="1:30" s="15" customFormat="1" ht="11.25" customHeight="1" x14ac:dyDescent="0.2">
      <c r="A48" s="61" t="str">
        <f>IF(ISBLANK(MAIN!A48),"",MAIN!A48)</f>
        <v>P03-01-8</v>
      </c>
      <c r="B48" s="46" t="str">
        <f>IF(ISBLANK(MAIN!B48),"",MAIN!B48)</f>
        <v>Second Impoundment</v>
      </c>
      <c r="C48" s="50" t="str">
        <f>IF(ISBLANK(MAIN!C48),"",MAIN!C48)</f>
        <v/>
      </c>
      <c r="D48" s="47" t="str">
        <f>IF(ISBLANK(MAIN!D48),"",MAIN!D48)</f>
        <v>NAD83 / UTM zone 8</v>
      </c>
      <c r="E48" s="48">
        <f>IF(ISBLANK(MAIN!E48),"",MAIN!E48)</f>
        <v>6912761.4400000004</v>
      </c>
      <c r="F48" s="48">
        <f>IF(ISBLANK(MAIN!F48),"",MAIN!F48)</f>
        <v>583184.15</v>
      </c>
      <c r="G48" s="50">
        <f>IF(ISBLANK(MAIN!G48),"",MAIN!G48)</f>
        <v>12</v>
      </c>
      <c r="H48" s="50">
        <f>IF(ISBLANK(MAIN!H48),"",MAIN!H48)</f>
        <v>5.4969999999999999</v>
      </c>
      <c r="I48" s="50">
        <f>IF(ISBLANK(MAIN!I48),"",MAIN!I48)</f>
        <v>4.74</v>
      </c>
      <c r="J48" s="109">
        <f>IF(ISBLANK(MAIN!J48),"",MAIN!J48)</f>
        <v>10.052</v>
      </c>
      <c r="K48" s="50">
        <f>IF(ISBLANK(MAIN!K48),"",MAIN!K48)</f>
        <v>10.157</v>
      </c>
      <c r="L48" s="50" t="str">
        <f>IF(ISBLANK(MAIN!L48),"",MAIN!L48)</f>
        <v/>
      </c>
      <c r="M48" s="97">
        <f>IF(ISBLANK(MAIN!M48),"",MAIN!M48)</f>
        <v>41531</v>
      </c>
      <c r="N48" s="98">
        <f>IF(ISBLANK(MAIN!N48),"",MAIN!N48)</f>
        <v>0.63888888888888895</v>
      </c>
      <c r="O48" s="50">
        <f>IF(ISBLANK(MAIN!O48),"",MAIN!O48)</f>
        <v>2.5</v>
      </c>
      <c r="P48" s="50">
        <f>IF(ISBLANK(MAIN!P48),"",MAIN!P48)</f>
        <v>0.109</v>
      </c>
      <c r="Q48" s="50">
        <f>IF(ISBLANK(MAIN!S48),"",MAIN!S48)</f>
        <v>6.6</v>
      </c>
      <c r="R48" s="102">
        <f>IF(ISBLANK(MAIN!T48),"",MAIN!T48)</f>
        <v>5</v>
      </c>
      <c r="S48" s="50">
        <f>IF(ISBLANK(MAIN!U48),"",MAIN!U48)</f>
        <v>24371</v>
      </c>
      <c r="T48" s="50">
        <f>IF(ISBLANK(MAIN!V48),"",MAIN!V48)</f>
        <v>1.91</v>
      </c>
      <c r="U48" s="50" t="str">
        <f>IF(ISBLANK(MAIN!W48),"",MAIN!W48)</f>
        <v>Peristaltic</v>
      </c>
      <c r="V48" s="50" t="str">
        <f>IF(ISBLANK(MAIN!X48),"",MAIN!X48)</f>
        <v>Y</v>
      </c>
      <c r="W48" s="52">
        <f>IF(ISBLANK(MAIN!Y48),"",MAIN!Y48)</f>
        <v>101</v>
      </c>
      <c r="X48" s="49" t="str">
        <f>IF(ISBLANK(MAIN!Z48),"",MAIN!Z48)</f>
        <v/>
      </c>
      <c r="Y48" s="52" t="str">
        <f>IF(ISBLANK(MAIN!AA48),"",MAIN!AA48)</f>
        <v>A</v>
      </c>
      <c r="Z48" s="53" t="str">
        <f>IF(ISBLANK(MAIN!AB48),"",MAIN!AB48)</f>
        <v>Tailings</v>
      </c>
      <c r="AA48" s="56" t="str">
        <f>IF(ISBLANK(MAIN!AC48),"",MAIN!AC48)</f>
        <v>Slight green colour to discharge water.</v>
      </c>
      <c r="AB48" s="153"/>
      <c r="AC48" s="154"/>
    </row>
    <row r="49" spans="1:30" s="15" customFormat="1" ht="11.25" customHeight="1" x14ac:dyDescent="0.2">
      <c r="A49" s="61" t="str">
        <f>IF(ISBLANK(MAIN!A49),"",MAIN!A49)</f>
        <v>P03-03-2</v>
      </c>
      <c r="B49" s="46" t="str">
        <f>IF(ISBLANK(MAIN!B49),"",MAIN!B49)</f>
        <v>Second Impoundment</v>
      </c>
      <c r="C49" s="50" t="str">
        <f>IF(ISBLANK(MAIN!C49),"",MAIN!C49)</f>
        <v/>
      </c>
      <c r="D49" s="47" t="str">
        <f>IF(ISBLANK(MAIN!D49),"",MAIN!D49)</f>
        <v>NAD83 / UTM zone 8</v>
      </c>
      <c r="E49" s="48">
        <f>IF(ISBLANK(MAIN!E49),"",MAIN!E49)</f>
        <v>6912879.3300000001</v>
      </c>
      <c r="F49" s="48">
        <f>IF(ISBLANK(MAIN!F49),"",MAIN!F49)</f>
        <v>582951.01</v>
      </c>
      <c r="G49" s="50">
        <f>IF(ISBLANK(MAIN!G49),"",MAIN!G49)</f>
        <v>12</v>
      </c>
      <c r="H49" s="50">
        <f>IF(ISBLANK(MAIN!H49),"",MAIN!H49)</f>
        <v>6.9050000000000002</v>
      </c>
      <c r="I49" s="50">
        <f>IF(ISBLANK(MAIN!I49),"",MAIN!I49)</f>
        <v>7.1589999999999998</v>
      </c>
      <c r="J49" s="109">
        <f>IF(ISBLANK(MAIN!J49),"",MAIN!J49)</f>
        <v>34.182000000000002</v>
      </c>
      <c r="K49" s="50">
        <f>IF(ISBLANK(MAIN!K49),"",MAIN!K49)</f>
        <v>34.024999999999999</v>
      </c>
      <c r="L49" s="50" t="str">
        <f>IF(ISBLANK(MAIN!L49),"",MAIN!L49)</f>
        <v/>
      </c>
      <c r="M49" s="97">
        <f>IF(ISBLANK(MAIN!M49),"",MAIN!M49)</f>
        <v>41531</v>
      </c>
      <c r="N49" s="98">
        <f>IF(ISBLANK(MAIN!N49),"",MAIN!N49)</f>
        <v>0.69513888888888886</v>
      </c>
      <c r="O49" s="50">
        <f>IF(ISBLANK(MAIN!O49),"",MAIN!O49)</f>
        <v>10</v>
      </c>
      <c r="P49" s="50">
        <f>IF(ISBLANK(MAIN!P49),"",MAIN!P49)</f>
        <v>0.222</v>
      </c>
      <c r="Q49" s="50">
        <f>IF(ISBLANK(MAIN!S49),"",MAIN!S49)</f>
        <v>7.8</v>
      </c>
      <c r="R49" s="102">
        <f>IF(ISBLANK(MAIN!T49),"",MAIN!T49)</f>
        <v>4.46</v>
      </c>
      <c r="S49" s="50">
        <f>IF(ISBLANK(MAIN!U49),"",MAIN!U49)</f>
        <v>2793</v>
      </c>
      <c r="T49" s="50">
        <f>IF(ISBLANK(MAIN!V49),"",MAIN!V49)</f>
        <v>9.1300000000000008</v>
      </c>
      <c r="U49" s="50" t="str">
        <f>IF(ISBLANK(MAIN!W49),"",MAIN!W49)</f>
        <v>Peristaltic</v>
      </c>
      <c r="V49" s="50" t="str">
        <f>IF(ISBLANK(MAIN!X49),"",MAIN!X49)</f>
        <v>Y</v>
      </c>
      <c r="W49" s="52">
        <f>IF(ISBLANK(MAIN!Y49),"",MAIN!Y49)</f>
        <v>105</v>
      </c>
      <c r="X49" s="49" t="str">
        <f>IF(ISBLANK(MAIN!Z49),"",MAIN!Z49)</f>
        <v/>
      </c>
      <c r="Y49" s="52" t="str">
        <f>IF(ISBLANK(MAIN!AA49),"",MAIN!AA49)</f>
        <v>A</v>
      </c>
      <c r="Z49" s="53" t="str">
        <f>IF(ISBLANK(MAIN!AB49),"",MAIN!AB49)</f>
        <v>Alluvium</v>
      </c>
      <c r="AA49" s="56" t="str">
        <f>IF(ISBLANK(MAIN!AC49),"",MAIN!AC49)</f>
        <v/>
      </c>
      <c r="AB49" s="153"/>
      <c r="AC49" s="154"/>
    </row>
    <row r="50" spans="1:30" s="15" customFormat="1" ht="11.25" customHeight="1" x14ac:dyDescent="0.2">
      <c r="A50" s="61" t="str">
        <f>IF(ISBLANK(MAIN!A50),"",MAIN!A50)</f>
        <v>P03-03-4</v>
      </c>
      <c r="B50" s="46" t="str">
        <f>IF(ISBLANK(MAIN!B50),"",MAIN!B50)</f>
        <v>Second Impoundment</v>
      </c>
      <c r="C50" s="50" t="str">
        <f>IF(ISBLANK(MAIN!C50),"",MAIN!C50)</f>
        <v/>
      </c>
      <c r="D50" s="47" t="str">
        <f>IF(ISBLANK(MAIN!D50),"",MAIN!D50)</f>
        <v>NAD83 / UTM zone 8</v>
      </c>
      <c r="E50" s="48">
        <f>IF(ISBLANK(MAIN!E50),"",MAIN!E50)</f>
        <v>6912879.3499999996</v>
      </c>
      <c r="F50" s="48">
        <f>IF(ISBLANK(MAIN!F50),"",MAIN!F50)</f>
        <v>582951.01</v>
      </c>
      <c r="G50" s="50">
        <f>IF(ISBLANK(MAIN!G50),"",MAIN!G50)</f>
        <v>12</v>
      </c>
      <c r="H50" s="50">
        <f>IF(ISBLANK(MAIN!H50),"",MAIN!H50)</f>
        <v>7.0490000000000004</v>
      </c>
      <c r="I50" s="50">
        <f>IF(ISBLANK(MAIN!I50),"",MAIN!I50)</f>
        <v>7.1909999999999998</v>
      </c>
      <c r="J50" s="109">
        <f>IF(ISBLANK(MAIN!J50),"",MAIN!J50)</f>
        <v>23.349</v>
      </c>
      <c r="K50" s="50">
        <f>IF(ISBLANK(MAIN!K50),"",MAIN!K50)</f>
        <v>23.055</v>
      </c>
      <c r="L50" s="50" t="str">
        <f>IF(ISBLANK(MAIN!L50),"",MAIN!L50)</f>
        <v/>
      </c>
      <c r="M50" s="97">
        <f>IF(ISBLANK(MAIN!M50),"",MAIN!M50)</f>
        <v>41531</v>
      </c>
      <c r="N50" s="98">
        <f>IF(ISBLANK(MAIN!N50),"",MAIN!N50)</f>
        <v>0.71666666666666667</v>
      </c>
      <c r="O50" s="50">
        <f>IF(ISBLANK(MAIN!O50),"",MAIN!O50)</f>
        <v>5</v>
      </c>
      <c r="P50" s="50">
        <f>IF(ISBLANK(MAIN!P50),"",MAIN!P50)</f>
        <v>0.41699999999999998</v>
      </c>
      <c r="Q50" s="50">
        <f>IF(ISBLANK(MAIN!S50),"",MAIN!S50)</f>
        <v>5.6</v>
      </c>
      <c r="R50" s="102">
        <f>IF(ISBLANK(MAIN!T50),"",MAIN!T50)</f>
        <v>5.2</v>
      </c>
      <c r="S50" s="50">
        <f>IF(ISBLANK(MAIN!U50),"",MAIN!U50)</f>
        <v>1951</v>
      </c>
      <c r="T50" s="50">
        <f>IF(ISBLANK(MAIN!V50),"",MAIN!V50)</f>
        <v>6.72</v>
      </c>
      <c r="U50" s="50" t="str">
        <f>IF(ISBLANK(MAIN!W50),"",MAIN!W50)</f>
        <v>Peristaltic</v>
      </c>
      <c r="V50" s="50" t="str">
        <f>IF(ISBLANK(MAIN!X50),"",MAIN!X50)</f>
        <v>Y</v>
      </c>
      <c r="W50" s="52">
        <f>IF(ISBLANK(MAIN!Y50),"",MAIN!Y50)</f>
        <v>103</v>
      </c>
      <c r="X50" s="49" t="str">
        <f>IF(ISBLANK(MAIN!Z50),"",MAIN!Z50)</f>
        <v/>
      </c>
      <c r="Y50" s="52" t="str">
        <f>IF(ISBLANK(MAIN!AA50),"",MAIN!AA50)</f>
        <v>A</v>
      </c>
      <c r="Z50" s="53" t="str">
        <f>IF(ISBLANK(MAIN!AB50),"",MAIN!AB50)</f>
        <v>Alluvium</v>
      </c>
      <c r="AA50" s="56" t="str">
        <f>IF(ISBLANK(MAIN!AC50),"",MAIN!AC50)</f>
        <v/>
      </c>
      <c r="AB50" s="153"/>
      <c r="AC50" s="154"/>
    </row>
    <row r="51" spans="1:30" s="15" customFormat="1" ht="11.25" customHeight="1" x14ac:dyDescent="0.2">
      <c r="A51" s="61" t="str">
        <f>IF(ISBLANK(MAIN!A51),"",MAIN!A51)</f>
        <v>P03-03-9</v>
      </c>
      <c r="B51" s="46" t="str">
        <f>IF(ISBLANK(MAIN!B51),"",MAIN!B51)</f>
        <v>Second Impoundment</v>
      </c>
      <c r="C51" s="50" t="str">
        <f>IF(ISBLANK(MAIN!C51),"",MAIN!C51)</f>
        <v/>
      </c>
      <c r="D51" s="47" t="str">
        <f>IF(ISBLANK(MAIN!D51),"",MAIN!D51)</f>
        <v>NAD83 / UTM zone 8</v>
      </c>
      <c r="E51" s="48">
        <f>IF(ISBLANK(MAIN!E51),"",MAIN!E51)</f>
        <v>6912879.3200000003</v>
      </c>
      <c r="F51" s="48">
        <f>IF(ISBLANK(MAIN!F51),"",MAIN!F51)</f>
        <v>582950.94999999995</v>
      </c>
      <c r="G51" s="50">
        <f>IF(ISBLANK(MAIN!G51),"",MAIN!G51)</f>
        <v>12</v>
      </c>
      <c r="H51" s="50">
        <f>IF(ISBLANK(MAIN!H51),"",MAIN!H51)</f>
        <v>6.7480000000000002</v>
      </c>
      <c r="I51" s="50">
        <f>IF(ISBLANK(MAIN!I51),"",MAIN!I51)</f>
        <v>0</v>
      </c>
      <c r="J51" s="109">
        <f>IF(ISBLANK(MAIN!J51),"",MAIN!J51)</f>
        <v>10.119</v>
      </c>
      <c r="K51" s="50">
        <f>IF(ISBLANK(MAIN!K51),"",MAIN!K51)</f>
        <v>9.9450000000000003</v>
      </c>
      <c r="L51" s="50" t="str">
        <f>IF(ISBLANK(MAIN!L51),"",MAIN!L51)</f>
        <v/>
      </c>
      <c r="M51" s="97">
        <f>IF(ISBLANK(MAIN!M51),"",MAIN!M51)</f>
        <v>41531</v>
      </c>
      <c r="N51" s="98">
        <f>IF(ISBLANK(MAIN!N51),"",MAIN!N51)</f>
        <v>0.74305555555555547</v>
      </c>
      <c r="O51" s="50">
        <f>IF(ISBLANK(MAIN!O51),"",MAIN!O51)</f>
        <v>1.25</v>
      </c>
      <c r="P51" s="50">
        <f>IF(ISBLANK(MAIN!P51),"",MAIN!P51)</f>
        <v>3.7999999999999999E-2</v>
      </c>
      <c r="Q51" s="50">
        <f>IF(ISBLANK(MAIN!S51),"",MAIN!S51)</f>
        <v>8.1999999999999993</v>
      </c>
      <c r="R51" s="102">
        <f>IF(ISBLANK(MAIN!T51),"",MAIN!T51)</f>
        <v>4.45</v>
      </c>
      <c r="S51" s="50">
        <f>IF(ISBLANK(MAIN!U51),"",MAIN!U51)</f>
        <v>29370</v>
      </c>
      <c r="T51" s="50">
        <f>IF(ISBLANK(MAIN!V51),"",MAIN!V51)</f>
        <v>3.53</v>
      </c>
      <c r="U51" s="50" t="str">
        <f>IF(ISBLANK(MAIN!W51),"",MAIN!W51)</f>
        <v>Peristaltic</v>
      </c>
      <c r="V51" s="50" t="str">
        <f>IF(ISBLANK(MAIN!X51),"",MAIN!X51)</f>
        <v>Y</v>
      </c>
      <c r="W51" s="52">
        <f>IF(ISBLANK(MAIN!Y51),"",MAIN!Y51)</f>
        <v>110</v>
      </c>
      <c r="X51" s="49" t="str">
        <f>IF(ISBLANK(MAIN!Z51),"",MAIN!Z51)</f>
        <v/>
      </c>
      <c r="Y51" s="52" t="str">
        <f>IF(ISBLANK(MAIN!AA51),"",MAIN!AA51)</f>
        <v>A</v>
      </c>
      <c r="Z51" s="53" t="str">
        <f>IF(ISBLANK(MAIN!AB51),"",MAIN!AB51)</f>
        <v>Tailings</v>
      </c>
      <c r="AA51" s="56" t="str">
        <f>IF(ISBLANK(MAIN!AC51),"",MAIN!AC51)</f>
        <v>Many large particulates, clogged foot valve.</v>
      </c>
      <c r="AB51" s="153"/>
      <c r="AC51" s="154"/>
    </row>
    <row r="52" spans="1:30" s="15" customFormat="1" ht="0.75" customHeight="1" x14ac:dyDescent="0.2">
      <c r="A52" s="61" t="str">
        <f>IF(ISBLANK(MAIN!A52),"",MAIN!A52)</f>
        <v>P03-05-4</v>
      </c>
      <c r="B52" s="46" t="str">
        <f>IF(ISBLANK(MAIN!B52),"",MAIN!B52)</f>
        <v>Second Impoundment</v>
      </c>
      <c r="C52" s="50" t="str">
        <f>IF(ISBLANK(MAIN!C52),"",MAIN!C52)</f>
        <v/>
      </c>
      <c r="D52" s="47" t="str">
        <f>IF(ISBLANK(MAIN!D52),"",MAIN!D52)</f>
        <v>NAD83 / UTM zone 8</v>
      </c>
      <c r="E52" s="48">
        <f>IF(ISBLANK(MAIN!E52),"",MAIN!E52)</f>
        <v>6913115.2599999998</v>
      </c>
      <c r="F52" s="48">
        <f>IF(ISBLANK(MAIN!F52),"",MAIN!F52)</f>
        <v>582487.56999999995</v>
      </c>
      <c r="G52" s="50">
        <f>IF(ISBLANK(MAIN!G52),"",MAIN!G52)</f>
        <v>12</v>
      </c>
      <c r="H52" s="50" t="str">
        <f>IF(ISBLANK(MAIN!H52),"",MAIN!H52)</f>
        <v/>
      </c>
      <c r="I52" s="50">
        <f>IF(ISBLANK(MAIN!I52),"",MAIN!I52)</f>
        <v>8.6880000000000006</v>
      </c>
      <c r="J52" s="109" t="str">
        <f>IF(ISBLANK(MAIN!J52),"",MAIN!J52)</f>
        <v/>
      </c>
      <c r="K52" s="50">
        <f>IF(ISBLANK(MAIN!K52),"",MAIN!K52)</f>
        <v>24.36</v>
      </c>
      <c r="L52" s="50" t="str">
        <f>IF(ISBLANK(MAIN!L52),"",MAIN!L52)</f>
        <v/>
      </c>
      <c r="M52" s="97">
        <f>IF(ISBLANK(MAIN!M52),"",MAIN!M52)</f>
        <v>41531</v>
      </c>
      <c r="N52" s="98">
        <f>IF(ISBLANK(MAIN!N52),"",MAIN!N52)</f>
        <v>0.76527777777777783</v>
      </c>
      <c r="O52" s="50">
        <f>IF(ISBLANK(MAIN!O52),"",MAIN!O52)</f>
        <v>9</v>
      </c>
      <c r="P52" s="50">
        <f>IF(ISBLANK(MAIN!P52),"",MAIN!P52)</f>
        <v>0.56299999999999994</v>
      </c>
      <c r="Q52" s="50">
        <f>IF(ISBLANK(MAIN!S52),"",MAIN!S52)</f>
        <v>4.8</v>
      </c>
      <c r="R52" s="102">
        <f>IF(ISBLANK(MAIN!T52),"",MAIN!T52)</f>
        <v>6.34</v>
      </c>
      <c r="S52" s="50">
        <f>IF(ISBLANK(MAIN!U52),"",MAIN!U52)</f>
        <v>1314</v>
      </c>
      <c r="T52" s="50">
        <f>IF(ISBLANK(MAIN!V52),"",MAIN!V52)</f>
        <v>76.2</v>
      </c>
      <c r="U52" s="50" t="str">
        <f>IF(ISBLANK(MAIN!W52),"",MAIN!W52)</f>
        <v>Manual</v>
      </c>
      <c r="V52" s="50" t="str">
        <f>IF(ISBLANK(MAIN!X52),"",MAIN!X52)</f>
        <v>Y</v>
      </c>
      <c r="W52" s="52" t="str">
        <f>IF(ISBLANK(MAIN!Y52),"",MAIN!Y52)</f>
        <v>042</v>
      </c>
      <c r="X52" s="49" t="str">
        <f>IF(ISBLANK(MAIN!Z52),"",MAIN!Z52)</f>
        <v/>
      </c>
      <c r="Y52" s="52" t="str">
        <f>IF(ISBLANK(MAIN!AA52),"",MAIN!AA52)</f>
        <v>A</v>
      </c>
      <c r="Z52" s="53" t="str">
        <f>IF(ISBLANK(MAIN!AB52),"",MAIN!AB52)</f>
        <v>Alluvium</v>
      </c>
      <c r="AA52" s="56" t="str">
        <f>IF(ISBLANK(MAIN!AC52),"",MAIN!AC52)</f>
        <v>Not able to dip at time of sampling; purge volume based on historical purge data</v>
      </c>
      <c r="AB52" s="153"/>
      <c r="AC52" s="154"/>
    </row>
    <row r="53" spans="1:30" s="15" customFormat="1" x14ac:dyDescent="0.2">
      <c r="A53" s="26" t="str">
        <f>IF(ISBLANK(MAIN!A53),"",MAIN!A53)</f>
        <v>S-Wells Area</v>
      </c>
      <c r="B53" s="34" t="str">
        <f>IF(ISBLANK(MAIN!B53),"",MAIN!B53)</f>
        <v/>
      </c>
      <c r="C53" s="27" t="str">
        <f>IF(ISBLANK(MAIN!C53),"",MAIN!C53)</f>
        <v/>
      </c>
      <c r="D53" s="16" t="str">
        <f>IF(ISBLANK(MAIN!D53),"",MAIN!D53)</f>
        <v/>
      </c>
      <c r="E53" s="17" t="str">
        <f>IF(ISBLANK(MAIN!E53),"",MAIN!E53)</f>
        <v/>
      </c>
      <c r="F53" s="17" t="str">
        <f>IF(ISBLANK(MAIN!F53),"",MAIN!F53)</f>
        <v/>
      </c>
      <c r="G53" s="27" t="str">
        <f>IF(ISBLANK(MAIN!G53),"",MAIN!G53)</f>
        <v/>
      </c>
      <c r="H53" s="27" t="str">
        <f>IF(ISBLANK(MAIN!H53),"",MAIN!H53)</f>
        <v/>
      </c>
      <c r="I53" s="27" t="str">
        <f>IF(ISBLANK(MAIN!I53),"",MAIN!I53)</f>
        <v/>
      </c>
      <c r="J53" s="110" t="str">
        <f>IF(ISBLANK(MAIN!J53),"",MAIN!J53)</f>
        <v/>
      </c>
      <c r="K53" s="27" t="str">
        <f>IF(ISBLANK(MAIN!K53),"",MAIN!K53)</f>
        <v/>
      </c>
      <c r="L53" s="27" t="str">
        <f>IF(ISBLANK(MAIN!L53),"",MAIN!L53)</f>
        <v/>
      </c>
      <c r="M53" s="27" t="str">
        <f>IF(ISBLANK(MAIN!M53),"",MAIN!M53)</f>
        <v/>
      </c>
      <c r="N53" s="27" t="str">
        <f>IF(ISBLANK(MAIN!N53),"",MAIN!N53)</f>
        <v/>
      </c>
      <c r="O53" s="27" t="str">
        <f>IF(ISBLANK(MAIN!O53),"",MAIN!O53)</f>
        <v/>
      </c>
      <c r="P53" s="27" t="str">
        <f>IF(ISBLANK(MAIN!P53),"",MAIN!P53)</f>
        <v/>
      </c>
      <c r="Q53" s="27" t="str">
        <f>IF(ISBLANK(MAIN!S53),"",MAIN!S53)</f>
        <v/>
      </c>
      <c r="R53" s="103" t="str">
        <f>IF(ISBLANK(MAIN!T53),"",MAIN!T53)</f>
        <v/>
      </c>
      <c r="S53" s="27" t="str">
        <f>IF(ISBLANK(MAIN!U53),"",MAIN!U53)</f>
        <v/>
      </c>
      <c r="T53" s="27" t="str">
        <f>IF(ISBLANK(MAIN!V53),"",MAIN!V53)</f>
        <v/>
      </c>
      <c r="U53" s="27" t="str">
        <f>IF(ISBLANK(MAIN!W53),"",MAIN!W53)</f>
        <v/>
      </c>
      <c r="V53" s="27" t="str">
        <f>IF(ISBLANK(MAIN!X53),"",MAIN!X53)</f>
        <v/>
      </c>
      <c r="W53" s="28" t="str">
        <f>IF(ISBLANK(MAIN!Y53),"",MAIN!Y53)</f>
        <v/>
      </c>
      <c r="X53" s="29" t="str">
        <f>IF(ISBLANK(MAIN!Z53),"",MAIN!Z53)</f>
        <v/>
      </c>
      <c r="Y53" s="28" t="str">
        <f>IF(ISBLANK(MAIN!AA53),"",MAIN!AA53)</f>
        <v/>
      </c>
      <c r="Z53" s="30" t="str">
        <f>IF(ISBLANK(MAIN!AB53),"",MAIN!AB53)</f>
        <v/>
      </c>
      <c r="AA53" s="31" t="str">
        <f>IF(ISBLANK(MAIN!AC53),"",MAIN!AC53)</f>
        <v/>
      </c>
      <c r="AB53" s="155"/>
      <c r="AC53" s="154"/>
    </row>
    <row r="54" spans="1:30" s="15" customFormat="1" ht="11.25" customHeight="1" x14ac:dyDescent="0.2">
      <c r="A54" s="45" t="str">
        <f>IF(ISBLANK(MAIN!A54),"",MAIN!A54)</f>
        <v>P09-SIS1</v>
      </c>
      <c r="B54" s="46" t="str">
        <f>IF(ISBLANK(MAIN!B54),"",MAIN!B54)</f>
        <v>S-Wells Area</v>
      </c>
      <c r="C54" s="47" t="str">
        <f>IF(ISBLANK(MAIN!C54),"",MAIN!C54)</f>
        <v/>
      </c>
      <c r="D54" s="47" t="str">
        <f>IF(ISBLANK(MAIN!D54),"",MAIN!D54)</f>
        <v>NAD83 / UTM zone 8</v>
      </c>
      <c r="E54" s="48">
        <f>IF(ISBLANK(MAIN!E54),"",MAIN!E54)</f>
        <v>6912954</v>
      </c>
      <c r="F54" s="48">
        <f>IF(ISBLANK(MAIN!F54),"",MAIN!F54)</f>
        <v>584585</v>
      </c>
      <c r="G54" s="49">
        <f>IF(ISBLANK(MAIN!G54),"",MAIN!G54)</f>
        <v>51</v>
      </c>
      <c r="H54" s="65">
        <f>IF(ISBLANK(MAIN!H54),"",MAIN!H54)</f>
        <v>3.5670000000000002</v>
      </c>
      <c r="I54" s="50">
        <f>IF(ISBLANK(MAIN!I54),"",MAIN!I54)</f>
        <v>5.306</v>
      </c>
      <c r="J54" s="65">
        <f>IF(ISBLANK(MAIN!J54),"",MAIN!J54)</f>
        <v>6.65</v>
      </c>
      <c r="K54" s="50">
        <f>IF(ISBLANK(MAIN!K54),"",MAIN!K54)</f>
        <v>7.2629999999999999</v>
      </c>
      <c r="L54" s="47">
        <f>IF(ISBLANK(MAIN!L54),"",MAIN!L54)</f>
        <v>0.96299999999999997</v>
      </c>
      <c r="M54" s="51">
        <f>IF(ISBLANK(MAIN!M54),"",MAIN!M54)</f>
        <v>41530</v>
      </c>
      <c r="N54" s="85">
        <f>IF(ISBLANK(MAIN!N54),"",MAIN!N54)</f>
        <v>0.65</v>
      </c>
      <c r="O54" s="49">
        <f>IF(ISBLANK(MAIN!O54),"",MAIN!O54)</f>
        <v>15</v>
      </c>
      <c r="P54" s="65">
        <f>IF(ISBLANK(MAIN!P54),"",MAIN!P54)</f>
        <v>0.28999999999999998</v>
      </c>
      <c r="Q54" s="49">
        <f>IF(ISBLANK(MAIN!S54),"",MAIN!S54)</f>
        <v>6.3</v>
      </c>
      <c r="R54" s="62">
        <f>IF(ISBLANK(MAIN!T54),"",MAIN!T54)</f>
        <v>6.68</v>
      </c>
      <c r="S54" s="49">
        <f>IF(ISBLANK(MAIN!U54),"",MAIN!U54)</f>
        <v>7084</v>
      </c>
      <c r="T54" s="49">
        <f>IF(ISBLANK(MAIN!V54),"",MAIN!V54)</f>
        <v>284</v>
      </c>
      <c r="U54" s="49" t="str">
        <f>IF(ISBLANK(MAIN!W54),"",MAIN!W54)</f>
        <v>Hydrolift</v>
      </c>
      <c r="V54" s="49" t="str">
        <f>IF(ISBLANK(MAIN!X54),"",MAIN!X54)</f>
        <v>Y</v>
      </c>
      <c r="W54" s="49" t="str">
        <f>IF(ISBLANK(MAIN!Y54),"",MAIN!Y54)</f>
        <v>087</v>
      </c>
      <c r="X54" s="49" t="str">
        <f>IF(ISBLANK(MAIN!Z54),"",MAIN!Z54)</f>
        <v/>
      </c>
      <c r="Y54" s="52" t="str">
        <f>IF(ISBLANK(MAIN!AA54),"",MAIN!AA54)</f>
        <v>Q</v>
      </c>
      <c r="Z54" s="53" t="str">
        <f>IF(ISBLANK(MAIN!AB54),"",MAIN!AB54)</f>
        <v>Overburden/ sand &amp; gravel</v>
      </c>
      <c r="AA54" s="56" t="str">
        <f>IF(ISBLANK(MAIN!AC54),"",MAIN!AC54)</f>
        <v/>
      </c>
      <c r="AB54" s="153"/>
      <c r="AC54" s="154"/>
    </row>
    <row r="55" spans="1:30" s="15" customFormat="1" ht="11.25" customHeight="1" x14ac:dyDescent="0.2">
      <c r="A55" s="45" t="str">
        <f>IF(ISBLANK(MAIN!A55),"",MAIN!A55)</f>
        <v>P09-SIS2</v>
      </c>
      <c r="B55" s="46" t="str">
        <f>IF(ISBLANK(MAIN!B55),"",MAIN!B55)</f>
        <v>S-Wells Area</v>
      </c>
      <c r="C55" s="47" t="str">
        <f>IF(ISBLANK(MAIN!C55),"",MAIN!C55)</f>
        <v/>
      </c>
      <c r="D55" s="47" t="str">
        <f>IF(ISBLANK(MAIN!D55),"",MAIN!D55)</f>
        <v>NAD83 / UTM zone 8</v>
      </c>
      <c r="E55" s="48">
        <f>IF(ISBLANK(MAIN!E55),"",MAIN!E55)</f>
        <v>6912950</v>
      </c>
      <c r="F55" s="48">
        <f>IF(ISBLANK(MAIN!F55),"",MAIN!F55)</f>
        <v>584594</v>
      </c>
      <c r="G55" s="49">
        <f>IF(ISBLANK(MAIN!G55),"",MAIN!G55)</f>
        <v>51</v>
      </c>
      <c r="H55" s="49">
        <f>IF(ISBLANK(MAIN!H55),"",MAIN!H55)</f>
        <v>3.5990000000000002</v>
      </c>
      <c r="I55" s="50">
        <f>IF(ISBLANK(MAIN!I55),"",MAIN!I55)</f>
        <v>4.4189999999999996</v>
      </c>
      <c r="J55" s="65">
        <f>IF(ISBLANK(MAIN!J55),"",MAIN!J55)</f>
        <v>6.3380000000000001</v>
      </c>
      <c r="K55" s="50">
        <f>IF(ISBLANK(MAIN!K55),"",MAIN!K55)</f>
        <v>6.4870000000000001</v>
      </c>
      <c r="L55" s="47">
        <f>IF(ISBLANK(MAIN!L55),"",MAIN!L55)</f>
        <v>0.98699999999999999</v>
      </c>
      <c r="M55" s="51">
        <f>IF(ISBLANK(MAIN!M55),"",MAIN!M55)</f>
        <v>41530</v>
      </c>
      <c r="N55" s="85">
        <f>IF(ISBLANK(MAIN!N55),"",MAIN!N55)</f>
        <v>0.60416666666666663</v>
      </c>
      <c r="O55" s="49">
        <f>IF(ISBLANK(MAIN!O55),"",MAIN!O55)</f>
        <v>30</v>
      </c>
      <c r="P55" s="65">
        <f>IF(ISBLANK(MAIN!P55),"",MAIN!P55)</f>
        <v>1.3</v>
      </c>
      <c r="Q55" s="49">
        <f>IF(ISBLANK(MAIN!S55),"",MAIN!S55)</f>
        <v>7.6</v>
      </c>
      <c r="R55" s="62">
        <f>IF(ISBLANK(MAIN!T55),"",MAIN!T55)</f>
        <v>6.06</v>
      </c>
      <c r="S55" s="49">
        <f>IF(ISBLANK(MAIN!U55),"",MAIN!U55)</f>
        <v>8431</v>
      </c>
      <c r="T55" s="49">
        <f>IF(ISBLANK(MAIN!V55),"",MAIN!V55)</f>
        <v>733</v>
      </c>
      <c r="U55" s="49" t="str">
        <f>IF(ISBLANK(MAIN!W55),"",MAIN!W55)</f>
        <v>Hydrolift</v>
      </c>
      <c r="V55" s="49" t="str">
        <f>IF(ISBLANK(MAIN!X55),"",MAIN!X55)</f>
        <v>Y</v>
      </c>
      <c r="W55" s="49" t="str">
        <f>IF(ISBLANK(MAIN!Y55),"",MAIN!Y55)</f>
        <v>094</v>
      </c>
      <c r="X55" s="49" t="str">
        <f>IF(ISBLANK(MAIN!Z55),"",MAIN!Z55)</f>
        <v/>
      </c>
      <c r="Y55" s="52" t="str">
        <f>IF(ISBLANK(MAIN!AA55),"",MAIN!AA55)</f>
        <v>Q</v>
      </c>
      <c r="Z55" s="53" t="str">
        <f>IF(ISBLANK(MAIN!AB55),"",MAIN!AB55)</f>
        <v>Overburden/ sand &amp; gravel</v>
      </c>
      <c r="AA55" s="56" t="str">
        <f>IF(ISBLANK(MAIN!AC55),"",MAIN!AC55)</f>
        <v/>
      </c>
      <c r="AB55" s="153"/>
      <c r="AC55" s="154"/>
    </row>
    <row r="56" spans="1:30" s="15" customFormat="1" ht="11.25" customHeight="1" x14ac:dyDescent="0.2">
      <c r="A56" s="45" t="str">
        <f>IF(ISBLANK(MAIN!A56),"",MAIN!A56)</f>
        <v>P09-SIS5</v>
      </c>
      <c r="B56" s="46" t="str">
        <f>IF(ISBLANK(MAIN!B56),"",MAIN!B56)</f>
        <v>S-Wells Area</v>
      </c>
      <c r="C56" s="47" t="str">
        <f>IF(ISBLANK(MAIN!C56),"",MAIN!C56)</f>
        <v/>
      </c>
      <c r="D56" s="47" t="str">
        <f>IF(ISBLANK(MAIN!D56),"",MAIN!D56)</f>
        <v>NAD83 / UTM zone 8</v>
      </c>
      <c r="E56" s="48">
        <f>IF(ISBLANK(MAIN!E56),"",MAIN!E56)</f>
        <v>6912935</v>
      </c>
      <c r="F56" s="48">
        <f>IF(ISBLANK(MAIN!F56),"",MAIN!F56)</f>
        <v>584622</v>
      </c>
      <c r="G56" s="49">
        <f>IF(ISBLANK(MAIN!G56),"",MAIN!G56)</f>
        <v>51</v>
      </c>
      <c r="H56" s="49">
        <f>IF(ISBLANK(MAIN!H56),"",MAIN!H56)</f>
        <v>3.63</v>
      </c>
      <c r="I56" s="50">
        <f>IF(ISBLANK(MAIN!I56),"",MAIN!I56)</f>
        <v>3.0726</v>
      </c>
      <c r="J56" s="65">
        <f>IF(ISBLANK(MAIN!J56),"",MAIN!J56)</f>
        <v>4.6100000000000003</v>
      </c>
      <c r="K56" s="50">
        <f>IF(ISBLANK(MAIN!K56),"",MAIN!K56)</f>
        <v>4.6970000000000001</v>
      </c>
      <c r="L56" s="47">
        <f>IF(ISBLANK(MAIN!L56),"",MAIN!L56)</f>
        <v>0.997</v>
      </c>
      <c r="M56" s="51">
        <f>IF(ISBLANK(MAIN!M56),"",MAIN!M56)</f>
        <v>41530</v>
      </c>
      <c r="N56" s="85">
        <f>IF(ISBLANK(MAIN!N56),"",MAIN!N56)</f>
        <v>0.66666666666666663</v>
      </c>
      <c r="O56" s="49">
        <f>IF(ISBLANK(MAIN!O56),"",MAIN!O56)</f>
        <v>3</v>
      </c>
      <c r="P56" s="49" t="str">
        <f>IF(ISBLANK(MAIN!P56),"",MAIN!P56)</f>
        <v/>
      </c>
      <c r="Q56" s="49" t="str">
        <f>IF(ISBLANK(MAIN!S56),"",MAIN!S56)</f>
        <v/>
      </c>
      <c r="R56" s="62" t="str">
        <f>IF(ISBLANK(MAIN!T56),"",MAIN!T56)</f>
        <v/>
      </c>
      <c r="S56" s="49" t="str">
        <f>IF(ISBLANK(MAIN!U56),"",MAIN!U56)</f>
        <v/>
      </c>
      <c r="T56" s="49" t="str">
        <f>IF(ISBLANK(MAIN!V56),"",MAIN!V56)</f>
        <v/>
      </c>
      <c r="U56" s="49" t="str">
        <f>IF(ISBLANK(MAIN!W56),"",MAIN!W56)</f>
        <v>Manual</v>
      </c>
      <c r="V56" s="49" t="str">
        <f>IF(ISBLANK(MAIN!X56),"",MAIN!X56)</f>
        <v>Y</v>
      </c>
      <c r="W56" s="49">
        <f>IF(ISBLANK(MAIN!Y56),"",MAIN!Y56)</f>
        <v>109</v>
      </c>
      <c r="X56" s="49" t="str">
        <f>IF(ISBLANK(MAIN!Z56),"",MAIN!Z56)</f>
        <v/>
      </c>
      <c r="Y56" s="52" t="str">
        <f>IF(ISBLANK(MAIN!AA56),"",MAIN!AA56)</f>
        <v>Q</v>
      </c>
      <c r="Z56" s="53" t="str">
        <f>IF(ISBLANK(MAIN!AB56),"",MAIN!AB56)</f>
        <v>Overburden/ sand &amp; gravel</v>
      </c>
      <c r="AA56" s="56" t="str">
        <f>IF(ISBLANK(MAIN!AC56),"",MAIN!AC56)</f>
        <v>Well went dry after 3L; returned for sample following recharge 24 hours later.</v>
      </c>
      <c r="AB56" s="153"/>
      <c r="AC56" s="154"/>
    </row>
    <row r="57" spans="1:30" s="15" customFormat="1" ht="11.25" customHeight="1" x14ac:dyDescent="0.2">
      <c r="A57" s="45" t="str">
        <f>IF(ISBLANK(MAIN!A57),"",MAIN!A57)</f>
        <v>P96-7</v>
      </c>
      <c r="B57" s="46" t="str">
        <f>IF(ISBLANK(MAIN!B57),"",MAIN!B57)</f>
        <v>S-Wells Area</v>
      </c>
      <c r="C57" s="47" t="str">
        <f>IF(ISBLANK(MAIN!C57),"",MAIN!C57)</f>
        <v/>
      </c>
      <c r="D57" s="47" t="str">
        <f>IF(ISBLANK(MAIN!D57),"",MAIN!D57)</f>
        <v>NAD83 / UTM zone 8</v>
      </c>
      <c r="E57" s="48">
        <f>IF(ISBLANK(MAIN!E57),"",MAIN!E57)</f>
        <v>6913285.5300000003</v>
      </c>
      <c r="F57" s="48">
        <f>IF(ISBLANK(MAIN!F57),"",MAIN!F57)</f>
        <v>584127.68999999994</v>
      </c>
      <c r="G57" s="49">
        <f>IF(ISBLANK(MAIN!G57),"",MAIN!G57)</f>
        <v>51</v>
      </c>
      <c r="H57" s="49">
        <f>IF(ISBLANK(MAIN!H57),"",MAIN!H57)</f>
        <v>4.0350000000000001</v>
      </c>
      <c r="I57" s="50">
        <f>IF(ISBLANK(MAIN!I57),"",MAIN!I57)</f>
        <v>4.5860000000000003</v>
      </c>
      <c r="J57" s="65">
        <f>IF(ISBLANK(MAIN!J57),"",MAIN!J57)</f>
        <v>9.8840000000000003</v>
      </c>
      <c r="K57" s="50">
        <f>IF(ISBLANK(MAIN!K57),"",MAIN!K57)</f>
        <v>9.92</v>
      </c>
      <c r="L57" s="47">
        <f>IF(ISBLANK(MAIN!L57),"",MAIN!L57)</f>
        <v>0.68</v>
      </c>
      <c r="M57" s="51">
        <f>IF(ISBLANK(MAIN!M57),"",MAIN!M57)</f>
        <v>41530</v>
      </c>
      <c r="N57" s="85">
        <f>IF(ISBLANK(MAIN!N57),"",MAIN!N57)</f>
        <v>0.61111111111111105</v>
      </c>
      <c r="O57" s="49">
        <f>IF(ISBLANK(MAIN!O57),"",MAIN!O57)</f>
        <v>35</v>
      </c>
      <c r="P57" s="65">
        <f>IF(ISBLANK(MAIN!P57),"",MAIN!P57)</f>
        <v>2.0590000000000002</v>
      </c>
      <c r="Q57" s="49">
        <f>IF(ISBLANK(MAIN!S57),"",MAIN!S57)</f>
        <v>2.8</v>
      </c>
      <c r="R57" s="62">
        <f>IF(ISBLANK(MAIN!T57),"",MAIN!T57)</f>
        <v>6.93</v>
      </c>
      <c r="S57" s="49">
        <f>IF(ISBLANK(MAIN!U57),"",MAIN!U57)</f>
        <v>3989</v>
      </c>
      <c r="T57" s="49">
        <f>IF(ISBLANK(MAIN!V57),"",MAIN!V57)</f>
        <v>15.47</v>
      </c>
      <c r="U57" s="49" t="str">
        <f>IF(ISBLANK(MAIN!W57),"",MAIN!W57)</f>
        <v>Manual</v>
      </c>
      <c r="V57" s="49" t="str">
        <f>IF(ISBLANK(MAIN!X57),"",MAIN!X57)</f>
        <v>Y</v>
      </c>
      <c r="W57" s="49" t="str">
        <f>IF(ISBLANK(MAIN!Y57),"",MAIN!Y57)</f>
        <v>046</v>
      </c>
      <c r="X57" s="49" t="str">
        <f>IF(ISBLANK(MAIN!Z57),"",MAIN!Z57)</f>
        <v/>
      </c>
      <c r="Y57" s="52" t="str">
        <f>IF(ISBLANK(MAIN!AA57),"",MAIN!AA57)</f>
        <v>SF</v>
      </c>
      <c r="Z57" s="53" t="str">
        <f>IF(ISBLANK(MAIN!AB57),"",MAIN!AB57)</f>
        <v>Overburden / BR</v>
      </c>
      <c r="AA57" s="56" t="str">
        <f>IF(ISBLANK(MAIN!AC57),"",MAIN!AC57)</f>
        <v/>
      </c>
      <c r="AB57" s="153"/>
      <c r="AC57" s="154" t="s">
        <v>181</v>
      </c>
      <c r="AD57" s="15" t="s">
        <v>76</v>
      </c>
    </row>
    <row r="58" spans="1:30" s="15" customFormat="1" ht="11.25" customHeight="1" x14ac:dyDescent="0.2">
      <c r="A58" s="45" t="str">
        <f>IF(ISBLANK(MAIN!A58),"",MAIN!A58)</f>
        <v>S1A</v>
      </c>
      <c r="B58" s="46" t="str">
        <f>IF(ISBLANK(MAIN!B58),"",MAIN!B58)</f>
        <v>S-Wells Area</v>
      </c>
      <c r="C58" s="47" t="str">
        <f>IF(ISBLANK(MAIN!C58),"",MAIN!C58)</f>
        <v/>
      </c>
      <c r="D58" s="47" t="str">
        <f>IF(ISBLANK(MAIN!D58),"",MAIN!D58)</f>
        <v>NAD83 / UTM zone 8</v>
      </c>
      <c r="E58" s="48">
        <f>IF(ISBLANK(MAIN!E58),"",MAIN!E58)</f>
        <v>6913116.3200000003</v>
      </c>
      <c r="F58" s="48">
        <f>IF(ISBLANK(MAIN!F58),"",MAIN!F58)</f>
        <v>584434.30000000005</v>
      </c>
      <c r="G58" s="49">
        <f>IF(ISBLANK(MAIN!G58),"",MAIN!G58)</f>
        <v>51</v>
      </c>
      <c r="H58" s="49">
        <f>IF(ISBLANK(MAIN!H58),"",MAIN!H58)</f>
        <v>4.7110000000000003</v>
      </c>
      <c r="I58" s="50">
        <f>IF(ISBLANK(MAIN!I58),"",MAIN!I58)</f>
        <v>4.8220000000000001</v>
      </c>
      <c r="J58" s="65">
        <f>IF(ISBLANK(MAIN!J58),"",MAIN!J58)</f>
        <v>13.148999999999999</v>
      </c>
      <c r="K58" s="50">
        <f>IF(ISBLANK(MAIN!K58),"",MAIN!K58)</f>
        <v>12.892999999999999</v>
      </c>
      <c r="L58" s="47">
        <f>IF(ISBLANK(MAIN!L58),"",MAIN!L58)</f>
        <v>0.69299999999999995</v>
      </c>
      <c r="M58" s="51">
        <f>IF(ISBLANK(MAIN!M58),"",MAIN!M58)</f>
        <v>41531</v>
      </c>
      <c r="N58" s="85">
        <f>IF(ISBLANK(MAIN!N58),"",MAIN!N58)</f>
        <v>0.41041666666666665</v>
      </c>
      <c r="O58" s="49">
        <f>IF(ISBLANK(MAIN!O58),"",MAIN!O58)</f>
        <v>50</v>
      </c>
      <c r="P58" s="62">
        <f>IF(ISBLANK(MAIN!P58),"",MAIN!P58)</f>
        <v>2.39</v>
      </c>
      <c r="Q58" s="49">
        <f>IF(ISBLANK(MAIN!S58),"",MAIN!S58)</f>
        <v>2</v>
      </c>
      <c r="R58" s="62">
        <f>IF(ISBLANK(MAIN!T58),"",MAIN!T58)</f>
        <v>6.22</v>
      </c>
      <c r="S58" s="49">
        <f>IF(ISBLANK(MAIN!U58),"",MAIN!U58)</f>
        <v>791.7</v>
      </c>
      <c r="T58" s="49">
        <f>IF(ISBLANK(MAIN!V58),"",MAIN!V58)</f>
        <v>17.8</v>
      </c>
      <c r="U58" s="49" t="str">
        <f>IF(ISBLANK(MAIN!W58),"",MAIN!W58)</f>
        <v>Hydrolift</v>
      </c>
      <c r="V58" s="49" t="str">
        <f>IF(ISBLANK(MAIN!X58),"",MAIN!X58)</f>
        <v>Y</v>
      </c>
      <c r="W58" s="49" t="str">
        <f>IF(ISBLANK(MAIN!Y58),"",MAIN!Y58)</f>
        <v>077</v>
      </c>
      <c r="X58" s="49" t="str">
        <f>IF(ISBLANK(MAIN!Z58),"",MAIN!Z58)</f>
        <v/>
      </c>
      <c r="Y58" s="52" t="str">
        <f>IF(ISBLANK(MAIN!AA58),"",MAIN!AA58)</f>
        <v>SF</v>
      </c>
      <c r="Z58" s="53" t="str">
        <f>IF(ISBLANK(MAIN!AB58),"",MAIN!AB58)</f>
        <v>BR (phyllite)</v>
      </c>
      <c r="AA58" s="56" t="str">
        <f>IF(ISBLANK(MAIN!AC58),"",MAIN!AC58)</f>
        <v/>
      </c>
      <c r="AB58" s="153"/>
      <c r="AC58" s="154"/>
    </row>
    <row r="59" spans="1:30" s="15" customFormat="1" ht="11.25" customHeight="1" x14ac:dyDescent="0.2">
      <c r="A59" s="45" t="str">
        <f>IF(ISBLANK(MAIN!A59),"",MAIN!A59)</f>
        <v>S2A</v>
      </c>
      <c r="B59" s="46" t="str">
        <f>IF(ISBLANK(MAIN!B59),"",MAIN!B59)</f>
        <v>S-Wells Area</v>
      </c>
      <c r="C59" s="47" t="str">
        <f>IF(ISBLANK(MAIN!C59),"",MAIN!C59)</f>
        <v/>
      </c>
      <c r="D59" s="47" t="str">
        <f>IF(ISBLANK(MAIN!D59),"",MAIN!D59)</f>
        <v>NAD83 / UTM zone 8</v>
      </c>
      <c r="E59" s="48">
        <f>IF(ISBLANK(MAIN!E59),"",MAIN!E59)</f>
        <v>6913117.9400000004</v>
      </c>
      <c r="F59" s="48">
        <f>IF(ISBLANK(MAIN!F59),"",MAIN!F59)</f>
        <v>584472.9</v>
      </c>
      <c r="G59" s="49">
        <f>IF(ISBLANK(MAIN!G59),"",MAIN!G59)</f>
        <v>51</v>
      </c>
      <c r="H59" s="49">
        <f>IF(ISBLANK(MAIN!H59),"",MAIN!H59)</f>
        <v>5.149</v>
      </c>
      <c r="I59" s="50">
        <f>IF(ISBLANK(MAIN!I59),"",MAIN!I59)</f>
        <v>5.9480000000000004</v>
      </c>
      <c r="J59" s="65">
        <f>IF(ISBLANK(MAIN!J59),"",MAIN!J59)</f>
        <v>12.698</v>
      </c>
      <c r="K59" s="50">
        <f>IF(ISBLANK(MAIN!K59),"",MAIN!K59)</f>
        <v>13.498999999999999</v>
      </c>
      <c r="L59" s="47">
        <f>IF(ISBLANK(MAIN!L59),"",MAIN!L59)</f>
        <v>1.2989999999999999</v>
      </c>
      <c r="M59" s="51">
        <f>IF(ISBLANK(MAIN!M59),"",MAIN!M59)</f>
        <v>41531</v>
      </c>
      <c r="N59" s="85">
        <f>IF(ISBLANK(MAIN!N59),"",MAIN!N59)</f>
        <v>0.34375</v>
      </c>
      <c r="O59" s="49">
        <f>IF(ISBLANK(MAIN!O59),"",MAIN!O59)</f>
        <v>42</v>
      </c>
      <c r="P59" s="49">
        <f>IF(ISBLANK(MAIN!P59),"",MAIN!P59)</f>
        <v>2.1</v>
      </c>
      <c r="Q59" s="49">
        <f>IF(ISBLANK(MAIN!S59),"",MAIN!S59)</f>
        <v>2.6</v>
      </c>
      <c r="R59" s="62">
        <f>IF(ISBLANK(MAIN!T59),"",MAIN!T59)</f>
        <v>5.99</v>
      </c>
      <c r="S59" s="49">
        <f>IF(ISBLANK(MAIN!U59),"",MAIN!U59)</f>
        <v>2045</v>
      </c>
      <c r="T59" s="49">
        <f>IF(ISBLANK(MAIN!V59),"",MAIN!V59)</f>
        <v>209</v>
      </c>
      <c r="U59" s="49" t="str">
        <f>IF(ISBLANK(MAIN!W59),"",MAIN!W59)</f>
        <v>Manual</v>
      </c>
      <c r="V59" s="49" t="str">
        <f>IF(ISBLANK(MAIN!X59),"",MAIN!X59)</f>
        <v>Y</v>
      </c>
      <c r="W59" s="49" t="str">
        <f>IF(ISBLANK(MAIN!Y59),"",MAIN!Y59)</f>
        <v>075</v>
      </c>
      <c r="X59" s="49" t="str">
        <f>IF(ISBLANK(MAIN!Z59),"",MAIN!Z59)</f>
        <v>014</v>
      </c>
      <c r="Y59" s="52" t="str">
        <f>IF(ISBLANK(MAIN!AA59),"",MAIN!AA59)</f>
        <v>SF</v>
      </c>
      <c r="Z59" s="53" t="str">
        <f>IF(ISBLANK(MAIN!AB59),"",MAIN!AB59)</f>
        <v>BR (phyllite)</v>
      </c>
      <c r="AA59" s="56" t="str">
        <f>IF(ISBLANK(MAIN!AC59),"",MAIN!AC59)</f>
        <v>Discharge water became more turbid while filling sample bottles.</v>
      </c>
      <c r="AB59" s="153"/>
      <c r="AC59" s="154"/>
    </row>
    <row r="60" spans="1:30" s="15" customFormat="1" ht="11.25" customHeight="1" x14ac:dyDescent="0.2">
      <c r="A60" s="45" t="str">
        <f>IF(ISBLANK(MAIN!A60),"",MAIN!A60)</f>
        <v>S2B</v>
      </c>
      <c r="B60" s="46" t="str">
        <f>IF(ISBLANK(MAIN!B60),"",MAIN!B60)</f>
        <v>S-Wells Area</v>
      </c>
      <c r="C60" s="47" t="str">
        <f>IF(ISBLANK(MAIN!C60),"",MAIN!C60)</f>
        <v/>
      </c>
      <c r="D60" s="47" t="str">
        <f>IF(ISBLANK(MAIN!D60),"",MAIN!D60)</f>
        <v>NAD83 / UTM zone 8</v>
      </c>
      <c r="E60" s="48">
        <f>IF(ISBLANK(MAIN!E60),"",MAIN!E60)</f>
        <v>6913117.8600000003</v>
      </c>
      <c r="F60" s="48">
        <f>IF(ISBLANK(MAIN!F60),"",MAIN!F60)</f>
        <v>584472.96</v>
      </c>
      <c r="G60" s="49">
        <f>IF(ISBLANK(MAIN!G60),"",MAIN!G60)</f>
        <v>51</v>
      </c>
      <c r="H60" s="49">
        <f>IF(ISBLANK(MAIN!H60),"",MAIN!H60)</f>
        <v>4.0880000000000001</v>
      </c>
      <c r="I60" s="50">
        <f>IF(ISBLANK(MAIN!I60),"",MAIN!I60)</f>
        <v>5.1630000000000003</v>
      </c>
      <c r="J60" s="65">
        <f>IF(ISBLANK(MAIN!J60),"",MAIN!J60)</f>
        <v>7.0590000000000002</v>
      </c>
      <c r="K60" s="50">
        <f>IF(ISBLANK(MAIN!K60),"",MAIN!K60)</f>
        <v>7.2780000000000005</v>
      </c>
      <c r="L60" s="47">
        <f>IF(ISBLANK(MAIN!L60),"",MAIN!L60)</f>
        <v>0.57799999999999996</v>
      </c>
      <c r="M60" s="51">
        <f>IF(ISBLANK(MAIN!M60),"",MAIN!M60)</f>
        <v>41531</v>
      </c>
      <c r="N60" s="85">
        <f>IF(ISBLANK(MAIN!N60),"",MAIN!N60)</f>
        <v>0.35347222222222219</v>
      </c>
      <c r="O60" s="49">
        <f>IF(ISBLANK(MAIN!O60),"",MAIN!O60)</f>
        <v>18</v>
      </c>
      <c r="P60" s="65">
        <f>IF(ISBLANK(MAIN!P60),"",MAIN!P60)</f>
        <v>0.47399999999999998</v>
      </c>
      <c r="Q60" s="49">
        <f>IF(ISBLANK(MAIN!S60),"",MAIN!S60)</f>
        <v>3.2</v>
      </c>
      <c r="R60" s="62">
        <f>IF(ISBLANK(MAIN!T60),"",MAIN!T60)</f>
        <v>6.27</v>
      </c>
      <c r="S60" s="49">
        <f>IF(ISBLANK(MAIN!U60),"",MAIN!U60)</f>
        <v>5446</v>
      </c>
      <c r="T60" s="49">
        <f>IF(ISBLANK(MAIN!V60),"",MAIN!V60)</f>
        <v>286</v>
      </c>
      <c r="U60" s="49" t="str">
        <f>IF(ISBLANK(MAIN!W60),"",MAIN!W60)</f>
        <v>Manual</v>
      </c>
      <c r="V60" s="49" t="str">
        <f>IF(ISBLANK(MAIN!X60),"",MAIN!X60)</f>
        <v>Y</v>
      </c>
      <c r="W60" s="49" t="str">
        <f>IF(ISBLANK(MAIN!Y60),"",MAIN!Y60)</f>
        <v>073</v>
      </c>
      <c r="X60" s="49" t="str">
        <f>IF(ISBLANK(MAIN!Z60),"",MAIN!Z60)</f>
        <v/>
      </c>
      <c r="Y60" s="52" t="str">
        <f>IF(ISBLANK(MAIN!AA60),"",MAIN!AA60)</f>
        <v>SF</v>
      </c>
      <c r="Z60" s="53" t="str">
        <f>IF(ISBLANK(MAIN!AB60),"",MAIN!AB60)</f>
        <v>Till</v>
      </c>
      <c r="AA60" s="56" t="str">
        <f>IF(ISBLANK(MAIN!AC60),"",MAIN!AC60)</f>
        <v/>
      </c>
      <c r="AB60" s="153"/>
      <c r="AC60" s="154"/>
    </row>
    <row r="61" spans="1:30" s="15" customFormat="1" ht="11.25" customHeight="1" x14ac:dyDescent="0.2">
      <c r="A61" s="45" t="str">
        <f>IF(ISBLANK(MAIN!A61),"",MAIN!A61)</f>
        <v>SRK05-SP4A</v>
      </c>
      <c r="B61" s="46" t="str">
        <f>IF(ISBLANK(MAIN!B61),"",MAIN!B61)</f>
        <v>S-Wells Area</v>
      </c>
      <c r="C61" s="47" t="str">
        <f>IF(ISBLANK(MAIN!C61),"",MAIN!C61)</f>
        <v/>
      </c>
      <c r="D61" s="47" t="str">
        <f>IF(ISBLANK(MAIN!D61),"",MAIN!D61)</f>
        <v>NAD83 / UTM zone 8</v>
      </c>
      <c r="E61" s="48">
        <f>IF(ISBLANK(MAIN!E61),"",MAIN!E61)</f>
        <v>6913113.3499999996</v>
      </c>
      <c r="F61" s="48">
        <f>IF(ISBLANK(MAIN!F61),"",MAIN!F61)</f>
        <v>584507.06999999995</v>
      </c>
      <c r="G61" s="49">
        <f>IF(ISBLANK(MAIN!G61),"",MAIN!G61)</f>
        <v>51</v>
      </c>
      <c r="H61" s="49">
        <f>IF(ISBLANK(MAIN!H61),"",MAIN!H61)</f>
        <v>3.5</v>
      </c>
      <c r="I61" s="49" t="str">
        <f>IF(ISBLANK(MAIN!I61),"",MAIN!I61)</f>
        <v/>
      </c>
      <c r="J61" s="65">
        <f>IF(ISBLANK(MAIN!J61),"",MAIN!J61)</f>
        <v>22.33</v>
      </c>
      <c r="K61" s="49" t="str">
        <f>IF(ISBLANK(MAIN!K61),"",MAIN!K61)</f>
        <v/>
      </c>
      <c r="L61" s="47">
        <f>IF(ISBLANK(MAIN!L61),"",MAIN!L61)</f>
        <v>0.57399999999999995</v>
      </c>
      <c r="M61" s="51">
        <f>IF(ISBLANK(MAIN!M61),"",MAIN!M61)</f>
        <v>41530</v>
      </c>
      <c r="N61" s="85">
        <f>IF(ISBLANK(MAIN!N61),"",MAIN!N61)</f>
        <v>0.55902777777777779</v>
      </c>
      <c r="O61" s="49">
        <f>IF(ISBLANK(MAIN!O61),"",MAIN!O61)</f>
        <v>100</v>
      </c>
      <c r="P61" s="62">
        <f>IF(ISBLANK(MAIN!P61),"",MAIN!P61)</f>
        <v>3.33</v>
      </c>
      <c r="Q61" s="58">
        <f>IF(ISBLANK(MAIN!S61),"",MAIN!S61)</f>
        <v>4.0999999999999996</v>
      </c>
      <c r="R61" s="62">
        <f>IF(ISBLANK(MAIN!T61),"",MAIN!T61)</f>
        <v>6.1</v>
      </c>
      <c r="S61" s="49">
        <f>IF(ISBLANK(MAIN!U61),"",MAIN!U61)</f>
        <v>6273</v>
      </c>
      <c r="T61" s="49">
        <f>IF(ISBLANK(MAIN!V61),"",MAIN!V61)</f>
        <v>0.6</v>
      </c>
      <c r="U61" s="49" t="str">
        <f>IF(ISBLANK(MAIN!W61),"",MAIN!W61)</f>
        <v>Hydrolift</v>
      </c>
      <c r="V61" s="49" t="str">
        <f>IF(ISBLANK(MAIN!X61),"",MAIN!X61)</f>
        <v>Y</v>
      </c>
      <c r="W61" s="49" t="str">
        <f>IF(ISBLANK(MAIN!Y61),"",MAIN!Y61)</f>
        <v>095</v>
      </c>
      <c r="X61" s="49" t="str">
        <f>IF(ISBLANK(MAIN!Z61),"",MAIN!Z61)</f>
        <v/>
      </c>
      <c r="Y61" s="52" t="str">
        <f>IF(ISBLANK(MAIN!AA61),"",MAIN!AA61)</f>
        <v>SF</v>
      </c>
      <c r="Z61" s="53" t="str">
        <f>IF(ISBLANK(MAIN!AB61),"",MAIN!AB61)</f>
        <v>Overburden / BR</v>
      </c>
      <c r="AA61" s="56" t="str">
        <f>IF(ISBLANK(MAIN!AC61),"",MAIN!AC61)</f>
        <v/>
      </c>
      <c r="AB61" s="153"/>
      <c r="AC61" s="154"/>
    </row>
    <row r="62" spans="1:30" s="15" customFormat="1" ht="11.25" customHeight="1" x14ac:dyDescent="0.2">
      <c r="A62" s="45" t="str">
        <f>IF(ISBLANK(MAIN!A62),"",MAIN!A62)</f>
        <v>SRK05-SP5</v>
      </c>
      <c r="B62" s="46" t="str">
        <f>IF(ISBLANK(MAIN!B62),"",MAIN!B62)</f>
        <v>S-Wells Area</v>
      </c>
      <c r="C62" s="47" t="str">
        <f>IF(ISBLANK(MAIN!C62),"",MAIN!C62)</f>
        <v/>
      </c>
      <c r="D62" s="47" t="str">
        <f>IF(ISBLANK(MAIN!D62),"",MAIN!D62)</f>
        <v>NAD83 / UTM zone 8</v>
      </c>
      <c r="E62" s="48">
        <f>IF(ISBLANK(MAIN!E62),"",MAIN!E62)</f>
        <v>6913130.5499999998</v>
      </c>
      <c r="F62" s="48">
        <f>IF(ISBLANK(MAIN!F62),"",MAIN!F62)</f>
        <v>584470.94999999995</v>
      </c>
      <c r="G62" s="49">
        <f>IF(ISBLANK(MAIN!G62),"",MAIN!G62)</f>
        <v>51</v>
      </c>
      <c r="H62" s="49">
        <f>IF(ISBLANK(MAIN!H62),"",MAIN!H62)</f>
        <v>10.46</v>
      </c>
      <c r="I62" s="50">
        <f>IF(ISBLANK(MAIN!I62),"",MAIN!I62)</f>
        <v>8.0449999999999999</v>
      </c>
      <c r="J62" s="65">
        <f>IF(ISBLANK(MAIN!J62),"",MAIN!J62)</f>
        <v>14.87</v>
      </c>
      <c r="K62" s="50">
        <f>IF(ISBLANK(MAIN!K62),"",MAIN!K62)</f>
        <v>13.576000000000001</v>
      </c>
      <c r="L62" s="47">
        <f>IF(ISBLANK(MAIN!L62),"",MAIN!L62)</f>
        <v>1.0760000000000001</v>
      </c>
      <c r="M62" s="51">
        <f>IF(ISBLANK(MAIN!M62),"",MAIN!M62)</f>
        <v>41530</v>
      </c>
      <c r="N62" s="85">
        <f>IF(ISBLANK(MAIN!N62),"",MAIN!N62)</f>
        <v>0.69444444444444453</v>
      </c>
      <c r="O62" s="49">
        <f>IF(ISBLANK(MAIN!O62),"",MAIN!O62)</f>
        <v>28</v>
      </c>
      <c r="P62" s="62">
        <f>IF(ISBLANK(MAIN!P62),"",MAIN!P62)</f>
        <v>2.33</v>
      </c>
      <c r="Q62" s="49">
        <f>IF(ISBLANK(MAIN!S62),"",MAIN!S62)</f>
        <v>5.2</v>
      </c>
      <c r="R62" s="62">
        <f>IF(ISBLANK(MAIN!T62),"",MAIN!T62)</f>
        <v>6.26</v>
      </c>
      <c r="S62" s="49">
        <f>IF(ISBLANK(MAIN!U62),"",MAIN!U62)</f>
        <v>7106</v>
      </c>
      <c r="T62" s="49">
        <f>IF(ISBLANK(MAIN!V62),"",MAIN!V62)</f>
        <v>245</v>
      </c>
      <c r="U62" s="49" t="str">
        <f>IF(ISBLANK(MAIN!W62),"",MAIN!W62)</f>
        <v>Hydrolift</v>
      </c>
      <c r="V62" s="49" t="str">
        <f>IF(ISBLANK(MAIN!X62),"",MAIN!X62)</f>
        <v>Y</v>
      </c>
      <c r="W62" s="49" t="str">
        <f>IF(ISBLANK(MAIN!Y62),"",MAIN!Y62)</f>
        <v>083</v>
      </c>
      <c r="X62" s="49" t="str">
        <f>IF(ISBLANK(MAIN!Z62),"",MAIN!Z62)</f>
        <v/>
      </c>
      <c r="Y62" s="52" t="str">
        <f>IF(ISBLANK(MAIN!AA62),"",MAIN!AA62)</f>
        <v>SF</v>
      </c>
      <c r="Z62" s="53" t="str">
        <f>IF(ISBLANK(MAIN!AB62),"",MAIN!AB62)</f>
        <v>Overburden / BR</v>
      </c>
      <c r="AA62" s="56" t="str">
        <f>IF(ISBLANK(MAIN!AC62),"",MAIN!AC62)</f>
        <v>Well casing compromized. Not surface casing present, requiers repair.</v>
      </c>
      <c r="AB62" s="153"/>
      <c r="AC62" s="154"/>
      <c r="AD62" s="15" t="s">
        <v>49</v>
      </c>
    </row>
    <row r="63" spans="1:30" s="15" customFormat="1" ht="11.25" customHeight="1" x14ac:dyDescent="0.2">
      <c r="A63" s="45" t="str">
        <f>IF(ISBLANK(MAIN!A63),"",MAIN!A63)</f>
        <v>SRK08-SP7A</v>
      </c>
      <c r="B63" s="46" t="str">
        <f>IF(ISBLANK(MAIN!B63),"",MAIN!B63)</f>
        <v>S-Wells Area</v>
      </c>
      <c r="C63" s="47" t="str">
        <f>IF(ISBLANK(MAIN!C63),"",MAIN!C63)</f>
        <v/>
      </c>
      <c r="D63" s="47" t="str">
        <f>IF(ISBLANK(MAIN!D63),"",MAIN!D63)</f>
        <v>NAD83 / UTM zone 8</v>
      </c>
      <c r="E63" s="48">
        <f>IF(ISBLANK(MAIN!E63),"",MAIN!E63)</f>
        <v>584429</v>
      </c>
      <c r="F63" s="48">
        <f>IF(ISBLANK(MAIN!F63),"",MAIN!F63)</f>
        <v>6913095</v>
      </c>
      <c r="G63" s="49">
        <f>IF(ISBLANK(MAIN!G63),"",MAIN!G63)</f>
        <v>51</v>
      </c>
      <c r="H63" s="49">
        <f>IF(ISBLANK(MAIN!H63),"",MAIN!H63)</f>
        <v>2.5219999999999998</v>
      </c>
      <c r="I63" s="50">
        <f>IF(ISBLANK(MAIN!I63),"",MAIN!I63)</f>
        <v>3.081</v>
      </c>
      <c r="J63" s="65">
        <f>IF(ISBLANK(MAIN!J63),"",MAIN!J63)</f>
        <v>17.731999999999999</v>
      </c>
      <c r="K63" s="50">
        <f>IF(ISBLANK(MAIN!K63),"",MAIN!K63)</f>
        <v>17.9208</v>
      </c>
      <c r="L63" s="47">
        <f>IF(ISBLANK(MAIN!L63),"",MAIN!L63)</f>
        <v>0.85199999999999998</v>
      </c>
      <c r="M63" s="51">
        <f>IF(ISBLANK(MAIN!M63),"",MAIN!M63)</f>
        <v>41531</v>
      </c>
      <c r="N63" s="85">
        <f>IF(ISBLANK(MAIN!N63),"",MAIN!N63)</f>
        <v>0.3888888888888889</v>
      </c>
      <c r="O63" s="49">
        <f>IF(ISBLANK(MAIN!O63),"",MAIN!O63)</f>
        <v>90</v>
      </c>
      <c r="P63" s="62">
        <f>IF(ISBLANK(MAIN!P63),"",MAIN!P63)</f>
        <v>3.21</v>
      </c>
      <c r="Q63" s="49">
        <f>IF(ISBLANK(MAIN!S63),"",MAIN!S63)</f>
        <v>2.4</v>
      </c>
      <c r="R63" s="62">
        <f>IF(ISBLANK(MAIN!T63),"",MAIN!T63)</f>
        <v>6.51</v>
      </c>
      <c r="S63" s="49">
        <f>IF(ISBLANK(MAIN!U63),"",MAIN!U63)</f>
        <v>657.7</v>
      </c>
      <c r="T63" s="49">
        <f>IF(ISBLANK(MAIN!V63),"",MAIN!V63)</f>
        <v>11.25</v>
      </c>
      <c r="U63" s="49" t="str">
        <f>IF(ISBLANK(MAIN!W63),"",MAIN!W63)</f>
        <v>Hydrolift</v>
      </c>
      <c r="V63" s="49" t="str">
        <f>IF(ISBLANK(MAIN!X63),"",MAIN!X63)</f>
        <v>Y</v>
      </c>
      <c r="W63" s="49" t="str">
        <f>IF(ISBLANK(MAIN!Y63),"",MAIN!Y63)</f>
        <v>074</v>
      </c>
      <c r="X63" s="49" t="str">
        <f>IF(ISBLANK(MAIN!Z63),"",MAIN!Z63)</f>
        <v/>
      </c>
      <c r="Y63" s="52" t="str">
        <f>IF(ISBLANK(MAIN!AA63),"",MAIN!AA63)</f>
        <v>Q</v>
      </c>
      <c r="Z63" s="53" t="str">
        <f>IF(ISBLANK(MAIN!AB63),"",MAIN!AB63)</f>
        <v>weath. BR</v>
      </c>
      <c r="AA63" s="56" t="str">
        <f>IF(ISBLANK(MAIN!AC63),"",MAIN!AC63)</f>
        <v/>
      </c>
      <c r="AB63" s="153"/>
      <c r="AC63" s="154"/>
    </row>
    <row r="64" spans="1:30" s="15" customFormat="1" ht="11.25" customHeight="1" x14ac:dyDescent="0.2">
      <c r="A64" s="45" t="str">
        <f>IF(ISBLANK(MAIN!A64),"",MAIN!A64)</f>
        <v>SRK08-SP7B</v>
      </c>
      <c r="B64" s="46" t="str">
        <f>IF(ISBLANK(MAIN!B64),"",MAIN!B64)</f>
        <v>S-Wells Area</v>
      </c>
      <c r="C64" s="47" t="str">
        <f>IF(ISBLANK(MAIN!C64),"",MAIN!C64)</f>
        <v/>
      </c>
      <c r="D64" s="47" t="str">
        <f>IF(ISBLANK(MAIN!D64),"",MAIN!D64)</f>
        <v>NAD83 / UTM zone 8</v>
      </c>
      <c r="E64" s="48">
        <f>IF(ISBLANK(MAIN!E64),"",MAIN!E64)</f>
        <v>584432.5</v>
      </c>
      <c r="F64" s="48">
        <f>IF(ISBLANK(MAIN!F64),"",MAIN!F64)</f>
        <v>6913094</v>
      </c>
      <c r="G64" s="49">
        <f>IF(ISBLANK(MAIN!G64),"",MAIN!G64)</f>
        <v>51</v>
      </c>
      <c r="H64" s="49">
        <f>IF(ISBLANK(MAIN!H64),"",MAIN!H64)</f>
        <v>2.5459999999999998</v>
      </c>
      <c r="I64" s="50">
        <f>IF(ISBLANK(MAIN!I64),"",MAIN!I64)</f>
        <v>3.093</v>
      </c>
      <c r="J64" s="65">
        <f>IF(ISBLANK(MAIN!J64),"",MAIN!J64)</f>
        <v>8.6370000000000005</v>
      </c>
      <c r="K64" s="50">
        <f>IF(ISBLANK(MAIN!K64),"",MAIN!K64)</f>
        <v>8.8068000000000008</v>
      </c>
      <c r="L64" s="47">
        <f>IF(ISBLANK(MAIN!L64),"",MAIN!L64)</f>
        <v>0.88200000000000001</v>
      </c>
      <c r="M64" s="51">
        <f>IF(ISBLANK(MAIN!M64),"",MAIN!M64)</f>
        <v>41530</v>
      </c>
      <c r="N64" s="85">
        <f>IF(ISBLANK(MAIN!N64),"",MAIN!N64)</f>
        <v>0.73749999999999993</v>
      </c>
      <c r="O64" s="49">
        <f>IF(ISBLANK(MAIN!O64),"",MAIN!O64)</f>
        <v>36</v>
      </c>
      <c r="P64" s="62">
        <f>IF(ISBLANK(MAIN!P64),"",MAIN!P64)</f>
        <v>3</v>
      </c>
      <c r="Q64" s="58">
        <f>IF(ISBLANK(MAIN!S64),"",MAIN!S64)</f>
        <v>3.4</v>
      </c>
      <c r="R64" s="62">
        <f>IF(ISBLANK(MAIN!T64),"",MAIN!T64)</f>
        <v>6.73</v>
      </c>
      <c r="S64" s="49">
        <f>IF(ISBLANK(MAIN!U64),"",MAIN!U64)</f>
        <v>210.3</v>
      </c>
      <c r="T64" s="49">
        <f>IF(ISBLANK(MAIN!V64),"",MAIN!V64)</f>
        <v>33</v>
      </c>
      <c r="U64" s="49" t="str">
        <f>IF(ISBLANK(MAIN!W64),"",MAIN!W64)</f>
        <v>Manual</v>
      </c>
      <c r="V64" s="49" t="str">
        <f>IF(ISBLANK(MAIN!X64),"",MAIN!X64)</f>
        <v>Y</v>
      </c>
      <c r="W64" s="49" t="str">
        <f>IF(ISBLANK(MAIN!Y64),"",MAIN!Y64)</f>
        <v>078</v>
      </c>
      <c r="X64" s="49" t="str">
        <f>IF(ISBLANK(MAIN!Z64),"",MAIN!Z64)</f>
        <v/>
      </c>
      <c r="Y64" s="52" t="str">
        <f>IF(ISBLANK(MAIN!AA64),"",MAIN!AA64)</f>
        <v>Q</v>
      </c>
      <c r="Z64" s="53" t="str">
        <f>IF(ISBLANK(MAIN!AB64),"",MAIN!AB64)</f>
        <v>sand &amp; gravel, silty</v>
      </c>
      <c r="AA64" s="56" t="str">
        <f>IF(ISBLANK(MAIN!AC64),"",MAIN!AC64)</f>
        <v/>
      </c>
      <c r="AB64" s="153"/>
      <c r="AC64" s="154"/>
      <c r="AD64" s="15" t="s">
        <v>83</v>
      </c>
    </row>
    <row r="65" spans="1:30" s="15" customFormat="1" ht="11.25" customHeight="1" x14ac:dyDescent="0.2">
      <c r="A65" s="45" t="str">
        <f>IF(ISBLANK(MAIN!A65),"",MAIN!A65)</f>
        <v>P09-SIS3</v>
      </c>
      <c r="B65" s="46" t="str">
        <f>IF(ISBLANK(MAIN!B65),"",MAIN!B65)</f>
        <v>S-Wells Area</v>
      </c>
      <c r="C65" s="47" t="str">
        <f>IF(ISBLANK(MAIN!C65),"",MAIN!C65)</f>
        <v/>
      </c>
      <c r="D65" s="47" t="str">
        <f>IF(ISBLANK(MAIN!D65),"",MAIN!D65)</f>
        <v>NAD83 / UTM zone 8</v>
      </c>
      <c r="E65" s="48">
        <f>IF(ISBLANK(MAIN!E65),"",MAIN!E65)</f>
        <v>6912944</v>
      </c>
      <c r="F65" s="48">
        <f>IF(ISBLANK(MAIN!F65),"",MAIN!F65)</f>
        <v>584602</v>
      </c>
      <c r="G65" s="49">
        <f>IF(ISBLANK(MAIN!G65),"",MAIN!G65)</f>
        <v>51</v>
      </c>
      <c r="H65" s="49">
        <f>IF(ISBLANK(MAIN!H65),"",MAIN!H65)</f>
        <v>3.7410000000000001</v>
      </c>
      <c r="I65" s="50">
        <f>IF(ISBLANK(MAIN!I65),"",MAIN!I65)</f>
        <v>4.1710000000000003</v>
      </c>
      <c r="J65" s="65">
        <f>IF(ISBLANK(MAIN!J65),"",MAIN!J65)</f>
        <v>4.6319999999999997</v>
      </c>
      <c r="K65" s="50">
        <f>IF(ISBLANK(MAIN!K65),"",MAIN!K65)</f>
        <v>4.67</v>
      </c>
      <c r="L65" s="47">
        <f>IF(ISBLANK(MAIN!L65),"",MAIN!L65)</f>
        <v>0.97</v>
      </c>
      <c r="M65" s="51">
        <f>IF(ISBLANK(MAIN!M65),"",MAIN!M65)</f>
        <v>41530</v>
      </c>
      <c r="N65" s="85">
        <f>IF(ISBLANK(MAIN!N65),"",MAIN!N65)</f>
        <v>0.57916666666666672</v>
      </c>
      <c r="O65" s="49">
        <f>IF(ISBLANK(MAIN!O65),"",MAIN!O65)</f>
        <v>7</v>
      </c>
      <c r="P65" s="49">
        <f>IF(ISBLANK(MAIN!P65),"",MAIN!P65)</f>
        <v>1.4</v>
      </c>
      <c r="Q65" s="49">
        <f>IF(ISBLANK(MAIN!S65),"",MAIN!S65)</f>
        <v>6.3</v>
      </c>
      <c r="R65" s="62">
        <f>IF(ISBLANK(MAIN!T65),"",MAIN!T65)</f>
        <v>6.36</v>
      </c>
      <c r="S65" s="49">
        <f>IF(ISBLANK(MAIN!U65),"",MAIN!U65)</f>
        <v>7347</v>
      </c>
      <c r="T65" s="49">
        <f>IF(ISBLANK(MAIN!V65),"",MAIN!V65)</f>
        <v>475</v>
      </c>
      <c r="U65" s="49" t="str">
        <f>IF(ISBLANK(MAIN!W65),"",MAIN!W65)</f>
        <v>Hydrolift</v>
      </c>
      <c r="V65" s="49" t="str">
        <f>IF(ISBLANK(MAIN!X65),"",MAIN!X65)</f>
        <v>Y</v>
      </c>
      <c r="W65" s="49" t="str">
        <f>IF(ISBLANK(MAIN!Y65),"",MAIN!Y65)</f>
        <v>092</v>
      </c>
      <c r="X65" s="49" t="str">
        <f>IF(ISBLANK(MAIN!Z65),"",MAIN!Z65)</f>
        <v/>
      </c>
      <c r="Y65" s="52" t="str">
        <f>IF(ISBLANK(MAIN!AA65),"",MAIN!AA65)</f>
        <v>Q</v>
      </c>
      <c r="Z65" s="53" t="str">
        <f>IF(ISBLANK(MAIN!AB65),"",MAIN!AB65)</f>
        <v>Overburden/ sand &amp; gravel</v>
      </c>
      <c r="AA65" s="56" t="str">
        <f>IF(ISBLANK(MAIN!AC65),"",MAIN!AC65)</f>
        <v/>
      </c>
      <c r="AB65" s="153"/>
      <c r="AC65" s="154"/>
    </row>
    <row r="66" spans="1:30" s="15" customFormat="1" ht="26.25" customHeight="1" x14ac:dyDescent="0.2">
      <c r="A66" s="45" t="str">
        <f>IF(ISBLANK(MAIN!A66),"",MAIN!A66)</f>
        <v>P09-SIS4</v>
      </c>
      <c r="B66" s="46" t="str">
        <f>IF(ISBLANK(MAIN!B66),"",MAIN!B66)</f>
        <v>S-Wells Area</v>
      </c>
      <c r="C66" s="47" t="str">
        <f>IF(ISBLANK(MAIN!C66),"",MAIN!C66)</f>
        <v/>
      </c>
      <c r="D66" s="47" t="str">
        <f>IF(ISBLANK(MAIN!D66),"",MAIN!D66)</f>
        <v>NAD83 / UTM zone 8</v>
      </c>
      <c r="E66" s="48">
        <f>IF(ISBLANK(MAIN!E66),"",MAIN!E66)</f>
        <v>6912936</v>
      </c>
      <c r="F66" s="48">
        <f>IF(ISBLANK(MAIN!F66),"",MAIN!F66)</f>
        <v>584617</v>
      </c>
      <c r="G66" s="49">
        <f>IF(ISBLANK(MAIN!G66),"",MAIN!G66)</f>
        <v>51</v>
      </c>
      <c r="H66" s="49">
        <f>IF(ISBLANK(MAIN!H66),"",MAIN!H66)</f>
        <v>3.9319999999999999</v>
      </c>
      <c r="I66" s="50">
        <f>IF(ISBLANK(MAIN!I66),"",MAIN!I66)</f>
        <v>4.2720000000000002</v>
      </c>
      <c r="J66" s="65">
        <f>IF(ISBLANK(MAIN!J66),"",MAIN!J66)</f>
        <v>4.4480000000000004</v>
      </c>
      <c r="K66" s="50">
        <f>IF(ISBLANK(MAIN!K66),"",MAIN!K66)</f>
        <v>4.5869999999999997</v>
      </c>
      <c r="L66" s="47">
        <f>IF(ISBLANK(MAIN!L66),"",MAIN!L66)</f>
        <v>0.88700000000000001</v>
      </c>
      <c r="M66" s="51">
        <f>IF(ISBLANK(MAIN!M66),"",MAIN!M66)</f>
        <v>41530</v>
      </c>
      <c r="N66" s="85">
        <f>IF(ISBLANK(MAIN!N66),"",MAIN!N66)</f>
        <v>0.5</v>
      </c>
      <c r="O66" s="49">
        <f>IF(ISBLANK(MAIN!O66),"",MAIN!O66)</f>
        <v>7</v>
      </c>
      <c r="P66" s="49">
        <f>IF(ISBLANK(MAIN!P66),"",MAIN!P66)</f>
        <v>0.27</v>
      </c>
      <c r="Q66" s="49">
        <f>IF(ISBLANK(MAIN!S66),"",MAIN!S66)</f>
        <v>8.5</v>
      </c>
      <c r="R66" s="62">
        <f>IF(ISBLANK(MAIN!T66),"",MAIN!T66)</f>
        <v>6.64</v>
      </c>
      <c r="S66" s="49">
        <f>IF(ISBLANK(MAIN!U66),"",MAIN!U66)</f>
        <v>5924</v>
      </c>
      <c r="T66" s="49">
        <f>IF(ISBLANK(MAIN!V66),"",MAIN!V66)</f>
        <v>703</v>
      </c>
      <c r="U66" s="49" t="str">
        <f>IF(ISBLANK(MAIN!W66),"",MAIN!W66)</f>
        <v>Hydrolift</v>
      </c>
      <c r="V66" s="49" t="str">
        <f>IF(ISBLANK(MAIN!X66),"",MAIN!X66)</f>
        <v>Y</v>
      </c>
      <c r="W66" s="49" t="str">
        <f>IF(ISBLANK(MAIN!Y66),"",MAIN!Y66)</f>
        <v>085</v>
      </c>
      <c r="X66" s="49" t="str">
        <f>IF(ISBLANK(MAIN!Z66),"",MAIN!Z66)</f>
        <v/>
      </c>
      <c r="Y66" s="52" t="str">
        <f>IF(ISBLANK(MAIN!AA66),"",MAIN!AA66)</f>
        <v>Q</v>
      </c>
      <c r="Z66" s="53" t="str">
        <f>IF(ISBLANK(MAIN!AB66),"",MAIN!AB66)</f>
        <v>Overburden/ sand &amp; gravel</v>
      </c>
      <c r="AA66" s="56" t="str">
        <f>IF(ISBLANK(MAIN!AC66),"",MAIN!AC66)</f>
        <v/>
      </c>
      <c r="AB66" s="153"/>
      <c r="AC66" s="154"/>
    </row>
    <row r="67" spans="1:30" s="15" customFormat="1" ht="11.25" customHeight="1" x14ac:dyDescent="0.2">
      <c r="A67" s="45" t="str">
        <f>IF(ISBLANK(MAIN!A67),"",MAIN!A67)</f>
        <v>S1B</v>
      </c>
      <c r="B67" s="46" t="str">
        <f>IF(ISBLANK(MAIN!B67),"",MAIN!B67)</f>
        <v>S-Wells Area</v>
      </c>
      <c r="C67" s="47" t="str">
        <f>IF(ISBLANK(MAIN!C67),"",MAIN!C67)</f>
        <v/>
      </c>
      <c r="D67" s="47" t="str">
        <f>IF(ISBLANK(MAIN!D67),"",MAIN!D67)</f>
        <v>NAD83 / UTM zone 8</v>
      </c>
      <c r="E67" s="48">
        <f>IF(ISBLANK(MAIN!E67),"",MAIN!E67)</f>
        <v>6913116.4299999997</v>
      </c>
      <c r="F67" s="48">
        <f>IF(ISBLANK(MAIN!F67),"",MAIN!F67)</f>
        <v>584434.22</v>
      </c>
      <c r="G67" s="49">
        <f>IF(ISBLANK(MAIN!G67),"",MAIN!G67)</f>
        <v>51</v>
      </c>
      <c r="H67" s="49" t="str">
        <f>IF(ISBLANK(MAIN!H67),"",MAIN!H67)</f>
        <v/>
      </c>
      <c r="I67" s="49" t="str">
        <f>IF(ISBLANK(MAIN!I67),"",MAIN!I67)</f>
        <v/>
      </c>
      <c r="J67" s="65" t="str">
        <f>IF(ISBLANK(MAIN!J67),"",MAIN!J67)</f>
        <v/>
      </c>
      <c r="K67" s="50">
        <f>IF(ISBLANK(MAIN!K67),"",MAIN!K67)</f>
        <v>5.4989999999999997</v>
      </c>
      <c r="L67" s="47">
        <f>IF(ISBLANK(MAIN!L67),"",MAIN!L67)</f>
        <v>1.1990000000000001</v>
      </c>
      <c r="M67" s="51">
        <f>IF(ISBLANK(MAIN!M67),"",MAIN!M67)</f>
        <v>41531</v>
      </c>
      <c r="N67" s="85" t="str">
        <f>IF(ISBLANK(MAIN!N67),"",MAIN!N67)</f>
        <v/>
      </c>
      <c r="O67" s="49" t="str">
        <f>IF(ISBLANK(MAIN!O67),"",MAIN!O67)</f>
        <v/>
      </c>
      <c r="P67" s="49" t="str">
        <f>IF(ISBLANK(MAIN!P67),"",MAIN!P67)</f>
        <v/>
      </c>
      <c r="Q67" s="49" t="str">
        <f>IF(ISBLANK(MAIN!S67),"",MAIN!S67)</f>
        <v/>
      </c>
      <c r="R67" s="62" t="str">
        <f>IF(ISBLANK(MAIN!T67),"",MAIN!T67)</f>
        <v/>
      </c>
      <c r="S67" s="49" t="str">
        <f>IF(ISBLANK(MAIN!U67),"",MAIN!U67)</f>
        <v/>
      </c>
      <c r="T67" s="49" t="str">
        <f>IF(ISBLANK(MAIN!V67),"",MAIN!V67)</f>
        <v/>
      </c>
      <c r="U67" s="49" t="str">
        <f>IF(ISBLANK(MAIN!W67),"",MAIN!W67)</f>
        <v/>
      </c>
      <c r="V67" s="49" t="str">
        <f>IF(ISBLANK(MAIN!X67),"",MAIN!X67)</f>
        <v>N</v>
      </c>
      <c r="W67" s="49" t="str">
        <f>IF(ISBLANK(MAIN!Y67),"",MAIN!Y67)</f>
        <v/>
      </c>
      <c r="X67" s="49" t="str">
        <f>IF(ISBLANK(MAIN!Z67),"",MAIN!Z67)</f>
        <v/>
      </c>
      <c r="Y67" s="52" t="str">
        <f>IF(ISBLANK(MAIN!AA67),"",MAIN!AA67)</f>
        <v>SF</v>
      </c>
      <c r="Z67" s="53" t="str">
        <f>IF(ISBLANK(MAIN!AB67),"",MAIN!AB67)</f>
        <v>Till</v>
      </c>
      <c r="AA67" s="56" t="str">
        <f>IF(ISBLANK(MAIN!AC67),"",MAIN!AC67)</f>
        <v>Very slow recharge; not enough water to sample. Stopped pumping at 9:59.</v>
      </c>
      <c r="AB67" s="153"/>
      <c r="AC67" s="154"/>
    </row>
    <row r="68" spans="1:30" s="15" customFormat="1" ht="11.25" customHeight="1" x14ac:dyDescent="0.2">
      <c r="A68" s="45" t="str">
        <f>IF(ISBLANK(MAIN!A68),"",MAIN!A68)</f>
        <v>SRK05-SP4B</v>
      </c>
      <c r="B68" s="46" t="str">
        <f>IF(ISBLANK(MAIN!B68),"",MAIN!B68)</f>
        <v>S-Wells Area</v>
      </c>
      <c r="C68" s="47" t="str">
        <f>IF(ISBLANK(MAIN!C68),"",MAIN!C68)</f>
        <v/>
      </c>
      <c r="D68" s="47" t="str">
        <f>IF(ISBLANK(MAIN!D68),"",MAIN!D68)</f>
        <v>NAD83 / UTM zone 8</v>
      </c>
      <c r="E68" s="48">
        <f>IF(ISBLANK(MAIN!E68),"",MAIN!E68)</f>
        <v>6913113.6200000001</v>
      </c>
      <c r="F68" s="48">
        <f>IF(ISBLANK(MAIN!F68),"",MAIN!F68)</f>
        <v>584506.02</v>
      </c>
      <c r="G68" s="49">
        <f>IF(ISBLANK(MAIN!G68),"",MAIN!G68)</f>
        <v>51</v>
      </c>
      <c r="H68" s="49">
        <f>IF(ISBLANK(MAIN!H68),"",MAIN!H68)</f>
        <v>4.6310000000000002</v>
      </c>
      <c r="I68" s="50">
        <f>IF(ISBLANK(MAIN!I68),"",MAIN!I68)</f>
        <v>4.117</v>
      </c>
      <c r="J68" s="65">
        <f>IF(ISBLANK(MAIN!J68),"",MAIN!J68)</f>
        <v>4.9349999999999996</v>
      </c>
      <c r="K68" s="50">
        <f>IF(ISBLANK(MAIN!K68),"",MAIN!K68)</f>
        <v>4.3600000000000003</v>
      </c>
      <c r="L68" s="47">
        <f>IF(ISBLANK(MAIN!L68),"",MAIN!L68)</f>
        <v>0.86</v>
      </c>
      <c r="M68" s="51">
        <f>IF(ISBLANK(MAIN!M68),"",MAIN!M68)</f>
        <v>41530</v>
      </c>
      <c r="N68" s="85">
        <f>IF(ISBLANK(MAIN!N68),"",MAIN!N68)</f>
        <v>0.56597222222222221</v>
      </c>
      <c r="O68" s="49">
        <f>IF(ISBLANK(MAIN!O68),"",MAIN!O68)</f>
        <v>15</v>
      </c>
      <c r="P68" s="49">
        <f>IF(ISBLANK(MAIN!P68),"",MAIN!P68)</f>
        <v>0.23100000000000001</v>
      </c>
      <c r="Q68" s="49">
        <f>IF(ISBLANK(MAIN!S68),"",MAIN!S68)</f>
        <v>6.3</v>
      </c>
      <c r="R68" s="62">
        <f>IF(ISBLANK(MAIN!T68),"",MAIN!T68)</f>
        <v>6.04</v>
      </c>
      <c r="S68" s="49">
        <f>IF(ISBLANK(MAIN!U68),"",MAIN!U68)</f>
        <v>6242</v>
      </c>
      <c r="T68" s="49">
        <f>IF(ISBLANK(MAIN!V68),"",MAIN!V68)</f>
        <v>259</v>
      </c>
      <c r="U68" s="49" t="str">
        <f>IF(ISBLANK(MAIN!W68),"",MAIN!W68)</f>
        <v>Hydrolift</v>
      </c>
      <c r="V68" s="49" t="str">
        <f>IF(ISBLANK(MAIN!X68),"",MAIN!X68)</f>
        <v>Y</v>
      </c>
      <c r="W68" s="49" t="str">
        <f>IF(ISBLANK(MAIN!Y68),"",MAIN!Y68)</f>
        <v>088</v>
      </c>
      <c r="X68" s="49" t="str">
        <f>IF(ISBLANK(MAIN!Z68),"",MAIN!Z68)</f>
        <v/>
      </c>
      <c r="Y68" s="52" t="str">
        <f>IF(ISBLANK(MAIN!AA68),"",MAIN!AA68)</f>
        <v>SF</v>
      </c>
      <c r="Z68" s="53" t="str">
        <f>IF(ISBLANK(MAIN!AB68),"",MAIN!AB68)</f>
        <v>Overburden</v>
      </c>
      <c r="AA68" s="56" t="str">
        <f>IF(ISBLANK(MAIN!AC68),"",MAIN!AC68)</f>
        <v/>
      </c>
      <c r="AB68" s="153"/>
      <c r="AC68" s="154"/>
      <c r="AD68" s="15" t="s">
        <v>129</v>
      </c>
    </row>
    <row r="69" spans="1:30" s="15" customFormat="1" ht="11.25" customHeight="1" x14ac:dyDescent="0.2">
      <c r="A69" s="45" t="str">
        <f>IF(ISBLANK(MAIN!A69),"",MAIN!A69)</f>
        <v>SRK08-SP8A</v>
      </c>
      <c r="B69" s="46" t="str">
        <f>IF(ISBLANK(MAIN!B69),"",MAIN!B69)</f>
        <v>S-Wells Area</v>
      </c>
      <c r="C69" s="47" t="str">
        <f>IF(ISBLANK(MAIN!C69),"",MAIN!C69)</f>
        <v/>
      </c>
      <c r="D69" s="47" t="str">
        <f>IF(ISBLANK(MAIN!D69),"",MAIN!D69)</f>
        <v>NAD83 / UTM zone 8</v>
      </c>
      <c r="E69" s="48">
        <f>IF(ISBLANK(MAIN!E69),"",MAIN!E69)</f>
        <v>584294</v>
      </c>
      <c r="F69" s="48">
        <f>IF(ISBLANK(MAIN!F69),"",MAIN!F69)</f>
        <v>6912955</v>
      </c>
      <c r="G69" s="49">
        <f>IF(ISBLANK(MAIN!G69),"",MAIN!G69)</f>
        <v>51</v>
      </c>
      <c r="H69" s="49">
        <f>IF(ISBLANK(MAIN!H69),"",MAIN!H69)</f>
        <v>1.599</v>
      </c>
      <c r="I69" s="50">
        <f>IF(ISBLANK(MAIN!I69),"",MAIN!I69)</f>
        <v>2.6970000000000001</v>
      </c>
      <c r="J69" s="65">
        <f>IF(ISBLANK(MAIN!J69),"",MAIN!J69)</f>
        <v>11.593</v>
      </c>
      <c r="K69" s="50">
        <f>IF(ISBLANK(MAIN!K69),"",MAIN!K69)</f>
        <v>6.9859999999999998</v>
      </c>
      <c r="L69" s="47">
        <f>IF(ISBLANK(MAIN!L69),"",MAIN!L69)</f>
        <v>0.89</v>
      </c>
      <c r="M69" s="51">
        <f>IF(ISBLANK(MAIN!M69),"",MAIN!M69)</f>
        <v>41530</v>
      </c>
      <c r="N69" s="85">
        <f>IF(ISBLANK(MAIN!N69),"",MAIN!N69)</f>
        <v>0.57916666666666672</v>
      </c>
      <c r="O69" s="49">
        <f>IF(ISBLANK(MAIN!O69),"",MAIN!O69)</f>
        <v>60</v>
      </c>
      <c r="P69" s="49">
        <f>IF(ISBLANK(MAIN!P69),"",MAIN!P69)</f>
        <v>2.0699999999999998</v>
      </c>
      <c r="Q69" s="49">
        <f>IF(ISBLANK(MAIN!S69),"",MAIN!S69)</f>
        <v>2.2000000000000002</v>
      </c>
      <c r="R69" s="62">
        <f>IF(ISBLANK(MAIN!T69),"",MAIN!T69)</f>
        <v>5.83</v>
      </c>
      <c r="S69" s="49">
        <f>IF(ISBLANK(MAIN!U69),"",MAIN!U69)</f>
        <v>3342</v>
      </c>
      <c r="T69" s="49">
        <f>IF(ISBLANK(MAIN!V69),"",MAIN!V69)</f>
        <v>2.04</v>
      </c>
      <c r="U69" s="49" t="str">
        <f>IF(ISBLANK(MAIN!W69),"",MAIN!W69)</f>
        <v>Hydrolift</v>
      </c>
      <c r="V69" s="49" t="str">
        <f>IF(ISBLANK(MAIN!X69),"",MAIN!X69)</f>
        <v>Y</v>
      </c>
      <c r="W69" s="49" t="str">
        <f>IF(ISBLANK(MAIN!Y69),"",MAIN!Y69)</f>
        <v>043</v>
      </c>
      <c r="X69" s="49" t="str">
        <f>IF(ISBLANK(MAIN!Z69),"",MAIN!Z69)</f>
        <v/>
      </c>
      <c r="Y69" s="52" t="str">
        <f>IF(ISBLANK(MAIN!AA69),"",MAIN!AA69)</f>
        <v>SF</v>
      </c>
      <c r="Z69" s="53" t="str">
        <f>IF(ISBLANK(MAIN!AB69),"",MAIN!AB69)</f>
        <v>weath. BR</v>
      </c>
      <c r="AA69" s="56" t="str">
        <f>IF(ISBLANK(MAIN!AC69),"",MAIN!AC69)</f>
        <v>Replaced waterra and footvalve.</v>
      </c>
      <c r="AB69" s="153"/>
      <c r="AC69" s="154" t="s">
        <v>140</v>
      </c>
      <c r="AD69" s="15" t="s">
        <v>141</v>
      </c>
    </row>
    <row r="70" spans="1:30" s="15" customFormat="1" ht="11.25" customHeight="1" x14ac:dyDescent="0.2">
      <c r="A70" s="45" t="str">
        <f>IF(ISBLANK(MAIN!A70),"",MAIN!A70)</f>
        <v>SRK08-SP8B</v>
      </c>
      <c r="B70" s="46" t="str">
        <f>IF(ISBLANK(MAIN!B70),"",MAIN!B70)</f>
        <v>S-Wells Area</v>
      </c>
      <c r="C70" s="47" t="str">
        <f>IF(ISBLANK(MAIN!C70),"",MAIN!C70)</f>
        <v/>
      </c>
      <c r="D70" s="47" t="str">
        <f>IF(ISBLANK(MAIN!D70),"",MAIN!D70)</f>
        <v>NAD83 / UTM zone 8</v>
      </c>
      <c r="E70" s="48">
        <f>IF(ISBLANK(MAIN!E70),"",MAIN!E70)</f>
        <v>584291</v>
      </c>
      <c r="F70" s="48">
        <f>IF(ISBLANK(MAIN!F70),"",MAIN!F70)</f>
        <v>6912951</v>
      </c>
      <c r="G70" s="49">
        <f>IF(ISBLANK(MAIN!G70),"",MAIN!G70)</f>
        <v>51</v>
      </c>
      <c r="H70" s="49">
        <f>IF(ISBLANK(MAIN!H70),"",MAIN!H70)</f>
        <v>1.786</v>
      </c>
      <c r="I70" s="50">
        <f>IF(ISBLANK(MAIN!I70),"",MAIN!I70)</f>
        <v>1.9119999999999999</v>
      </c>
      <c r="J70" s="109">
        <f>IF(ISBLANK(MAIN!J70),"",MAIN!J70)</f>
        <v>7.0350000000000001</v>
      </c>
      <c r="K70" s="50">
        <f>IF(ISBLANK(MAIN!K70),"",MAIN!K70)</f>
        <v>11.664</v>
      </c>
      <c r="L70" s="47">
        <f>IF(ISBLANK(MAIN!L70),"",MAIN!L70)</f>
        <v>0.996</v>
      </c>
      <c r="M70" s="51">
        <f>IF(ISBLANK(MAIN!M70),"",MAIN!M70)</f>
        <v>41530</v>
      </c>
      <c r="N70" s="85">
        <f>IF(ISBLANK(MAIN!N70),"",MAIN!N70)</f>
        <v>0.57291666666666663</v>
      </c>
      <c r="O70" s="49">
        <f>IF(ISBLANK(MAIN!O70),"",MAIN!O70)</f>
        <v>30</v>
      </c>
      <c r="P70" s="49">
        <f>IF(ISBLANK(MAIN!P70),"",MAIN!P70)</f>
        <v>1.76</v>
      </c>
      <c r="Q70" s="49">
        <f>IF(ISBLANK(MAIN!S70),"",MAIN!S70)</f>
        <v>1.8</v>
      </c>
      <c r="R70" s="62">
        <f>IF(ISBLANK(MAIN!T70),"",MAIN!T70)</f>
        <v>5.74</v>
      </c>
      <c r="S70" s="49">
        <f>IF(ISBLANK(MAIN!U70),"",MAIN!U70)</f>
        <v>3670</v>
      </c>
      <c r="T70" s="49">
        <f>IF(ISBLANK(MAIN!V70),"",MAIN!V70)</f>
        <v>22</v>
      </c>
      <c r="U70" s="49" t="str">
        <f>IF(ISBLANK(MAIN!W70),"",MAIN!W70)</f>
        <v>Manual</v>
      </c>
      <c r="V70" s="49" t="str">
        <f>IF(ISBLANK(MAIN!X70),"",MAIN!X70)</f>
        <v>Y</v>
      </c>
      <c r="W70" s="49" t="str">
        <f>IF(ISBLANK(MAIN!Y70),"",MAIN!Y70)</f>
        <v>045</v>
      </c>
      <c r="X70" s="49" t="str">
        <f>IF(ISBLANK(MAIN!Z70),"",MAIN!Z70)</f>
        <v>047</v>
      </c>
      <c r="Y70" s="52" t="str">
        <f>IF(ISBLANK(MAIN!AA70),"",MAIN!AA70)</f>
        <v>SF</v>
      </c>
      <c r="Z70" s="53" t="str">
        <f>IF(ISBLANK(MAIN!AB70),"",MAIN!AB70)</f>
        <v>med-crs sand,</v>
      </c>
      <c r="AA70" s="56" t="str">
        <f>IF(ISBLANK(MAIN!AC70),"",MAIN!AC70)</f>
        <v/>
      </c>
      <c r="AB70" s="153"/>
      <c r="AC70" s="154" t="s">
        <v>140</v>
      </c>
      <c r="AD70" s="15" t="s">
        <v>141</v>
      </c>
    </row>
    <row r="71" spans="1:30" s="15" customFormat="1" ht="11.25" customHeight="1" x14ac:dyDescent="0.2">
      <c r="A71" s="61" t="str">
        <f>IF(ISBLANK(MAIN!A71),"",MAIN!A71)</f>
        <v>SRK05-SP1A</v>
      </c>
      <c r="B71" s="46" t="str">
        <f>IF(ISBLANK(MAIN!B71),"",MAIN!B71)</f>
        <v>S-Wells Area</v>
      </c>
      <c r="C71" s="50" t="str">
        <f>IF(ISBLANK(MAIN!C71),"",MAIN!C71)</f>
        <v/>
      </c>
      <c r="D71" s="47" t="str">
        <f>IF(ISBLANK(MAIN!D71),"",MAIN!D71)</f>
        <v>NAD83 / UTM zone 8</v>
      </c>
      <c r="E71" s="48">
        <f>IF(ISBLANK(MAIN!E71),"",MAIN!E71)</f>
        <v>6913075.2300000004</v>
      </c>
      <c r="F71" s="48">
        <f>IF(ISBLANK(MAIN!F71),"",MAIN!F71)</f>
        <v>584622.72</v>
      </c>
      <c r="G71" s="50">
        <f>IF(ISBLANK(MAIN!G71),"",MAIN!G71)</f>
        <v>51</v>
      </c>
      <c r="H71" s="50">
        <f>IF(ISBLANK(MAIN!H71),"",MAIN!H71)</f>
        <v>6.8849999999999998</v>
      </c>
      <c r="I71" s="50">
        <f>IF(ISBLANK(MAIN!I71),"",MAIN!I71)</f>
        <v>6.8719999999999999</v>
      </c>
      <c r="J71" s="109">
        <f>IF(ISBLANK(MAIN!J71),"",MAIN!J71)</f>
        <v>19.882999999999999</v>
      </c>
      <c r="K71" s="50">
        <f>IF(ISBLANK(MAIN!K71),"",MAIN!K71)</f>
        <v>19.652999999999999</v>
      </c>
      <c r="L71" s="50" t="str">
        <f>IF(ISBLANK(MAIN!L71),"",MAIN!L71)</f>
        <v/>
      </c>
      <c r="M71" s="97">
        <f>IF(ISBLANK(MAIN!M71),"",MAIN!M71)</f>
        <v>41530</v>
      </c>
      <c r="N71" s="98">
        <f>IF(ISBLANK(MAIN!N71),"",MAIN!N71)</f>
        <v>0.375</v>
      </c>
      <c r="O71" s="50">
        <f>IF(ISBLANK(MAIN!O71),"",MAIN!O71)</f>
        <v>60</v>
      </c>
      <c r="P71" s="50">
        <f>IF(ISBLANK(MAIN!P71),"",MAIN!P71)</f>
        <v>3.18</v>
      </c>
      <c r="Q71" s="50">
        <f>IF(ISBLANK(MAIN!S71),"",MAIN!S71)</f>
        <v>1.1000000000000001</v>
      </c>
      <c r="R71" s="102">
        <f>IF(ISBLANK(MAIN!T71),"",MAIN!T71)</f>
        <v>5.63</v>
      </c>
      <c r="S71" s="50">
        <f>IF(ISBLANK(MAIN!U71),"",MAIN!U71)</f>
        <v>1917</v>
      </c>
      <c r="T71" s="50">
        <f>IF(ISBLANK(MAIN!V71),"",MAIN!V71)</f>
        <v>5.03</v>
      </c>
      <c r="U71" s="50" t="str">
        <f>IF(ISBLANK(MAIN!W71),"",MAIN!W71)</f>
        <v>Hydrolift</v>
      </c>
      <c r="V71" s="50" t="str">
        <f>IF(ISBLANK(MAIN!X71),"",MAIN!X71)</f>
        <v>Y</v>
      </c>
      <c r="W71" s="52" t="str">
        <f>IF(ISBLANK(MAIN!Y71),"",MAIN!Y71)</f>
        <v>089</v>
      </c>
      <c r="X71" s="49" t="str">
        <f>IF(ISBLANK(MAIN!Z71),"",MAIN!Z71)</f>
        <v/>
      </c>
      <c r="Y71" s="52" t="str">
        <f>IF(ISBLANK(MAIN!AA71),"",MAIN!AA71)</f>
        <v>A</v>
      </c>
      <c r="Z71" s="53" t="str">
        <f>IF(ISBLANK(MAIN!AB71),"",MAIN!AB71)</f>
        <v>Overburden / BR</v>
      </c>
      <c r="AA71" s="56" t="str">
        <f>IF(ISBLANK(MAIN!AC71),"",MAIN!AC71)</f>
        <v/>
      </c>
      <c r="AB71" s="153"/>
      <c r="AC71" s="154"/>
    </row>
    <row r="72" spans="1:30" s="15" customFormat="1" ht="11.25" customHeight="1" x14ac:dyDescent="0.2">
      <c r="A72" s="61" t="str">
        <f>IF(ISBLANK(MAIN!A72),"",MAIN!A72)</f>
        <v>SRK05-SP1B</v>
      </c>
      <c r="B72" s="46" t="str">
        <f>IF(ISBLANK(MAIN!B72),"",MAIN!B72)</f>
        <v>S-Wells Area</v>
      </c>
      <c r="C72" s="50" t="str">
        <f>IF(ISBLANK(MAIN!C72),"",MAIN!C72)</f>
        <v/>
      </c>
      <c r="D72" s="47" t="str">
        <f>IF(ISBLANK(MAIN!D72),"",MAIN!D72)</f>
        <v>NAD83 / UTM zone 8</v>
      </c>
      <c r="E72" s="48">
        <f>IF(ISBLANK(MAIN!E72),"",MAIN!E72)</f>
        <v>6913075.4000000004</v>
      </c>
      <c r="F72" s="48">
        <f>IF(ISBLANK(MAIN!F72),"",MAIN!F72)</f>
        <v>584621.92000000004</v>
      </c>
      <c r="G72" s="50">
        <f>IF(ISBLANK(MAIN!G72),"",MAIN!G72)</f>
        <v>51</v>
      </c>
      <c r="H72" s="50">
        <f>IF(ISBLANK(MAIN!H72),"",MAIN!H72)</f>
        <v>7.23</v>
      </c>
      <c r="I72" s="50">
        <f>IF(ISBLANK(MAIN!I72),"",MAIN!I72)</f>
        <v>7.069</v>
      </c>
      <c r="J72" s="109">
        <f>IF(ISBLANK(MAIN!J72),"",MAIN!J72)</f>
        <v>13.281000000000001</v>
      </c>
      <c r="K72" s="50">
        <f>IF(ISBLANK(MAIN!K72),"",MAIN!K72)</f>
        <v>13.015000000000001</v>
      </c>
      <c r="L72" s="50" t="str">
        <f>IF(ISBLANK(MAIN!L72),"",MAIN!L72)</f>
        <v/>
      </c>
      <c r="M72" s="97">
        <f>IF(ISBLANK(MAIN!M72),"",MAIN!M72)</f>
        <v>41530</v>
      </c>
      <c r="N72" s="98">
        <f>IF(ISBLANK(MAIN!N72),"",MAIN!N72)</f>
        <v>0.39027777777777778</v>
      </c>
      <c r="O72" s="50">
        <f>IF(ISBLANK(MAIN!O72),"",MAIN!O72)</f>
        <v>31</v>
      </c>
      <c r="P72" s="50">
        <f>IF(ISBLANK(MAIN!P72),"",MAIN!P72)</f>
        <v>3.1</v>
      </c>
      <c r="Q72" s="50">
        <f>IF(ISBLANK(MAIN!S72),"",MAIN!S72)</f>
        <v>1.4</v>
      </c>
      <c r="R72" s="102">
        <f>IF(ISBLANK(MAIN!T72),"",MAIN!T72)</f>
        <v>6.09</v>
      </c>
      <c r="S72" s="50">
        <f>IF(ISBLANK(MAIN!U72),"",MAIN!U72)</f>
        <v>1001</v>
      </c>
      <c r="T72" s="50">
        <f>IF(ISBLANK(MAIN!V72),"",MAIN!V72)</f>
        <v>105</v>
      </c>
      <c r="U72" s="50" t="str">
        <f>IF(ISBLANK(MAIN!W72),"",MAIN!W72)</f>
        <v>Hydrolift</v>
      </c>
      <c r="V72" s="50" t="str">
        <f>IF(ISBLANK(MAIN!X72),"",MAIN!X72)</f>
        <v>Y</v>
      </c>
      <c r="W72" s="52" t="str">
        <f>IF(ISBLANK(MAIN!Y72),"",MAIN!Y72)</f>
        <v>091</v>
      </c>
      <c r="X72" s="49" t="str">
        <f>IF(ISBLANK(MAIN!Z72),"",MAIN!Z72)</f>
        <v/>
      </c>
      <c r="Y72" s="52" t="str">
        <f>IF(ISBLANK(MAIN!AA72),"",MAIN!AA72)</f>
        <v>A</v>
      </c>
      <c r="Z72" s="53" t="str">
        <f>IF(ISBLANK(MAIN!AB72),"",MAIN!AB72)</f>
        <v>Overburden</v>
      </c>
      <c r="AA72" s="56" t="str">
        <f>IF(ISBLANK(MAIN!AC72),"",MAIN!AC72)</f>
        <v/>
      </c>
      <c r="AB72" s="153"/>
      <c r="AC72" s="154"/>
    </row>
    <row r="73" spans="1:30" s="15" customFormat="1" ht="11.25" customHeight="1" x14ac:dyDescent="0.2">
      <c r="A73" s="61" t="str">
        <f>IF(ISBLANK(MAIN!A73),"",MAIN!A73)</f>
        <v>SRK05-SP2</v>
      </c>
      <c r="B73" s="46" t="str">
        <f>IF(ISBLANK(MAIN!B73),"",MAIN!B73)</f>
        <v>S-Wells Area</v>
      </c>
      <c r="C73" s="50" t="str">
        <f>IF(ISBLANK(MAIN!C73),"",MAIN!C73)</f>
        <v/>
      </c>
      <c r="D73" s="47" t="str">
        <f>IF(ISBLANK(MAIN!D73),"",MAIN!D73)</f>
        <v>NAD83 / UTM zone 8</v>
      </c>
      <c r="E73" s="48">
        <f>IF(ISBLANK(MAIN!E73),"",MAIN!E73)</f>
        <v>6913035.7599999998</v>
      </c>
      <c r="F73" s="48">
        <f>IF(ISBLANK(MAIN!F73),"",MAIN!F73)</f>
        <v>584686.27</v>
      </c>
      <c r="G73" s="50">
        <f>IF(ISBLANK(MAIN!G73),"",MAIN!G73)</f>
        <v>51</v>
      </c>
      <c r="H73" s="50">
        <f>IF(ISBLANK(MAIN!H73),"",MAIN!H73)</f>
        <v>1.917</v>
      </c>
      <c r="I73" s="50">
        <f>IF(ISBLANK(MAIN!I73),"",MAIN!I73)</f>
        <v>1.841</v>
      </c>
      <c r="J73" s="109">
        <f>IF(ISBLANK(MAIN!J73),"",MAIN!J73)</f>
        <v>11.545</v>
      </c>
      <c r="K73" s="50">
        <f>IF(ISBLANK(MAIN!K73),"",MAIN!K73)</f>
        <v>11.444000000000001</v>
      </c>
      <c r="L73" s="50" t="str">
        <f>IF(ISBLANK(MAIN!L73),"",MAIN!L73)</f>
        <v/>
      </c>
      <c r="M73" s="97">
        <f>IF(ISBLANK(MAIN!M73),"",MAIN!M73)</f>
        <v>41530</v>
      </c>
      <c r="N73" s="98">
        <f>IF(ISBLANK(MAIN!N73),"",MAIN!N73)</f>
        <v>0.34861111111111115</v>
      </c>
      <c r="O73" s="50">
        <f>IF(ISBLANK(MAIN!O73),"",MAIN!O73)</f>
        <v>60</v>
      </c>
      <c r="P73" s="50">
        <f>IF(ISBLANK(MAIN!P73),"",MAIN!P73)</f>
        <v>2.5</v>
      </c>
      <c r="Q73" s="50">
        <f>IF(ISBLANK(MAIN!S73),"",MAIN!S73)</f>
        <v>1.1000000000000001</v>
      </c>
      <c r="R73" s="102">
        <f>IF(ISBLANK(MAIN!T73),"",MAIN!T73)</f>
        <v>6.01</v>
      </c>
      <c r="S73" s="50">
        <f>IF(ISBLANK(MAIN!U73),"",MAIN!U73)</f>
        <v>312.3</v>
      </c>
      <c r="T73" s="50">
        <f>IF(ISBLANK(MAIN!V73),"",MAIN!V73)</f>
        <v>8.3699999999999992</v>
      </c>
      <c r="U73" s="50" t="str">
        <f>IF(ISBLANK(MAIN!W73),"",MAIN!W73)</f>
        <v>Hydrolift</v>
      </c>
      <c r="V73" s="50" t="str">
        <f>IF(ISBLANK(MAIN!X73),"",MAIN!X73)</f>
        <v>Y</v>
      </c>
      <c r="W73" s="52" t="str">
        <f>IF(ISBLANK(MAIN!Y73),"",MAIN!Y73)</f>
        <v>090</v>
      </c>
      <c r="X73" s="49" t="str">
        <f>IF(ISBLANK(MAIN!Z73),"",MAIN!Z73)</f>
        <v/>
      </c>
      <c r="Y73" s="52" t="str">
        <f>IF(ISBLANK(MAIN!AA73),"",MAIN!AA73)</f>
        <v>A</v>
      </c>
      <c r="Z73" s="53" t="str">
        <f>IF(ISBLANK(MAIN!AB73),"",MAIN!AB73)</f>
        <v>Alluvium / BR</v>
      </c>
      <c r="AA73" s="56" t="str">
        <f>IF(ISBLANK(MAIN!AC73),"",MAIN!AC73)</f>
        <v/>
      </c>
      <c r="AB73" s="153"/>
      <c r="AC73" s="154"/>
    </row>
    <row r="74" spans="1:30" s="15" customFormat="1" ht="11.25" customHeight="1" x14ac:dyDescent="0.2">
      <c r="A74" s="61" t="str">
        <f>IF(ISBLANK(MAIN!A74),"",MAIN!A74)</f>
        <v>SRK05-SP3A</v>
      </c>
      <c r="B74" s="46" t="str">
        <f>IF(ISBLANK(MAIN!B74),"",MAIN!B74)</f>
        <v>S-Wells Area</v>
      </c>
      <c r="C74" s="50" t="str">
        <f>IF(ISBLANK(MAIN!C74),"",MAIN!C74)</f>
        <v/>
      </c>
      <c r="D74" s="47" t="str">
        <f>IF(ISBLANK(MAIN!D74),"",MAIN!D74)</f>
        <v>NAD83 / UTM zone 8</v>
      </c>
      <c r="E74" s="48">
        <f>IF(ISBLANK(MAIN!E74),"",MAIN!E74)</f>
        <v>6913098.46</v>
      </c>
      <c r="F74" s="48">
        <f>IF(ISBLANK(MAIN!F74),"",MAIN!F74)</f>
        <v>584546.71</v>
      </c>
      <c r="G74" s="50">
        <f>IF(ISBLANK(MAIN!G74),"",MAIN!G74)</f>
        <v>51</v>
      </c>
      <c r="H74" s="50">
        <f>IF(ISBLANK(MAIN!H74),"",MAIN!H74)</f>
        <v>4.68</v>
      </c>
      <c r="I74" s="50">
        <f>IF(ISBLANK(MAIN!I74),"",MAIN!I74)</f>
        <v>4.8010000000000002</v>
      </c>
      <c r="J74" s="109">
        <f>IF(ISBLANK(MAIN!J74),"",MAIN!J74)</f>
        <v>23.795000000000002</v>
      </c>
      <c r="K74" s="50">
        <f>IF(ISBLANK(MAIN!K74),"",MAIN!K74)</f>
        <v>22.770999999999997</v>
      </c>
      <c r="L74" s="50" t="str">
        <f>IF(ISBLANK(MAIN!L74),"",MAIN!L74)</f>
        <v/>
      </c>
      <c r="M74" s="97">
        <f>IF(ISBLANK(MAIN!M74),"",MAIN!M74)</f>
        <v>41530</v>
      </c>
      <c r="N74" s="98">
        <f>IF(ISBLANK(MAIN!N74),"",MAIN!N74)</f>
        <v>0.45416666666666666</v>
      </c>
      <c r="O74" s="50">
        <f>IF(ISBLANK(MAIN!O74),"",MAIN!O74)</f>
        <v>100</v>
      </c>
      <c r="P74" s="50">
        <f>IF(ISBLANK(MAIN!P74),"",MAIN!P74)</f>
        <v>4.3499999999999996</v>
      </c>
      <c r="Q74" s="50">
        <f>IF(ISBLANK(MAIN!S74),"",MAIN!S74)</f>
        <v>3.9</v>
      </c>
      <c r="R74" s="102">
        <f>IF(ISBLANK(MAIN!T74),"",MAIN!T74)</f>
        <v>5.97</v>
      </c>
      <c r="S74" s="50">
        <f>IF(ISBLANK(MAIN!U74),"",MAIN!U74)</f>
        <v>1331</v>
      </c>
      <c r="T74" s="50">
        <f>IF(ISBLANK(MAIN!V74),"",MAIN!V74)</f>
        <v>10.07</v>
      </c>
      <c r="U74" s="50" t="str">
        <f>IF(ISBLANK(MAIN!W74),"",MAIN!W74)</f>
        <v>Hydrolift</v>
      </c>
      <c r="V74" s="50" t="str">
        <f>IF(ISBLANK(MAIN!X74),"",MAIN!X74)</f>
        <v>Y</v>
      </c>
      <c r="W74" s="52" t="str">
        <f>IF(ISBLANK(MAIN!Y74),"",MAIN!Y74)</f>
        <v>093</v>
      </c>
      <c r="X74" s="49" t="str">
        <f>IF(ISBLANK(MAIN!Z74),"",MAIN!Z74)</f>
        <v/>
      </c>
      <c r="Y74" s="52" t="str">
        <f>IF(ISBLANK(MAIN!AA74),"",MAIN!AA74)</f>
        <v>A</v>
      </c>
      <c r="Z74" s="53" t="str">
        <f>IF(ISBLANK(MAIN!AB74),"",MAIN!AB74)</f>
        <v>Overburden</v>
      </c>
      <c r="AA74" s="56" t="str">
        <f>IF(ISBLANK(MAIN!AC74),"",MAIN!AC74)</f>
        <v/>
      </c>
      <c r="AB74" s="153"/>
      <c r="AC74" s="154"/>
    </row>
    <row r="75" spans="1:30" s="15" customFormat="1" ht="11.25" customHeight="1" x14ac:dyDescent="0.2">
      <c r="A75" s="61" t="str">
        <f>IF(ISBLANK(MAIN!A75),"",MAIN!A75)</f>
        <v>SRK05-SP3B</v>
      </c>
      <c r="B75" s="46" t="str">
        <f>IF(ISBLANK(MAIN!B75),"",MAIN!B75)</f>
        <v>S-Wells Area</v>
      </c>
      <c r="C75" s="50" t="str">
        <f>IF(ISBLANK(MAIN!C75),"",MAIN!C75)</f>
        <v/>
      </c>
      <c r="D75" s="47" t="str">
        <f>IF(ISBLANK(MAIN!D75),"",MAIN!D75)</f>
        <v>NAD83 / UTM zone 8</v>
      </c>
      <c r="E75" s="48">
        <f>IF(ISBLANK(MAIN!E75),"",MAIN!E75)</f>
        <v>6913098.1100000003</v>
      </c>
      <c r="F75" s="48">
        <f>IF(ISBLANK(MAIN!F75),"",MAIN!F75)</f>
        <v>584547.42000000004</v>
      </c>
      <c r="G75" s="50">
        <f>IF(ISBLANK(MAIN!G75),"",MAIN!G75)</f>
        <v>51</v>
      </c>
      <c r="H75" s="50">
        <f>IF(ISBLANK(MAIN!H75),"",MAIN!H75)</f>
        <v>3.8690000000000002</v>
      </c>
      <c r="I75" s="50">
        <f>IF(ISBLANK(MAIN!I75),"",MAIN!I75)</f>
        <v>3.851</v>
      </c>
      <c r="J75" s="109">
        <f>IF(ISBLANK(MAIN!J75),"",MAIN!J75)</f>
        <v>13.148999999999999</v>
      </c>
      <c r="K75" s="50">
        <f>IF(ISBLANK(MAIN!K75),"",MAIN!K75)</f>
        <v>12.062000000000001</v>
      </c>
      <c r="L75" s="50" t="str">
        <f>IF(ISBLANK(MAIN!L75),"",MAIN!L75)</f>
        <v/>
      </c>
      <c r="M75" s="97">
        <f>IF(ISBLANK(MAIN!M75),"",MAIN!M75)</f>
        <v>41530</v>
      </c>
      <c r="N75" s="98">
        <f>IF(ISBLANK(MAIN!N75),"",MAIN!N75)</f>
        <v>0.4152777777777778</v>
      </c>
      <c r="O75" s="50">
        <f>IF(ISBLANK(MAIN!O75),"",MAIN!O75)</f>
        <v>50</v>
      </c>
      <c r="P75" s="50">
        <f>IF(ISBLANK(MAIN!P75),"",MAIN!P75)</f>
        <v>2.08</v>
      </c>
      <c r="Q75" s="50">
        <f>IF(ISBLANK(MAIN!S75),"",MAIN!S75)</f>
        <v>2.5</v>
      </c>
      <c r="R75" s="102">
        <f>IF(ISBLANK(MAIN!T75),"",MAIN!T75)</f>
        <v>5.87</v>
      </c>
      <c r="S75" s="50">
        <f>IF(ISBLANK(MAIN!U75),"",MAIN!U75)</f>
        <v>993</v>
      </c>
      <c r="T75" s="50">
        <f>IF(ISBLANK(MAIN!V75),"",MAIN!V75)</f>
        <v>5.18</v>
      </c>
      <c r="U75" s="50" t="str">
        <f>IF(ISBLANK(MAIN!W75),"",MAIN!W75)</f>
        <v>Hydrolift</v>
      </c>
      <c r="V75" s="50" t="str">
        <f>IF(ISBLANK(MAIN!X75),"",MAIN!X75)</f>
        <v>Y</v>
      </c>
      <c r="W75" s="52" t="str">
        <f>IF(ISBLANK(MAIN!Y75),"",MAIN!Y75)</f>
        <v>086</v>
      </c>
      <c r="X75" s="49" t="str">
        <f>IF(ISBLANK(MAIN!Z75),"",MAIN!Z75)</f>
        <v>096</v>
      </c>
      <c r="Y75" s="52" t="str">
        <f>IF(ISBLANK(MAIN!AA75),"",MAIN!AA75)</f>
        <v>A</v>
      </c>
      <c r="Z75" s="53" t="str">
        <f>IF(ISBLANK(MAIN!AB75),"",MAIN!AB75)</f>
        <v>Overburden</v>
      </c>
      <c r="AA75" s="56" t="str">
        <f>IF(ISBLANK(MAIN!AC75),"",MAIN!AC75)</f>
        <v/>
      </c>
      <c r="AB75" s="153"/>
      <c r="AC75" s="154"/>
    </row>
    <row r="76" spans="1:30" s="15" customFormat="1" ht="11.25" customHeight="1" x14ac:dyDescent="0.2">
      <c r="A76" s="61" t="str">
        <f>IF(ISBLANK(MAIN!A76),"",MAIN!A76)</f>
        <v>SRK05-SP6</v>
      </c>
      <c r="B76" s="46" t="str">
        <f>IF(ISBLANK(MAIN!B76),"",MAIN!B76)</f>
        <v>S-Wells Area</v>
      </c>
      <c r="C76" s="50" t="str">
        <f>IF(ISBLANK(MAIN!C76),"",MAIN!C76)</f>
        <v/>
      </c>
      <c r="D76" s="47" t="str">
        <f>IF(ISBLANK(MAIN!D76),"",MAIN!D76)</f>
        <v>NAD83 / UTM zone 8</v>
      </c>
      <c r="E76" s="48">
        <f>IF(ISBLANK(MAIN!E76),"",MAIN!E76)</f>
        <v>6913149.1699999999</v>
      </c>
      <c r="F76" s="48">
        <f>IF(ISBLANK(MAIN!F76),"",MAIN!F76)</f>
        <v>584387.13</v>
      </c>
      <c r="G76" s="50">
        <f>IF(ISBLANK(MAIN!G76),"",MAIN!G76)</f>
        <v>51</v>
      </c>
      <c r="H76" s="50" t="str">
        <f>IF(ISBLANK(MAIN!H76),"",MAIN!H76)</f>
        <v/>
      </c>
      <c r="I76" s="50" t="str">
        <f>IF(ISBLANK(MAIN!I76),"",MAIN!I76)</f>
        <v/>
      </c>
      <c r="J76" s="109">
        <f>IF(ISBLANK(MAIN!J76),"",MAIN!J76)</f>
        <v>11.795</v>
      </c>
      <c r="K76" s="50">
        <f>IF(ISBLANK(MAIN!K76),"",MAIN!K76)</f>
        <v>11.957000000000001</v>
      </c>
      <c r="L76" s="50" t="str">
        <f>IF(ISBLANK(MAIN!L76),"",MAIN!L76)</f>
        <v/>
      </c>
      <c r="M76" s="97">
        <f>IF(ISBLANK(MAIN!M76),"",MAIN!M76)</f>
        <v>41530</v>
      </c>
      <c r="N76" s="50" t="str">
        <f>IF(ISBLANK(MAIN!N76),"",MAIN!N76)</f>
        <v/>
      </c>
      <c r="O76" s="50" t="str">
        <f>IF(ISBLANK(MAIN!O76),"",MAIN!O76)</f>
        <v/>
      </c>
      <c r="P76" s="50" t="str">
        <f>IF(ISBLANK(MAIN!P76),"",MAIN!P76)</f>
        <v/>
      </c>
      <c r="Q76" s="50" t="str">
        <f>IF(ISBLANK(MAIN!S76),"",MAIN!S76)</f>
        <v/>
      </c>
      <c r="R76" s="102" t="str">
        <f>IF(ISBLANK(MAIN!T76),"",MAIN!T76)</f>
        <v/>
      </c>
      <c r="S76" s="50" t="str">
        <f>IF(ISBLANK(MAIN!U76),"",MAIN!U76)</f>
        <v/>
      </c>
      <c r="T76" s="50" t="str">
        <f>IF(ISBLANK(MAIN!V76),"",MAIN!V76)</f>
        <v/>
      </c>
      <c r="U76" s="50" t="str">
        <f>IF(ISBLANK(MAIN!W76),"",MAIN!W76)</f>
        <v/>
      </c>
      <c r="V76" s="50" t="str">
        <f>IF(ISBLANK(MAIN!X76),"",MAIN!X76)</f>
        <v>N</v>
      </c>
      <c r="W76" s="52" t="str">
        <f>IF(ISBLANK(MAIN!Y76),"",MAIN!Y76)</f>
        <v/>
      </c>
      <c r="X76" s="49" t="str">
        <f>IF(ISBLANK(MAIN!Z76),"",MAIN!Z76)</f>
        <v/>
      </c>
      <c r="Y76" s="52" t="str">
        <f>IF(ISBLANK(MAIN!AA76),"",MAIN!AA76)</f>
        <v>A</v>
      </c>
      <c r="Z76" s="53" t="str">
        <f>IF(ISBLANK(MAIN!AB76),"",MAIN!AB76)</f>
        <v>BR / Schist</v>
      </c>
      <c r="AA76" s="56" t="str">
        <f>IF(ISBLANK(MAIN!AC76),"",MAIN!AC76)</f>
        <v>Well is dry</v>
      </c>
      <c r="AB76" s="153"/>
      <c r="AC76" s="154"/>
    </row>
    <row r="77" spans="1:30" s="15" customFormat="1" ht="11.25" customHeight="1" x14ac:dyDescent="0.2">
      <c r="A77" s="61" t="str">
        <f>IF(ISBLANK(MAIN!A77),"",MAIN!A77)</f>
        <v>SRK08-SBR1</v>
      </c>
      <c r="B77" s="46" t="str">
        <f>IF(ISBLANK(MAIN!B77),"",MAIN!B77)</f>
        <v>S-Wells Area</v>
      </c>
      <c r="C77" s="50" t="str">
        <f>IF(ISBLANK(MAIN!C77),"",MAIN!C77)</f>
        <v/>
      </c>
      <c r="D77" s="47" t="str">
        <f>IF(ISBLANK(MAIN!D77),"",MAIN!D77)</f>
        <v>NAD83 / UTM zone 8</v>
      </c>
      <c r="E77" s="48">
        <f>IF(ISBLANK(MAIN!E77),"",MAIN!E77)</f>
        <v>584475.9</v>
      </c>
      <c r="F77" s="48">
        <f>IF(ISBLANK(MAIN!F77),"",MAIN!F77)</f>
        <v>6913130</v>
      </c>
      <c r="G77" s="50">
        <f>IF(ISBLANK(MAIN!G77),"",MAIN!G77)</f>
        <v>51</v>
      </c>
      <c r="H77" s="50" t="str">
        <f>IF(ISBLANK(MAIN!H77),"",MAIN!H77)</f>
        <v/>
      </c>
      <c r="I77" s="50" t="str">
        <f>IF(ISBLANK(MAIN!I77),"",MAIN!I77)</f>
        <v/>
      </c>
      <c r="J77" s="109" t="str">
        <f>IF(ISBLANK(MAIN!J77),"",MAIN!J77)</f>
        <v/>
      </c>
      <c r="K77" s="50">
        <f>IF(ISBLANK(MAIN!K77),"",MAIN!K77)</f>
        <v>34.632799999999996</v>
      </c>
      <c r="L77" s="50" t="str">
        <f>IF(ISBLANK(MAIN!L77),"",MAIN!L77)</f>
        <v/>
      </c>
      <c r="M77" s="97">
        <f>IF(ISBLANK(MAIN!M77),"",MAIN!M77)</f>
        <v>41530</v>
      </c>
      <c r="N77" s="50" t="str">
        <f>IF(ISBLANK(MAIN!N77),"",MAIN!N77)</f>
        <v/>
      </c>
      <c r="O77" s="50" t="str">
        <f>IF(ISBLANK(MAIN!O77),"",MAIN!O77)</f>
        <v/>
      </c>
      <c r="P77" s="50" t="str">
        <f>IF(ISBLANK(MAIN!P77),"",MAIN!P77)</f>
        <v/>
      </c>
      <c r="Q77" s="50" t="str">
        <f>IF(ISBLANK(MAIN!S77),"",MAIN!S77)</f>
        <v/>
      </c>
      <c r="R77" s="102" t="str">
        <f>IF(ISBLANK(MAIN!T77),"",MAIN!T77)</f>
        <v/>
      </c>
      <c r="S77" s="50" t="str">
        <f>IF(ISBLANK(MAIN!U77),"",MAIN!U77)</f>
        <v/>
      </c>
      <c r="T77" s="50" t="str">
        <f>IF(ISBLANK(MAIN!V77),"",MAIN!V77)</f>
        <v/>
      </c>
      <c r="U77" s="50" t="str">
        <f>IF(ISBLANK(MAIN!W77),"",MAIN!W77)</f>
        <v/>
      </c>
      <c r="V77" s="50" t="str">
        <f>IF(ISBLANK(MAIN!X77),"",MAIN!X77)</f>
        <v>N</v>
      </c>
      <c r="W77" s="52" t="str">
        <f>IF(ISBLANK(MAIN!Y77),"",MAIN!Y77)</f>
        <v/>
      </c>
      <c r="X77" s="49" t="str">
        <f>IF(ISBLANK(MAIN!Z77),"",MAIN!Z77)</f>
        <v/>
      </c>
      <c r="Y77" s="52" t="str">
        <f>IF(ISBLANK(MAIN!AA77),"",MAIN!AA77)</f>
        <v>A</v>
      </c>
      <c r="Z77" s="53" t="str">
        <f>IF(ISBLANK(MAIN!AB77),"",MAIN!AB77)</f>
        <v>weath. BR</v>
      </c>
      <c r="AA77" s="56" t="str">
        <f>IF(ISBLANK(MAIN!AC77),"",MAIN!AC77)</f>
        <v>Well Not accessible</v>
      </c>
      <c r="AB77" s="153"/>
      <c r="AC77" s="154"/>
    </row>
    <row r="78" spans="1:30" s="15" customFormat="1" ht="11.25" customHeight="1" x14ac:dyDescent="0.2">
      <c r="A78" s="61" t="str">
        <f>IF(ISBLANK(MAIN!A78),"",MAIN!A78)</f>
        <v>SRK08-SBR2</v>
      </c>
      <c r="B78" s="46" t="str">
        <f>IF(ISBLANK(MAIN!B78),"",MAIN!B78)</f>
        <v>S-Wells Area</v>
      </c>
      <c r="C78" s="50" t="str">
        <f>IF(ISBLANK(MAIN!C78),"",MAIN!C78)</f>
        <v/>
      </c>
      <c r="D78" s="47" t="str">
        <f>IF(ISBLANK(MAIN!D78),"",MAIN!D78)</f>
        <v>NAD83 / UTM zone 8</v>
      </c>
      <c r="E78" s="48">
        <f>IF(ISBLANK(MAIN!E78),"",MAIN!E78)</f>
        <v>584486</v>
      </c>
      <c r="F78" s="48">
        <f>IF(ISBLANK(MAIN!F78),"",MAIN!F78)</f>
        <v>6913126.2999999998</v>
      </c>
      <c r="G78" s="50">
        <f>IF(ISBLANK(MAIN!G78),"",MAIN!G78)</f>
        <v>51</v>
      </c>
      <c r="H78" s="50">
        <f>IF(ISBLANK(MAIN!H78),"",MAIN!H78)</f>
        <v>6.22</v>
      </c>
      <c r="I78" s="50">
        <f>IF(ISBLANK(MAIN!I78),"",MAIN!I78)</f>
        <v>7.0540000000000003</v>
      </c>
      <c r="J78" s="109">
        <f>IF(ISBLANK(MAIN!J78),"",MAIN!J78)</f>
        <v>18.72</v>
      </c>
      <c r="K78" s="50">
        <f>IF(ISBLANK(MAIN!K78),"",MAIN!K78)</f>
        <v>18.908000000000001</v>
      </c>
      <c r="L78" s="50" t="str">
        <f>IF(ISBLANK(MAIN!L78),"",MAIN!L78)</f>
        <v/>
      </c>
      <c r="M78" s="97">
        <f>IF(ISBLANK(MAIN!M78),"",MAIN!M78)</f>
        <v>41530</v>
      </c>
      <c r="N78" s="98">
        <f>IF(ISBLANK(MAIN!N78),"",MAIN!N78)</f>
        <v>0.64722222222222225</v>
      </c>
      <c r="O78" s="50">
        <f>IF(ISBLANK(MAIN!O78),"",MAIN!O78)</f>
        <v>75</v>
      </c>
      <c r="P78" s="50">
        <f>IF(ISBLANK(MAIN!P78),"",MAIN!P78)</f>
        <v>3.57</v>
      </c>
      <c r="Q78" s="50">
        <f>IF(ISBLANK(MAIN!S78),"",MAIN!S78)</f>
        <v>3.8</v>
      </c>
      <c r="R78" s="102">
        <f>IF(ISBLANK(MAIN!T78),"",MAIN!T78)</f>
        <v>6.08</v>
      </c>
      <c r="S78" s="50">
        <f>IF(ISBLANK(MAIN!U78),"",MAIN!U78)</f>
        <v>3030</v>
      </c>
      <c r="T78" s="50">
        <f>IF(ISBLANK(MAIN!V78),"",MAIN!V78)</f>
        <v>73.3</v>
      </c>
      <c r="U78" s="50" t="str">
        <f>IF(ISBLANK(MAIN!W78),"",MAIN!W78)</f>
        <v>Hydrolift</v>
      </c>
      <c r="V78" s="50" t="str">
        <f>IF(ISBLANK(MAIN!X78),"",MAIN!X78)</f>
        <v>Y</v>
      </c>
      <c r="W78" s="52" t="str">
        <f>IF(ISBLANK(MAIN!Y78),"",MAIN!Y78)</f>
        <v>079</v>
      </c>
      <c r="X78" s="49" t="str">
        <f>IF(ISBLANK(MAIN!Z78),"",MAIN!Z78)</f>
        <v>084</v>
      </c>
      <c r="Y78" s="52" t="str">
        <f>IF(ISBLANK(MAIN!AA78),"",MAIN!AA78)</f>
        <v>A</v>
      </c>
      <c r="Z78" s="53" t="str">
        <f>IF(ISBLANK(MAIN!AB78),"",MAIN!AB78)</f>
        <v>sand &amp; gravel</v>
      </c>
      <c r="AA78" s="56" t="str">
        <f>IF(ISBLANK(MAIN!AC78),"",MAIN!AC78)</f>
        <v>Slight orange colour to discharge water.</v>
      </c>
      <c r="AB78" s="153"/>
      <c r="AC78" s="154"/>
    </row>
    <row r="79" spans="1:30" s="15" customFormat="1" ht="11.25" customHeight="1" x14ac:dyDescent="0.2">
      <c r="A79" s="61" t="str">
        <f>IF(ISBLANK(MAIN!A79),"",MAIN!A79)</f>
        <v>SRK08-SBR3</v>
      </c>
      <c r="B79" s="46" t="str">
        <f>IF(ISBLANK(MAIN!B79),"",MAIN!B79)</f>
        <v>S-Wells Area</v>
      </c>
      <c r="C79" s="50" t="str">
        <f>IF(ISBLANK(MAIN!C79),"",MAIN!C79)</f>
        <v/>
      </c>
      <c r="D79" s="47" t="str">
        <f>IF(ISBLANK(MAIN!D79),"",MAIN!D79)</f>
        <v>NAD83 / UTM zone 8</v>
      </c>
      <c r="E79" s="48">
        <f>IF(ISBLANK(MAIN!E79),"",MAIN!E79)</f>
        <v>584393.6</v>
      </c>
      <c r="F79" s="48">
        <f>IF(ISBLANK(MAIN!F79),"",MAIN!F79)</f>
        <v>6913151.7999999998</v>
      </c>
      <c r="G79" s="50">
        <f>IF(ISBLANK(MAIN!G79),"",MAIN!G79)</f>
        <v>51</v>
      </c>
      <c r="H79" s="50">
        <f>IF(ISBLANK(MAIN!H79),"",MAIN!H79)</f>
        <v>11.542</v>
      </c>
      <c r="I79" s="50">
        <f>IF(ISBLANK(MAIN!I79),"",MAIN!I79)</f>
        <v>11.673999999999999</v>
      </c>
      <c r="J79" s="109">
        <f>IF(ISBLANK(MAIN!J79),"",MAIN!J79)</f>
        <v>13.23</v>
      </c>
      <c r="K79" s="50">
        <f>IF(ISBLANK(MAIN!K79),"",MAIN!K79)</f>
        <v>13.157</v>
      </c>
      <c r="L79" s="50" t="str">
        <f>IF(ISBLANK(MAIN!L79),"",MAIN!L79)</f>
        <v/>
      </c>
      <c r="M79" s="97">
        <f>IF(ISBLANK(MAIN!M79),"",MAIN!M79)</f>
        <v>41530</v>
      </c>
      <c r="N79" s="98">
        <f>IF(ISBLANK(MAIN!N79),"",MAIN!N79)</f>
        <v>0.53472222222222221</v>
      </c>
      <c r="O79" s="50">
        <f>IF(ISBLANK(MAIN!O79),"",MAIN!O79)</f>
        <v>10</v>
      </c>
      <c r="P79" s="50">
        <f>IF(ISBLANK(MAIN!P79),"",MAIN!P79)</f>
        <v>0.48</v>
      </c>
      <c r="Q79" s="50">
        <f>IF(ISBLANK(MAIN!S79),"",MAIN!S79)</f>
        <v>1.8</v>
      </c>
      <c r="R79" s="102">
        <f>IF(ISBLANK(MAIN!T79),"",MAIN!T79)</f>
        <v>6.39</v>
      </c>
      <c r="S79" s="50">
        <f>IF(ISBLANK(MAIN!U79),"",MAIN!U79)</f>
        <v>5090</v>
      </c>
      <c r="T79" s="50">
        <f>IF(ISBLANK(MAIN!V79),"",MAIN!V79)</f>
        <v>31.5</v>
      </c>
      <c r="U79" s="50" t="str">
        <f>IF(ISBLANK(MAIN!W79),"",MAIN!W79)</f>
        <v>Manual</v>
      </c>
      <c r="V79" s="50" t="str">
        <f>IF(ISBLANK(MAIN!X79),"",MAIN!X79)</f>
        <v>Y</v>
      </c>
      <c r="W79" s="52" t="str">
        <f>IF(ISBLANK(MAIN!Y79),"",MAIN!Y79)</f>
        <v>041</v>
      </c>
      <c r="X79" s="49" t="str">
        <f>IF(ISBLANK(MAIN!Z79),"",MAIN!Z79)</f>
        <v/>
      </c>
      <c r="Y79" s="52" t="str">
        <f>IF(ISBLANK(MAIN!AA79),"",MAIN!AA79)</f>
        <v>A</v>
      </c>
      <c r="Z79" s="53" t="str">
        <f>IF(ISBLANK(MAIN!AB79),"",MAIN!AB79)</f>
        <v>weath. BR</v>
      </c>
      <c r="AA79" s="56" t="str">
        <f>IF(ISBLANK(MAIN!AC79),"",MAIN!AC79)</f>
        <v>Slow recharge, stoped pumping to allow recharge twice.</v>
      </c>
      <c r="AB79" s="153"/>
      <c r="AC79" s="154"/>
    </row>
    <row r="80" spans="1:30" s="15" customFormat="1" ht="11.25" customHeight="1" x14ac:dyDescent="0.2">
      <c r="A80" s="61" t="str">
        <f>IF(ISBLANK(MAIN!A80),"",MAIN!A80)</f>
        <v>SRK08-SBR4</v>
      </c>
      <c r="B80" s="46" t="str">
        <f>IF(ISBLANK(MAIN!B80),"",MAIN!B80)</f>
        <v>S-Wells Area</v>
      </c>
      <c r="C80" s="50" t="str">
        <f>IF(ISBLANK(MAIN!C80),"",MAIN!C80)</f>
        <v/>
      </c>
      <c r="D80" s="47" t="str">
        <f>IF(ISBLANK(MAIN!D80),"",MAIN!D80)</f>
        <v>NAD83 / UTM zone 8</v>
      </c>
      <c r="E80" s="48">
        <f>IF(ISBLANK(MAIN!E80),"",MAIN!E80)</f>
        <v>584446.9</v>
      </c>
      <c r="F80" s="48">
        <f>IF(ISBLANK(MAIN!F80),"",MAIN!F80)</f>
        <v>6913141.2000000002</v>
      </c>
      <c r="G80" s="50">
        <f>IF(ISBLANK(MAIN!G80),"",MAIN!G80)</f>
        <v>51</v>
      </c>
      <c r="H80" s="50">
        <f>IF(ISBLANK(MAIN!H80),"",MAIN!H80)</f>
        <v>7.49</v>
      </c>
      <c r="I80" s="50">
        <f>IF(ISBLANK(MAIN!I80),"",MAIN!I80)</f>
        <v>8.5679999999999996</v>
      </c>
      <c r="J80" s="109">
        <f>IF(ISBLANK(MAIN!J80),"",MAIN!J80)</f>
        <v>21.422000000000001</v>
      </c>
      <c r="K80" s="50">
        <f>IF(ISBLANK(MAIN!K80),"",MAIN!K80)</f>
        <v>22.263399999999997</v>
      </c>
      <c r="L80" s="50" t="str">
        <f>IF(ISBLANK(MAIN!L80),"",MAIN!L80)</f>
        <v/>
      </c>
      <c r="M80" s="97">
        <f>IF(ISBLANK(MAIN!M80),"",MAIN!M80)</f>
        <v>41530</v>
      </c>
      <c r="N80" s="98">
        <f>IF(ISBLANK(MAIN!N80),"",MAIN!N80)</f>
        <v>0.71944444444444444</v>
      </c>
      <c r="O80" s="50">
        <f>IF(ISBLANK(MAIN!O80),"",MAIN!O80)</f>
        <v>80</v>
      </c>
      <c r="P80" s="50">
        <f>IF(ISBLANK(MAIN!P80),"",MAIN!P80)</f>
        <v>4</v>
      </c>
      <c r="Q80" s="50">
        <f>IF(ISBLANK(MAIN!S80),"",MAIN!S80)</f>
        <v>2.6</v>
      </c>
      <c r="R80" s="102">
        <f>IF(ISBLANK(MAIN!T80),"",MAIN!T80)</f>
        <v>6.41</v>
      </c>
      <c r="S80" s="50">
        <f>IF(ISBLANK(MAIN!U80),"",MAIN!U80)</f>
        <v>7698</v>
      </c>
      <c r="T80" s="50">
        <f>IF(ISBLANK(MAIN!V80),"",MAIN!V80)</f>
        <v>3.12</v>
      </c>
      <c r="U80" s="50" t="str">
        <f>IF(ISBLANK(MAIN!W80),"",MAIN!W80)</f>
        <v>Hydrolift</v>
      </c>
      <c r="V80" s="50" t="str">
        <f>IF(ISBLANK(MAIN!X80),"",MAIN!X80)</f>
        <v>Y</v>
      </c>
      <c r="W80" s="52" t="str">
        <f>IF(ISBLANK(MAIN!Y80),"",MAIN!Y80)</f>
        <v>076</v>
      </c>
      <c r="X80" s="49" t="str">
        <f>IF(ISBLANK(MAIN!Z80),"",MAIN!Z80)</f>
        <v/>
      </c>
      <c r="Y80" s="52" t="str">
        <f>IF(ISBLANK(MAIN!AA80),"",MAIN!AA80)</f>
        <v>A</v>
      </c>
      <c r="Z80" s="53" t="str">
        <f>IF(ISBLANK(MAIN!AB80),"",MAIN!AB80)</f>
        <v>weath. BR</v>
      </c>
      <c r="AA80" s="56" t="str">
        <f>IF(ISBLANK(MAIN!AC80),"",MAIN!AC80)</f>
        <v/>
      </c>
      <c r="AB80" s="153"/>
      <c r="AC80" s="154"/>
    </row>
    <row r="81" spans="1:30" s="15" customFormat="1" ht="11.25" customHeight="1" x14ac:dyDescent="0.2">
      <c r="A81" s="26" t="str">
        <f>IF(ISBLANK(MAIN!A81),"",MAIN!A81)</f>
        <v>Upstream of Tailings</v>
      </c>
      <c r="B81" s="34" t="str">
        <f>IF(ISBLANK(MAIN!B81),"",MAIN!B81)</f>
        <v/>
      </c>
      <c r="C81" s="27" t="str">
        <f>IF(ISBLANK(MAIN!C81),"",MAIN!C81)</f>
        <v/>
      </c>
      <c r="D81" s="16" t="str">
        <f>IF(ISBLANK(MAIN!D81),"",MAIN!D81)</f>
        <v/>
      </c>
      <c r="E81" s="17" t="str">
        <f>IF(ISBLANK(MAIN!E81),"",MAIN!E81)</f>
        <v/>
      </c>
      <c r="F81" s="17" t="str">
        <f>IF(ISBLANK(MAIN!F81),"",MAIN!F81)</f>
        <v/>
      </c>
      <c r="G81" s="27" t="str">
        <f>IF(ISBLANK(MAIN!G81),"",MAIN!G81)</f>
        <v/>
      </c>
      <c r="H81" s="27" t="str">
        <f>IF(ISBLANK(MAIN!H81),"",MAIN!H81)</f>
        <v/>
      </c>
      <c r="I81" s="27" t="str">
        <f>IF(ISBLANK(MAIN!I81),"",MAIN!I81)</f>
        <v/>
      </c>
      <c r="J81" s="110" t="str">
        <f>IF(ISBLANK(MAIN!J81),"",MAIN!J81)</f>
        <v/>
      </c>
      <c r="K81" s="27" t="str">
        <f>IF(ISBLANK(MAIN!K81),"",MAIN!K81)</f>
        <v/>
      </c>
      <c r="L81" s="27" t="str">
        <f>IF(ISBLANK(MAIN!L81),"",MAIN!L81)</f>
        <v/>
      </c>
      <c r="M81" s="27" t="str">
        <f>IF(ISBLANK(MAIN!M81),"",MAIN!M81)</f>
        <v/>
      </c>
      <c r="N81" s="27" t="str">
        <f>IF(ISBLANK(MAIN!N81),"",MAIN!N81)</f>
        <v/>
      </c>
      <c r="O81" s="27" t="str">
        <f>IF(ISBLANK(MAIN!O81),"",MAIN!O81)</f>
        <v/>
      </c>
      <c r="P81" s="27" t="str">
        <f>IF(ISBLANK(MAIN!P81),"",MAIN!P81)</f>
        <v/>
      </c>
      <c r="Q81" s="27" t="str">
        <f>IF(ISBLANK(MAIN!S81),"",MAIN!S81)</f>
        <v/>
      </c>
      <c r="R81" s="103" t="str">
        <f>IF(ISBLANK(MAIN!T81),"",MAIN!T81)</f>
        <v/>
      </c>
      <c r="S81" s="27" t="str">
        <f>IF(ISBLANK(MAIN!U81),"",MAIN!U81)</f>
        <v/>
      </c>
      <c r="T81" s="27" t="str">
        <f>IF(ISBLANK(MAIN!V81),"",MAIN!V81)</f>
        <v/>
      </c>
      <c r="U81" s="27" t="str">
        <f>IF(ISBLANK(MAIN!W81),"",MAIN!W81)</f>
        <v/>
      </c>
      <c r="V81" s="27" t="str">
        <f>IF(ISBLANK(MAIN!X81),"",MAIN!X81)</f>
        <v/>
      </c>
      <c r="W81" s="28" t="str">
        <f>IF(ISBLANK(MAIN!Y81),"",MAIN!Y81)</f>
        <v/>
      </c>
      <c r="X81" s="29" t="str">
        <f>IF(ISBLANK(MAIN!Z81),"",MAIN!Z81)</f>
        <v/>
      </c>
      <c r="Y81" s="28" t="str">
        <f>IF(ISBLANK(MAIN!AA81),"",MAIN!AA81)</f>
        <v/>
      </c>
      <c r="Z81" s="30" t="str">
        <f>IF(ISBLANK(MAIN!AB81),"",MAIN!AB81)</f>
        <v/>
      </c>
      <c r="AA81" s="31" t="str">
        <f>IF(ISBLANK(MAIN!AC81),"",MAIN!AC81)</f>
        <v/>
      </c>
      <c r="AB81" s="155"/>
      <c r="AC81" s="154"/>
    </row>
    <row r="82" spans="1:30" s="15" customFormat="1" ht="11.25" customHeight="1" x14ac:dyDescent="0.2">
      <c r="A82" s="61" t="str">
        <f>IF(ISBLANK(MAIN!A82),"",MAIN!A82)</f>
        <v>TH86-2</v>
      </c>
      <c r="B82" s="46" t="str">
        <f>IF(ISBLANK(MAIN!B82),"",MAIN!B82)</f>
        <v>Upstream of Tailings</v>
      </c>
      <c r="C82" s="50" t="str">
        <f>IF(ISBLANK(MAIN!C82),"",MAIN!C82)</f>
        <v/>
      </c>
      <c r="D82" s="47" t="str">
        <f>IF(ISBLANK(MAIN!D82),"",MAIN!D82)</f>
        <v>NAD83 / UTM zone 8</v>
      </c>
      <c r="E82" s="48">
        <f>IF(ISBLANK(MAIN!E82),"",MAIN!E82)</f>
        <v>6912658.4699999997</v>
      </c>
      <c r="F82" s="48">
        <f>IF(ISBLANK(MAIN!F82),"",MAIN!F82)</f>
        <v>583846.54</v>
      </c>
      <c r="G82" s="50">
        <f>IF(ISBLANK(MAIN!G82),"",MAIN!G82)</f>
        <v>51</v>
      </c>
      <c r="H82" s="50">
        <f>IF(ISBLANK(MAIN!H82),"",MAIN!H82)</f>
        <v>1.67</v>
      </c>
      <c r="I82" s="50">
        <f>IF(ISBLANK(MAIN!I82),"",MAIN!I82)</f>
        <v>1.696</v>
      </c>
      <c r="J82" s="109">
        <f>IF(ISBLANK(MAIN!J82),"",MAIN!J82)</f>
        <v>11.565</v>
      </c>
      <c r="K82" s="50">
        <f>IF(ISBLANK(MAIN!K82),"",MAIN!K82)</f>
        <v>11.997</v>
      </c>
      <c r="L82" s="50" t="str">
        <f>IF(ISBLANK(MAIN!L82),"",MAIN!L82)</f>
        <v/>
      </c>
      <c r="M82" s="97">
        <f>IF(ISBLANK(MAIN!M82),"",MAIN!M82)</f>
        <v>41530</v>
      </c>
      <c r="N82" s="98">
        <f>IF(ISBLANK(MAIN!N82),"",MAIN!N82)</f>
        <v>0.71805555555555556</v>
      </c>
      <c r="O82" s="50">
        <f>IF(ISBLANK(MAIN!O82),"",MAIN!O82)</f>
        <v>60</v>
      </c>
      <c r="P82" s="50">
        <f>IF(ISBLANK(MAIN!P82),"",MAIN!P82)</f>
        <v>3.16</v>
      </c>
      <c r="Q82" s="50">
        <f>IF(ISBLANK(MAIN!S82),"",MAIN!S82)</f>
        <v>4.7</v>
      </c>
      <c r="R82" s="102">
        <f>IF(ISBLANK(MAIN!T82),"",MAIN!T82)</f>
        <v>7.01</v>
      </c>
      <c r="S82" s="50">
        <f>IF(ISBLANK(MAIN!U82),"",MAIN!U82)</f>
        <v>347</v>
      </c>
      <c r="T82" s="50">
        <f>IF(ISBLANK(MAIN!V82),"",MAIN!V82)</f>
        <v>10</v>
      </c>
      <c r="U82" s="50" t="str">
        <f>IF(ISBLANK(MAIN!W82),"",MAIN!W82)</f>
        <v>hydrolift</v>
      </c>
      <c r="V82" s="50" t="str">
        <f>IF(ISBLANK(MAIN!X82),"",MAIN!X82)</f>
        <v>Y</v>
      </c>
      <c r="W82" s="52" t="str">
        <f>IF(ISBLANK(MAIN!Y82),"",MAIN!Y82)</f>
        <v>011</v>
      </c>
      <c r="X82" s="49" t="str">
        <f>IF(ISBLANK(MAIN!Z82),"",MAIN!Z82)</f>
        <v/>
      </c>
      <c r="Y82" s="52" t="str">
        <f>IF(ISBLANK(MAIN!AA82),"",MAIN!AA82)</f>
        <v>A</v>
      </c>
      <c r="Z82" s="53" t="str">
        <f>IF(ISBLANK(MAIN!AB82),"",MAIN!AB82)</f>
        <v/>
      </c>
      <c r="AA82" s="56" t="str">
        <f>IF(ISBLANK(MAIN!AC82),"",MAIN!AC82)</f>
        <v/>
      </c>
      <c r="AB82" s="153"/>
      <c r="AC82" s="154"/>
    </row>
    <row r="83" spans="1:30" s="15" customFormat="1" ht="11.25" customHeight="1" x14ac:dyDescent="0.2">
      <c r="A83" s="61" t="str">
        <f>IF(ISBLANK(MAIN!A83),"",MAIN!A83)</f>
        <v>TH86-5</v>
      </c>
      <c r="B83" s="46" t="str">
        <f>IF(ISBLANK(MAIN!B83),"",MAIN!B83)</f>
        <v>Upstream of Tailings</v>
      </c>
      <c r="C83" s="50" t="str">
        <f>IF(ISBLANK(MAIN!C83),"",MAIN!C83)</f>
        <v/>
      </c>
      <c r="D83" s="47" t="str">
        <f>IF(ISBLANK(MAIN!D83),"",MAIN!D83)</f>
        <v>NAD83 / UTM zone 8</v>
      </c>
      <c r="E83" s="48">
        <f>IF(ISBLANK(MAIN!E83),"",MAIN!E83)</f>
        <v>6912658.4699999997</v>
      </c>
      <c r="F83" s="48">
        <f>IF(ISBLANK(MAIN!F83),"",MAIN!F83)</f>
        <v>583846.54</v>
      </c>
      <c r="G83" s="50">
        <f>IF(ISBLANK(MAIN!G83),"",MAIN!G83)</f>
        <v>51</v>
      </c>
      <c r="H83" s="50">
        <f>IF(ISBLANK(MAIN!H83),"",MAIN!H83)</f>
        <v>8.6150000000000002</v>
      </c>
      <c r="I83" s="50">
        <f>IF(ISBLANK(MAIN!I83),"",MAIN!I83)</f>
        <v>8.6539999999999999</v>
      </c>
      <c r="J83" s="109">
        <f>IF(ISBLANK(MAIN!J83),"",MAIN!J83)</f>
        <v>27.4</v>
      </c>
      <c r="K83" s="50">
        <f>IF(ISBLANK(MAIN!K83),"",MAIN!K83)</f>
        <v>28.625</v>
      </c>
      <c r="L83" s="50" t="str">
        <f>IF(ISBLANK(MAIN!L83),"",MAIN!L83)</f>
        <v/>
      </c>
      <c r="M83" s="97">
        <f>IF(ISBLANK(MAIN!M83),"",MAIN!M83)</f>
        <v>41530</v>
      </c>
      <c r="N83" s="98">
        <f>IF(ISBLANK(MAIN!N83),"",MAIN!N83)</f>
        <v>0.75694444444444453</v>
      </c>
      <c r="O83" s="50">
        <f>IF(ISBLANK(MAIN!O83),"",MAIN!O83)</f>
        <v>120</v>
      </c>
      <c r="P83" s="50">
        <f>IF(ISBLANK(MAIN!P83),"",MAIN!P83)</f>
        <v>3.33</v>
      </c>
      <c r="Q83" s="50">
        <f>IF(ISBLANK(MAIN!S83),"",MAIN!S83)</f>
        <v>4.7</v>
      </c>
      <c r="R83" s="102">
        <f>IF(ISBLANK(MAIN!T83),"",MAIN!T83)</f>
        <v>6.47</v>
      </c>
      <c r="S83" s="50">
        <f>IF(ISBLANK(MAIN!U83),"",MAIN!U83)</f>
        <v>1044</v>
      </c>
      <c r="T83" s="50">
        <f>IF(ISBLANK(MAIN!V83),"",MAIN!V83)</f>
        <v>9.51</v>
      </c>
      <c r="U83" s="50" t="str">
        <f>IF(ISBLANK(MAIN!W83),"",MAIN!W83)</f>
        <v>hydrolift</v>
      </c>
      <c r="V83" s="50" t="str">
        <f>IF(ISBLANK(MAIN!X83),"",MAIN!X83)</f>
        <v>Y</v>
      </c>
      <c r="W83" s="52" t="str">
        <f>IF(ISBLANK(MAIN!Y83),"",MAIN!Y83)</f>
        <v>048</v>
      </c>
      <c r="X83" s="49" t="str">
        <f>IF(ISBLANK(MAIN!Z83),"",MAIN!Z83)</f>
        <v/>
      </c>
      <c r="Y83" s="52" t="str">
        <f>IF(ISBLANK(MAIN!AA83),"",MAIN!AA83)</f>
        <v>A</v>
      </c>
      <c r="Z83" s="53" t="str">
        <f>IF(ISBLANK(MAIN!AB83),"",MAIN!AB83)</f>
        <v/>
      </c>
      <c r="AA83" s="56" t="str">
        <f>IF(ISBLANK(MAIN!AC83),"",MAIN!AC83)</f>
        <v>Discahrge water has lots of large black particulates, metallic odour.</v>
      </c>
      <c r="AB83" s="153"/>
      <c r="AC83" s="154"/>
    </row>
    <row r="84" spans="1:30" s="15" customFormat="1" ht="11.25" customHeight="1" x14ac:dyDescent="0.2">
      <c r="A84" s="26" t="str">
        <f>IF(ISBLANK(MAIN!A84),"",MAIN!A84)</f>
        <v>Vangorda / Grum</v>
      </c>
      <c r="B84" s="34" t="str">
        <f>IF(ISBLANK(MAIN!B84),"",MAIN!B84)</f>
        <v/>
      </c>
      <c r="C84" s="27" t="str">
        <f>IF(ISBLANK(MAIN!C84),"",MAIN!C84)</f>
        <v/>
      </c>
      <c r="D84" s="16" t="str">
        <f>IF(ISBLANK(MAIN!D84),"",MAIN!D84)</f>
        <v/>
      </c>
      <c r="E84" s="17" t="str">
        <f>IF(ISBLANK(MAIN!E84),"",MAIN!E84)</f>
        <v/>
      </c>
      <c r="F84" s="17" t="str">
        <f>IF(ISBLANK(MAIN!F84),"",MAIN!F84)</f>
        <v/>
      </c>
      <c r="G84" s="27" t="str">
        <f>IF(ISBLANK(MAIN!G84),"",MAIN!G84)</f>
        <v/>
      </c>
      <c r="H84" s="27" t="str">
        <f>IF(ISBLANK(MAIN!H84),"",MAIN!H84)</f>
        <v/>
      </c>
      <c r="I84" s="27" t="str">
        <f>IF(ISBLANK(MAIN!I84),"",MAIN!I84)</f>
        <v/>
      </c>
      <c r="J84" s="110" t="str">
        <f>IF(ISBLANK(MAIN!J84),"",MAIN!J84)</f>
        <v/>
      </c>
      <c r="K84" s="27" t="str">
        <f>IF(ISBLANK(MAIN!K84),"",MAIN!K84)</f>
        <v/>
      </c>
      <c r="L84" s="27" t="str">
        <f>IF(ISBLANK(MAIN!L84),"",MAIN!L84)</f>
        <v/>
      </c>
      <c r="M84" s="27" t="str">
        <f>IF(ISBLANK(MAIN!M84),"",MAIN!M84)</f>
        <v/>
      </c>
      <c r="N84" s="27" t="str">
        <f>IF(ISBLANK(MAIN!N84),"",MAIN!N84)</f>
        <v/>
      </c>
      <c r="O84" s="27" t="str">
        <f>IF(ISBLANK(MAIN!O84),"",MAIN!O84)</f>
        <v/>
      </c>
      <c r="P84" s="27" t="str">
        <f>IF(ISBLANK(MAIN!P84),"",MAIN!P84)</f>
        <v/>
      </c>
      <c r="Q84" s="27" t="str">
        <f>IF(ISBLANK(MAIN!S84),"",MAIN!S84)</f>
        <v/>
      </c>
      <c r="R84" s="103" t="str">
        <f>IF(ISBLANK(MAIN!T84),"",MAIN!T84)</f>
        <v/>
      </c>
      <c r="S84" s="27" t="str">
        <f>IF(ISBLANK(MAIN!U84),"",MAIN!U84)</f>
        <v/>
      </c>
      <c r="T84" s="27" t="str">
        <f>IF(ISBLANK(MAIN!V84),"",MAIN!V84)</f>
        <v/>
      </c>
      <c r="U84" s="27" t="str">
        <f>IF(ISBLANK(MAIN!W84),"",MAIN!W84)</f>
        <v/>
      </c>
      <c r="V84" s="27" t="str">
        <f>IF(ISBLANK(MAIN!X84),"",MAIN!X84)</f>
        <v/>
      </c>
      <c r="W84" s="28" t="str">
        <f>IF(ISBLANK(MAIN!Y84),"",MAIN!Y84)</f>
        <v/>
      </c>
      <c r="X84" s="29" t="str">
        <f>IF(ISBLANK(MAIN!Z84),"",MAIN!Z84)</f>
        <v/>
      </c>
      <c r="Y84" s="28" t="str">
        <f>IF(ISBLANK(MAIN!AA84),"",MAIN!AA84)</f>
        <v/>
      </c>
      <c r="Z84" s="30" t="str">
        <f>IF(ISBLANK(MAIN!AB84),"",MAIN!AB84)</f>
        <v/>
      </c>
      <c r="AA84" s="31" t="str">
        <f>IF(ISBLANK(MAIN!AC84),"",MAIN!AC84)</f>
        <v/>
      </c>
      <c r="AB84" s="155"/>
      <c r="AC84" s="154"/>
    </row>
    <row r="85" spans="1:30" s="15" customFormat="1" ht="11.25" customHeight="1" x14ac:dyDescent="0.2">
      <c r="A85" s="45" t="str">
        <f>IF(ISBLANK(MAIN!A85),"",MAIN!A85)</f>
        <v>P09-LCD1</v>
      </c>
      <c r="B85" s="46" t="str">
        <f>IF(ISBLANK(MAIN!B85),"",MAIN!B85)</f>
        <v>Vangorda/Grum</v>
      </c>
      <c r="C85" s="47" t="str">
        <f>IF(ISBLANK(MAIN!C85),"",MAIN!C85)</f>
        <v>ATV</v>
      </c>
      <c r="D85" s="47" t="str">
        <f>IF(ISBLANK(MAIN!D85),"",MAIN!D85)</f>
        <v>NAD83 / UTM zone 8</v>
      </c>
      <c r="E85" s="48">
        <f>IF(ISBLANK(MAIN!E85),"",MAIN!E85)</f>
        <v>6903138</v>
      </c>
      <c r="F85" s="48">
        <f>IF(ISBLANK(MAIN!F85),"",MAIN!F85)</f>
        <v>593468</v>
      </c>
      <c r="G85" s="49">
        <f>IF(ISBLANK(MAIN!G85),"",MAIN!G85)</f>
        <v>51</v>
      </c>
      <c r="H85" s="49">
        <f>IF(ISBLANK(MAIN!H85),"",MAIN!H85)</f>
        <v>3.786</v>
      </c>
      <c r="I85" s="50">
        <f>IF(ISBLANK(MAIN!I85),"",MAIN!I85)</f>
        <v>3.9289999999999998</v>
      </c>
      <c r="J85" s="65">
        <f>IF(ISBLANK(MAIN!J85),"",MAIN!J85)</f>
        <v>7.3419999999999996</v>
      </c>
      <c r="K85" s="50">
        <f>IF(ISBLANK(MAIN!K85),"",MAIN!K85)</f>
        <v>7.3979999999999997</v>
      </c>
      <c r="L85" s="47">
        <f>IF(ISBLANK(MAIN!L85),"",MAIN!L85)</f>
        <v>0.92800000000000005</v>
      </c>
      <c r="M85" s="51">
        <f>IF(ISBLANK(MAIN!M85),"",MAIN!M85)</f>
        <v>41529</v>
      </c>
      <c r="N85" s="85">
        <f>IF(ISBLANK(MAIN!N85),"",MAIN!N85)</f>
        <v>0.33749999999999997</v>
      </c>
      <c r="O85" s="49">
        <f>IF(ISBLANK(MAIN!O85),"",MAIN!O85)</f>
        <v>20</v>
      </c>
      <c r="P85" s="49">
        <f>IF(ISBLANK(MAIN!P85),"",MAIN!P85)</f>
        <v>1.54</v>
      </c>
      <c r="Q85" s="49">
        <f>IF(ISBLANK(MAIN!S85),"",MAIN!S85)</f>
        <v>2.8</v>
      </c>
      <c r="R85" s="62">
        <f>IF(ISBLANK(MAIN!T85),"",MAIN!T85)</f>
        <v>6.96</v>
      </c>
      <c r="S85" s="49">
        <f>IF(ISBLANK(MAIN!U85),"",MAIN!U85)</f>
        <v>1095</v>
      </c>
      <c r="T85" s="49">
        <f>IF(ISBLANK(MAIN!V85),"",MAIN!V85)</f>
        <v>24.7</v>
      </c>
      <c r="U85" s="49" t="str">
        <f>IF(ISBLANK(MAIN!W85),"",MAIN!W85)</f>
        <v>Hydrolift</v>
      </c>
      <c r="V85" s="115" t="str">
        <f>IF(ISBLANK(MAIN!X85),"",MAIN!X85)</f>
        <v>Y</v>
      </c>
      <c r="W85" s="115" t="str">
        <f>IF(ISBLANK(MAIN!Y85),"",MAIN!Y85)</f>
        <v>018</v>
      </c>
      <c r="X85" s="49" t="str">
        <f>IF(ISBLANK(MAIN!Z85),"",MAIN!Z85)</f>
        <v/>
      </c>
      <c r="Y85" s="52" t="str">
        <f>IF(ISBLANK(MAIN!AA85),"",MAIN!AA85)</f>
        <v>SF</v>
      </c>
      <c r="Z85" s="53" t="str">
        <f>IF(ISBLANK(MAIN!AB85),"",MAIN!AB85)</f>
        <v>Overburden / silt to sand &amp; gravel</v>
      </c>
      <c r="AA85" s="56" t="str">
        <f>IF(ISBLANK(MAIN!AC85),"",MAIN!AC85)</f>
        <v/>
      </c>
      <c r="AB85" s="156"/>
      <c r="AC85" s="157" t="s">
        <v>38</v>
      </c>
      <c r="AD85" s="121" t="s">
        <v>34</v>
      </c>
    </row>
    <row r="86" spans="1:30" s="15" customFormat="1" ht="11.25" customHeight="1" x14ac:dyDescent="0.2">
      <c r="A86" s="45" t="str">
        <f>IF(ISBLANK(MAIN!A86),"",MAIN!A86)</f>
        <v>P09-LCD4</v>
      </c>
      <c r="B86" s="46" t="str">
        <f>IF(ISBLANK(MAIN!B86),"",MAIN!B86)</f>
        <v>Vangorda/Grum</v>
      </c>
      <c r="C86" s="47" t="str">
        <f>IF(ISBLANK(MAIN!C86),"",MAIN!C86)</f>
        <v>ATV</v>
      </c>
      <c r="D86" s="47" t="str">
        <f>IF(ISBLANK(MAIN!D86),"",MAIN!D86)</f>
        <v>NAD83 / UTM zone 8</v>
      </c>
      <c r="E86" s="48">
        <f>IF(ISBLANK(MAIN!E86),"",MAIN!E86)</f>
        <v>6903097</v>
      </c>
      <c r="F86" s="48">
        <f>IF(ISBLANK(MAIN!F86),"",MAIN!F86)</f>
        <v>593436</v>
      </c>
      <c r="G86" s="49">
        <f>IF(ISBLANK(MAIN!G86),"",MAIN!G86)</f>
        <v>51</v>
      </c>
      <c r="H86" s="49">
        <f>IF(ISBLANK(MAIN!H86),"",MAIN!H86)</f>
        <v>5.6550000000000002</v>
      </c>
      <c r="I86" s="50">
        <f>IF(ISBLANK(MAIN!I86),"",MAIN!I86)</f>
        <v>6.12</v>
      </c>
      <c r="J86" s="65">
        <f>IF(ISBLANK(MAIN!J86),"",MAIN!J86)</f>
        <v>12.228999999999999</v>
      </c>
      <c r="K86" s="50">
        <f>IF(ISBLANK(MAIN!K86),"",MAIN!K86)</f>
        <v>12.645999999999999</v>
      </c>
      <c r="L86" s="47">
        <f>IF(ISBLANK(MAIN!L86),"",MAIN!L86)</f>
        <v>0.86599999999999999</v>
      </c>
      <c r="M86" s="51">
        <f>IF(ISBLANK(MAIN!M86),"",MAIN!M86)</f>
        <v>41529</v>
      </c>
      <c r="N86" s="85">
        <f>IF(ISBLANK(MAIN!N86),"",MAIN!N86)</f>
        <v>0.40347222222222223</v>
      </c>
      <c r="O86" s="49">
        <f>IF(ISBLANK(MAIN!O86),"",MAIN!O86)</f>
        <v>12</v>
      </c>
      <c r="P86" s="62" t="str">
        <f>IF(ISBLANK(MAIN!P86),"",MAIN!P86)</f>
        <v/>
      </c>
      <c r="Q86" s="49">
        <f>IF(ISBLANK(MAIN!S86),"",MAIN!S86)</f>
        <v>7.3</v>
      </c>
      <c r="R86" s="62">
        <f>IF(ISBLANK(MAIN!T86),"",MAIN!T86)</f>
        <v>7.49</v>
      </c>
      <c r="S86" s="49">
        <f>IF(ISBLANK(MAIN!U86),"",MAIN!U86)</f>
        <v>1048</v>
      </c>
      <c r="T86" s="49">
        <f>IF(ISBLANK(MAIN!V86),"",MAIN!V86)</f>
        <v>12.97</v>
      </c>
      <c r="U86" s="49" t="str">
        <f>IF(ISBLANK(MAIN!W86),"",MAIN!W86)</f>
        <v>Hydrolift</v>
      </c>
      <c r="V86" s="49" t="str">
        <f>IF(ISBLANK(MAIN!X86),"",MAIN!X86)</f>
        <v>Y</v>
      </c>
      <c r="W86" s="49" t="str">
        <f>IF(ISBLANK(MAIN!Y86),"",MAIN!Y86)</f>
        <v>017</v>
      </c>
      <c r="X86" s="49" t="str">
        <f>IF(ISBLANK(MAIN!Z86),"",MAIN!Z86)</f>
        <v/>
      </c>
      <c r="Y86" s="52" t="str">
        <f>IF(ISBLANK(MAIN!AA86),"",MAIN!AA86)</f>
        <v>SF</v>
      </c>
      <c r="Z86" s="53" t="str">
        <f>IF(ISBLANK(MAIN!AB86),"",MAIN!AB86)</f>
        <v>Overburden / silt to sand &amp; gravel</v>
      </c>
      <c r="AA86" s="56" t="str">
        <f>IF(ISBLANK(MAIN!AC86),"",MAIN!AC86)</f>
        <v>Very slow recharge, requires reduced pumping rated.</v>
      </c>
      <c r="AB86" s="153"/>
      <c r="AC86" s="154"/>
      <c r="AD86" s="15" t="s">
        <v>37</v>
      </c>
    </row>
    <row r="87" spans="1:30" s="15" customFormat="1" ht="11.25" customHeight="1" x14ac:dyDescent="0.2">
      <c r="A87" s="45" t="str">
        <f>IF(ISBLANK(MAIN!A87),"",MAIN!A87)</f>
        <v>P09-LCD6</v>
      </c>
      <c r="B87" s="46" t="str">
        <f>IF(ISBLANK(MAIN!B87),"",MAIN!B87)</f>
        <v>Vangorda/Grum</v>
      </c>
      <c r="C87" s="47" t="str">
        <f>IF(ISBLANK(MAIN!C87),"",MAIN!C87)</f>
        <v>ATV</v>
      </c>
      <c r="D87" s="47" t="str">
        <f>IF(ISBLANK(MAIN!D87),"",MAIN!D87)</f>
        <v>NAD83 / UTM zone 8</v>
      </c>
      <c r="E87" s="48">
        <f>IF(ISBLANK(MAIN!E87),"",MAIN!E87)</f>
        <v>6903073</v>
      </c>
      <c r="F87" s="48">
        <f>IF(ISBLANK(MAIN!F87),"",MAIN!F87)</f>
        <v>493421</v>
      </c>
      <c r="G87" s="49">
        <f>IF(ISBLANK(MAIN!G87),"",MAIN!G87)</f>
        <v>51</v>
      </c>
      <c r="H87" s="49">
        <f>IF(ISBLANK(MAIN!H87),"",MAIN!H87)</f>
        <v>5.7350000000000003</v>
      </c>
      <c r="I87" s="50">
        <f>IF(ISBLANK(MAIN!I87),"",MAIN!I87)</f>
        <v>5.7149999999999999</v>
      </c>
      <c r="J87" s="65">
        <f>IF(ISBLANK(MAIN!J87),"",MAIN!J87)</f>
        <v>7.9139999999999997</v>
      </c>
      <c r="K87" s="50">
        <f>IF(ISBLANK(MAIN!K87),"",MAIN!K87)</f>
        <v>8.0549999999999997</v>
      </c>
      <c r="L87" s="47">
        <f>IF(ISBLANK(MAIN!L87),"",MAIN!L87)</f>
        <v>0.745</v>
      </c>
      <c r="M87" s="51">
        <f>IF(ISBLANK(MAIN!M87),"",MAIN!M87)</f>
        <v>41529</v>
      </c>
      <c r="N87" s="85">
        <f>IF(ISBLANK(MAIN!N87),"",MAIN!N87)</f>
        <v>0.38541666666666669</v>
      </c>
      <c r="O87" s="49">
        <f>IF(ISBLANK(MAIN!O87),"",MAIN!O87)</f>
        <v>12</v>
      </c>
      <c r="P87" s="65">
        <f>IF(ISBLANK(MAIN!P87),"",MAIN!P87)</f>
        <v>0.6</v>
      </c>
      <c r="Q87" s="49">
        <f>IF(ISBLANK(MAIN!S87),"",MAIN!S87)</f>
        <v>3.2</v>
      </c>
      <c r="R87" s="62">
        <f>IF(ISBLANK(MAIN!T87),"",MAIN!T87)</f>
        <v>6.98</v>
      </c>
      <c r="S87" s="49">
        <f>IF(ISBLANK(MAIN!U87),"",MAIN!U87)</f>
        <v>1178</v>
      </c>
      <c r="T87" s="49">
        <f>IF(ISBLANK(MAIN!V87),"",MAIN!V87)</f>
        <v>75.3</v>
      </c>
      <c r="U87" s="49" t="str">
        <f>IF(ISBLANK(MAIN!W87),"",MAIN!W87)</f>
        <v>Hydrolift</v>
      </c>
      <c r="V87" s="49" t="str">
        <f>IF(ISBLANK(MAIN!X87),"",MAIN!X87)</f>
        <v>Y</v>
      </c>
      <c r="W87" s="49" t="str">
        <f>IF(ISBLANK(MAIN!Y87),"",MAIN!Y87)</f>
        <v>049</v>
      </c>
      <c r="X87" s="49" t="str">
        <f>IF(ISBLANK(MAIN!Z87),"",MAIN!Z87)</f>
        <v/>
      </c>
      <c r="Y87" s="52" t="str">
        <f>IF(ISBLANK(MAIN!AA87),"",MAIN!AA87)</f>
        <v>SF</v>
      </c>
      <c r="Z87" s="53" t="str">
        <f>IF(ISBLANK(MAIN!AB87),"",MAIN!AB87)</f>
        <v>Overburden / silt to sand &amp; gravel</v>
      </c>
      <c r="AA87" s="56" t="str">
        <f>IF(ISBLANK(MAIN!AC87),"",MAIN!AC87)</f>
        <v/>
      </c>
      <c r="AB87" s="153"/>
      <c r="AC87" s="154" t="s">
        <v>40</v>
      </c>
      <c r="AD87" s="15" t="s">
        <v>41</v>
      </c>
    </row>
    <row r="88" spans="1:30" s="15" customFormat="1" ht="29.25" customHeight="1" x14ac:dyDescent="0.2">
      <c r="A88" s="45" t="str">
        <f>IF(ISBLANK(MAIN!A88),"",MAIN!A88)</f>
        <v>P09-VC1</v>
      </c>
      <c r="B88" s="46" t="str">
        <f>IF(ISBLANK(MAIN!B88),"",MAIN!B88)</f>
        <v>Vangorda/Grum</v>
      </c>
      <c r="C88" s="47" t="str">
        <f>IF(ISBLANK(MAIN!C88),"",MAIN!C88)</f>
        <v/>
      </c>
      <c r="D88" s="47" t="str">
        <f>IF(ISBLANK(MAIN!D88),"",MAIN!D88)</f>
        <v>NAD83 / UTM zone 8</v>
      </c>
      <c r="E88" s="48">
        <f>IF(ISBLANK(MAIN!E88),"",MAIN!E88)</f>
        <v>6903244</v>
      </c>
      <c r="F88" s="48">
        <f>IF(ISBLANK(MAIN!F88),"",MAIN!F88)</f>
        <v>593627</v>
      </c>
      <c r="G88" s="49">
        <f>IF(ISBLANK(MAIN!G88),"",MAIN!G88)</f>
        <v>51</v>
      </c>
      <c r="H88" s="49">
        <f>IF(ISBLANK(MAIN!H88),"",MAIN!H88)</f>
        <v>4.0540000000000003</v>
      </c>
      <c r="I88" s="50">
        <f>IF(ISBLANK(MAIN!I88),"",MAIN!I88)</f>
        <v>4.5199999999999996</v>
      </c>
      <c r="J88" s="65">
        <f>IF(ISBLANK(MAIN!J88),"",MAIN!J88)</f>
        <v>58.811999999999998</v>
      </c>
      <c r="K88" s="50">
        <f>IF(ISBLANK(MAIN!K88),"",MAIN!K88)</f>
        <v>58.811999999999998</v>
      </c>
      <c r="L88" s="47">
        <f>IF(ISBLANK(MAIN!L88),"",MAIN!L88)</f>
        <v>0.91200000000000003</v>
      </c>
      <c r="M88" s="51">
        <f>IF(ISBLANK(MAIN!M88),"",MAIN!M88)</f>
        <v>41528</v>
      </c>
      <c r="N88" s="85">
        <f>IF(ISBLANK(MAIN!N88),"",MAIN!N88)</f>
        <v>0.66666666666666663</v>
      </c>
      <c r="O88" s="49">
        <f>IF(ISBLANK(MAIN!O88),"",MAIN!O88)</f>
        <v>270</v>
      </c>
      <c r="P88" s="62">
        <f>IF(ISBLANK(MAIN!P88),"",MAIN!P88)</f>
        <v>4.3499999999999996</v>
      </c>
      <c r="Q88" s="49">
        <f>IF(ISBLANK(MAIN!S88),"",MAIN!S88)</f>
        <v>4.7</v>
      </c>
      <c r="R88" s="62">
        <f>IF(ISBLANK(MAIN!T88),"",MAIN!T88)</f>
        <v>7.88</v>
      </c>
      <c r="S88" s="49">
        <f>IF(ISBLANK(MAIN!U88),"",MAIN!U88)</f>
        <v>309.10000000000002</v>
      </c>
      <c r="T88" s="49">
        <f>IF(ISBLANK(MAIN!V88),"",MAIN!V88)</f>
        <v>26.4</v>
      </c>
      <c r="U88" s="49" t="str">
        <f>IF(ISBLANK(MAIN!W88),"",MAIN!W88)</f>
        <v>Hydrolift</v>
      </c>
      <c r="V88" s="49" t="str">
        <f>IF(ISBLANK(MAIN!X88),"",MAIN!X88)</f>
        <v>Y</v>
      </c>
      <c r="W88" s="49" t="str">
        <f>IF(ISBLANK(MAIN!Y88),"",MAIN!Y88)</f>
        <v>01</v>
      </c>
      <c r="X88" s="49" t="str">
        <f>IF(ISBLANK(MAIN!Z88),"",MAIN!Z88)</f>
        <v/>
      </c>
      <c r="Y88" s="52" t="str">
        <f>IF(ISBLANK(MAIN!AA88),"",MAIN!AA88)</f>
        <v>SF</v>
      </c>
      <c r="Z88" s="53" t="str">
        <f>IF(ISBLANK(MAIN!AB88),"",MAIN!AB88)</f>
        <v>BR / friable, calcareous phyllite</v>
      </c>
      <c r="AA88" s="56" t="str">
        <f>IF(ISBLANK(MAIN!AC88),"",MAIN!AC88)</f>
        <v/>
      </c>
      <c r="AB88" s="153"/>
      <c r="AC88" s="154" t="s">
        <v>111</v>
      </c>
      <c r="AD88" s="15" t="s">
        <v>110</v>
      </c>
    </row>
    <row r="89" spans="1:30" s="15" customFormat="1" ht="11.25" customHeight="1" x14ac:dyDescent="0.2">
      <c r="A89" s="45" t="str">
        <f>IF(ISBLANK(MAIN!A89),"",MAIN!A89)</f>
        <v>P2001-2A</v>
      </c>
      <c r="B89" s="46" t="str">
        <f>IF(ISBLANK(MAIN!B89),"",MAIN!B89)</f>
        <v>Vangorda/Grum</v>
      </c>
      <c r="C89" s="47" t="str">
        <f>IF(ISBLANK(MAIN!C89),"",MAIN!C89)</f>
        <v/>
      </c>
      <c r="D89" s="47" t="str">
        <f>IF(ISBLANK(MAIN!D89),"",MAIN!D89)</f>
        <v>NAD83 / UTM zone 8</v>
      </c>
      <c r="E89" s="48">
        <f>IF(ISBLANK(MAIN!E89),"",MAIN!E89)</f>
        <v>6902864.3499999996</v>
      </c>
      <c r="F89" s="48">
        <f>IF(ISBLANK(MAIN!F89),"",MAIN!F89)</f>
        <v>593135.39</v>
      </c>
      <c r="G89" s="49">
        <f>IF(ISBLANK(MAIN!G89),"",MAIN!G89)</f>
        <v>51</v>
      </c>
      <c r="H89" s="49">
        <f>IF(ISBLANK(MAIN!H89),"",MAIN!H89)</f>
        <v>4.1239999999999997</v>
      </c>
      <c r="I89" s="50">
        <f>IF(ISBLANK(MAIN!I89),"",MAIN!I89)</f>
        <v>4.5570000000000004</v>
      </c>
      <c r="J89" s="65">
        <f>IF(ISBLANK(MAIN!J89),"",MAIN!J89)</f>
        <v>6.7</v>
      </c>
      <c r="K89" s="50">
        <f>IF(ISBLANK(MAIN!K89),"",MAIN!K89)</f>
        <v>27.653000000000002</v>
      </c>
      <c r="L89" s="47">
        <f>IF(ISBLANK(MAIN!L89),"",MAIN!L89)</f>
        <v>0.35299999999999998</v>
      </c>
      <c r="M89" s="51">
        <f>IF(ISBLANK(MAIN!M89),"",MAIN!M89)</f>
        <v>41528</v>
      </c>
      <c r="N89" s="85">
        <f>IF(ISBLANK(MAIN!N89),"",MAIN!N89)</f>
        <v>0.55208333333333337</v>
      </c>
      <c r="O89" s="49">
        <f>IF(ISBLANK(MAIN!O89),"",MAIN!O89)</f>
        <v>21</v>
      </c>
      <c r="P89" s="49">
        <f>IF(ISBLANK(MAIN!P89),"",MAIN!P89)</f>
        <v>0.36799999999999999</v>
      </c>
      <c r="Q89" s="49">
        <f>IF(ISBLANK(MAIN!S89),"",MAIN!S89)</f>
        <v>5.4</v>
      </c>
      <c r="R89" s="62">
        <f>IF(ISBLANK(MAIN!T89),"",MAIN!T89)</f>
        <v>6.09</v>
      </c>
      <c r="S89" s="49">
        <f>IF(ISBLANK(MAIN!U89),"",MAIN!U89)</f>
        <v>2346</v>
      </c>
      <c r="T89" s="49" t="str">
        <f>IF(ISBLANK(MAIN!V89),"",MAIN!V89)</f>
        <v/>
      </c>
      <c r="U89" s="49" t="str">
        <f>IF(ISBLANK(MAIN!W89),"",MAIN!W89)</f>
        <v>manual</v>
      </c>
      <c r="V89" s="49" t="str">
        <f>IF(ISBLANK(MAIN!X89),"",MAIN!X89)</f>
        <v>Y</v>
      </c>
      <c r="W89" s="49" t="str">
        <f>IF(ISBLANK(MAIN!Y89),"",MAIN!Y89)</f>
        <v>034</v>
      </c>
      <c r="X89" s="49" t="str">
        <f>IF(ISBLANK(MAIN!Z89),"",MAIN!Z89)</f>
        <v/>
      </c>
      <c r="Y89" s="52" t="str">
        <f>IF(ISBLANK(MAIN!AA89),"",MAIN!AA89)</f>
        <v>SF</v>
      </c>
      <c r="Z89" s="53" t="str">
        <f>IF(ISBLANK(MAIN!AB89),"",MAIN!AB89)</f>
        <v>Till</v>
      </c>
      <c r="AA89" s="56" t="str">
        <f>IF(ISBLANK(MAIN!AC89),"",MAIN!AC89)</f>
        <v>Very turbid and very slow recharge.</v>
      </c>
      <c r="AB89" s="153"/>
      <c r="AC89" s="154"/>
      <c r="AD89" s="15" t="s">
        <v>108</v>
      </c>
    </row>
    <row r="90" spans="1:30" s="15" customFormat="1" ht="38.25" customHeight="1" x14ac:dyDescent="0.2">
      <c r="A90" s="45" t="str">
        <f>IF(ISBLANK(MAIN!A90),"",MAIN!A90)</f>
        <v>P2001-2B</v>
      </c>
      <c r="B90" s="46" t="str">
        <f>IF(ISBLANK(MAIN!B90),"",MAIN!B90)</f>
        <v>Vangorda/Grum</v>
      </c>
      <c r="C90" s="47" t="str">
        <f>IF(ISBLANK(MAIN!C90),"",MAIN!C90)</f>
        <v/>
      </c>
      <c r="D90" s="47" t="str">
        <f>IF(ISBLANK(MAIN!D90),"",MAIN!D90)</f>
        <v>NAD83 / UTM zone 8</v>
      </c>
      <c r="E90" s="48">
        <f>IF(ISBLANK(MAIN!E90),"",MAIN!E90)</f>
        <v>6902864.4000000004</v>
      </c>
      <c r="F90" s="48">
        <f>IF(ISBLANK(MAIN!F90),"",MAIN!F90)</f>
        <v>593135.46</v>
      </c>
      <c r="G90" s="49">
        <f>IF(ISBLANK(MAIN!G90),"",MAIN!G90)</f>
        <v>51</v>
      </c>
      <c r="H90" s="49">
        <f>IF(ISBLANK(MAIN!H90),"",MAIN!H90)</f>
        <v>4.0209999999999999</v>
      </c>
      <c r="I90" s="50">
        <f>IF(ISBLANK(MAIN!I90),"",MAIN!I90)</f>
        <v>4.4790000000000001</v>
      </c>
      <c r="J90" s="65">
        <f>IF(ISBLANK(MAIN!J90),"",MAIN!J90)</f>
        <v>27.474</v>
      </c>
      <c r="K90" s="50">
        <f>IF(ISBLANK(MAIN!K90),"",MAIN!K90)</f>
        <v>14.333</v>
      </c>
      <c r="L90" s="47">
        <f>IF(ISBLANK(MAIN!L90),"",MAIN!L90)</f>
        <v>0.433</v>
      </c>
      <c r="M90" s="51">
        <f>IF(ISBLANK(MAIN!M90),"",MAIN!M90)</f>
        <v>41528</v>
      </c>
      <c r="N90" s="85">
        <f>IF(ISBLANK(MAIN!N90),"",MAIN!N90)</f>
        <v>0.55833333333333335</v>
      </c>
      <c r="O90" s="49">
        <f>IF(ISBLANK(MAIN!O90),"",MAIN!O90)</f>
        <v>55</v>
      </c>
      <c r="P90" s="65">
        <f>IF(ISBLANK(MAIN!P90),"",MAIN!P90)</f>
        <v>0.79700000000000004</v>
      </c>
      <c r="Q90" s="58">
        <f>IF(ISBLANK(MAIN!S90),"",MAIN!S90)</f>
        <v>5.3</v>
      </c>
      <c r="R90" s="62">
        <f>IF(ISBLANK(MAIN!T90),"",MAIN!T90)</f>
        <v>7.14</v>
      </c>
      <c r="S90" s="49">
        <f>IF(ISBLANK(MAIN!U90),"",MAIN!U90)</f>
        <v>2177</v>
      </c>
      <c r="T90" s="49">
        <f>IF(ISBLANK(MAIN!V90),"",MAIN!V90)</f>
        <v>415</v>
      </c>
      <c r="U90" s="49" t="str">
        <f>IF(ISBLANK(MAIN!W90),"",MAIN!W90)</f>
        <v>manual</v>
      </c>
      <c r="V90" s="49" t="str">
        <f>IF(ISBLANK(MAIN!X90),"",MAIN!X90)</f>
        <v>Y</v>
      </c>
      <c r="W90" s="49" t="str">
        <f>IF(ISBLANK(MAIN!Y90),"",MAIN!Y90)</f>
        <v>022</v>
      </c>
      <c r="X90" s="49" t="str">
        <f>IF(ISBLANK(MAIN!Z90),"",MAIN!Z90)</f>
        <v/>
      </c>
      <c r="Y90" s="52" t="str">
        <f>IF(ISBLANK(MAIN!AA90),"",MAIN!AA90)</f>
        <v>SF</v>
      </c>
      <c r="Z90" s="53" t="str">
        <f>IF(ISBLANK(MAIN!AB90),"",MAIN!AB90)</f>
        <v>Clay and Gravel</v>
      </c>
      <c r="AA90" s="56" t="str">
        <f>IF(ISBLANK(MAIN!AC90),"",MAIN!AC90)</f>
        <v>Very low well volume available for pumping.</v>
      </c>
      <c r="AB90" s="153"/>
      <c r="AC90" s="154" t="s">
        <v>116</v>
      </c>
      <c r="AD90" s="15" t="s">
        <v>108</v>
      </c>
    </row>
    <row r="91" spans="1:30" s="15" customFormat="1" ht="11.25" customHeight="1" x14ac:dyDescent="0.2">
      <c r="A91" s="45" t="str">
        <f>IF(ISBLANK(MAIN!A91),"",MAIN!A91)</f>
        <v>P2001-3</v>
      </c>
      <c r="B91" s="46" t="str">
        <f>IF(ISBLANK(MAIN!B91),"",MAIN!B91)</f>
        <v>Vangorda/Grum</v>
      </c>
      <c r="C91" s="47" t="str">
        <f>IF(ISBLANK(MAIN!C91),"",MAIN!C91)</f>
        <v/>
      </c>
      <c r="D91" s="47" t="str">
        <f>IF(ISBLANK(MAIN!D91),"",MAIN!D91)</f>
        <v>NAD83 / UTM zone 8</v>
      </c>
      <c r="E91" s="48">
        <f>IF(ISBLANK(MAIN!E91),"",MAIN!E91)</f>
        <v>6902881.5700000003</v>
      </c>
      <c r="F91" s="48">
        <f>IF(ISBLANK(MAIN!F91),"",MAIN!F91)</f>
        <v>593100.56000000006</v>
      </c>
      <c r="G91" s="49">
        <f>IF(ISBLANK(MAIN!G91),"",MAIN!G91)</f>
        <v>51</v>
      </c>
      <c r="H91" s="49">
        <f>IF(ISBLANK(MAIN!H91),"",MAIN!H91)</f>
        <v>36.970999999999997</v>
      </c>
      <c r="I91" s="50">
        <f>IF(ISBLANK(MAIN!I91),"",MAIN!I91)</f>
        <v>37.841000000000001</v>
      </c>
      <c r="J91" s="65">
        <f>IF(ISBLANK(MAIN!J91),"",MAIN!J91)</f>
        <v>62.42</v>
      </c>
      <c r="K91" s="50">
        <f>IF(ISBLANK(MAIN!K91),"",MAIN!K91)</f>
        <v>62.294000000000004</v>
      </c>
      <c r="L91" s="47">
        <f>IF(ISBLANK(MAIN!L91),"",MAIN!L91)</f>
        <v>0.69399999999999995</v>
      </c>
      <c r="M91" s="51">
        <f>IF(ISBLANK(MAIN!M91),"",MAIN!M91)</f>
        <v>41528</v>
      </c>
      <c r="N91" s="85">
        <f>IF(ISBLANK(MAIN!N91),"",MAIN!N91)</f>
        <v>0.48819444444444443</v>
      </c>
      <c r="O91" s="49">
        <f>IF(ISBLANK(MAIN!O91),"",MAIN!O91)</f>
        <v>150</v>
      </c>
      <c r="P91" s="62">
        <f>IF(ISBLANK(MAIN!P91),"",MAIN!P91)</f>
        <v>2.0299999999999998</v>
      </c>
      <c r="Q91" s="49">
        <f>IF(ISBLANK(MAIN!S91),"",MAIN!S91)</f>
        <v>3</v>
      </c>
      <c r="R91" s="62">
        <f>IF(ISBLANK(MAIN!T91),"",MAIN!T91)</f>
        <v>7.56</v>
      </c>
      <c r="S91" s="49">
        <f>IF(ISBLANK(MAIN!U91),"",MAIN!U91)</f>
        <v>828.2</v>
      </c>
      <c r="T91" s="49">
        <f>IF(ISBLANK(MAIN!V91),"",MAIN!V91)</f>
        <v>598</v>
      </c>
      <c r="U91" s="49" t="str">
        <f>IF(ISBLANK(MAIN!W91),"",MAIN!W91)</f>
        <v>Hydrolift</v>
      </c>
      <c r="V91" s="49" t="str">
        <f>IF(ISBLANK(MAIN!X91),"",MAIN!X91)</f>
        <v>Y</v>
      </c>
      <c r="W91" s="49" t="str">
        <f>IF(ISBLANK(MAIN!Y91),"",MAIN!Y91)</f>
        <v>023</v>
      </c>
      <c r="X91" s="49" t="str">
        <f>IF(ISBLANK(MAIN!Z91),"",MAIN!Z91)</f>
        <v/>
      </c>
      <c r="Y91" s="52" t="str">
        <f>IF(ISBLANK(MAIN!AA91),"",MAIN!AA91)</f>
        <v>SF</v>
      </c>
      <c r="Z91" s="53" t="str">
        <f>IF(ISBLANK(MAIN!AB91),"",MAIN!AB91)</f>
        <v>Till / BR</v>
      </c>
      <c r="AA91" s="56" t="str">
        <f>IF(ISBLANK(MAIN!AC91),"",MAIN!AC91)</f>
        <v/>
      </c>
      <c r="AB91" s="153"/>
      <c r="AC91" s="154" t="s">
        <v>113</v>
      </c>
      <c r="AD91" s="15" t="s">
        <v>114</v>
      </c>
    </row>
    <row r="92" spans="1:30" s="15" customFormat="1" ht="27.75" customHeight="1" x14ac:dyDescent="0.2">
      <c r="A92" s="45" t="str">
        <f>IF(ISBLANK(MAIN!A92),"",MAIN!A92)</f>
        <v>P96-9A</v>
      </c>
      <c r="B92" s="46" t="str">
        <f>IF(ISBLANK(MAIN!B92),"",MAIN!B92)</f>
        <v>Vangorda/Grum</v>
      </c>
      <c r="C92" s="47" t="str">
        <f>IF(ISBLANK(MAIN!C92),"",MAIN!C92)</f>
        <v/>
      </c>
      <c r="D92" s="47" t="str">
        <f>IF(ISBLANK(MAIN!D92),"",MAIN!D92)</f>
        <v>NAD83 / UTM zone 8</v>
      </c>
      <c r="E92" s="48">
        <f>IF(ISBLANK(MAIN!E92),"",MAIN!E92)</f>
        <v>6903346.2800000003</v>
      </c>
      <c r="F92" s="48">
        <f>IF(ISBLANK(MAIN!F92),"",MAIN!F92)</f>
        <v>592651.38</v>
      </c>
      <c r="G92" s="49">
        <f>IF(ISBLANK(MAIN!G92),"",MAIN!G92)</f>
        <v>51</v>
      </c>
      <c r="H92" s="49">
        <f>IF(ISBLANK(MAIN!H92),"",MAIN!H92)</f>
        <v>5.8550000000000004</v>
      </c>
      <c r="I92" s="50">
        <f>IF(ISBLANK(MAIN!I92),"",MAIN!I92)</f>
        <v>5.8109999999999999</v>
      </c>
      <c r="J92" s="65">
        <f>IF(ISBLANK(MAIN!J92),"",MAIN!J92)</f>
        <v>9.3539999999999992</v>
      </c>
      <c r="K92" s="50">
        <f>IF(ISBLANK(MAIN!K92),"",MAIN!K92)</f>
        <v>10.290999999999999</v>
      </c>
      <c r="L92" s="47">
        <f>IF(ISBLANK(MAIN!L92),"",MAIN!L92)</f>
        <v>0.84099999999999997</v>
      </c>
      <c r="M92" s="51">
        <f>IF(ISBLANK(MAIN!M92),"",MAIN!M92)</f>
        <v>41528</v>
      </c>
      <c r="N92" s="85">
        <f>IF(ISBLANK(MAIN!N92),"",MAIN!N92)</f>
        <v>0.57222222222222219</v>
      </c>
      <c r="O92" s="49">
        <f>IF(ISBLANK(MAIN!O92),"",MAIN!O92)</f>
        <v>20</v>
      </c>
      <c r="P92" s="62">
        <f>IF(ISBLANK(MAIN!P92),"",MAIN!P92)</f>
        <v>1.25</v>
      </c>
      <c r="Q92" s="49">
        <f>IF(ISBLANK(MAIN!S92),"",MAIN!S92)</f>
        <v>5.8</v>
      </c>
      <c r="R92" s="62">
        <f>IF(ISBLANK(MAIN!T92),"",MAIN!T92)</f>
        <v>6.52</v>
      </c>
      <c r="S92" s="49">
        <f>IF(ISBLANK(MAIN!U92),"",MAIN!U92)</f>
        <v>2662</v>
      </c>
      <c r="T92" s="49">
        <f>IF(ISBLANK(MAIN!V92),"",MAIN!V92)</f>
        <v>7.68</v>
      </c>
      <c r="U92" s="49" t="str">
        <f>IF(ISBLANK(MAIN!W92),"",MAIN!W92)</f>
        <v>Hydrolift</v>
      </c>
      <c r="V92" s="49" t="str">
        <f>IF(ISBLANK(MAIN!X92),"",MAIN!X92)</f>
        <v>Y</v>
      </c>
      <c r="W92" s="49" t="str">
        <f>IF(ISBLANK(MAIN!Y92),"",MAIN!Y92)</f>
        <v>02</v>
      </c>
      <c r="X92" s="49" t="str">
        <f>IF(ISBLANK(MAIN!Z92),"",MAIN!Z92)</f>
        <v/>
      </c>
      <c r="Y92" s="52" t="str">
        <f>IF(ISBLANK(MAIN!AA92),"",MAIN!AA92)</f>
        <v>SF</v>
      </c>
      <c r="Z92" s="53" t="str">
        <f>IF(ISBLANK(MAIN!AB92),"",MAIN!AB92)</f>
        <v>Overburden</v>
      </c>
      <c r="AA92" s="56" t="str">
        <f>IF(ISBLANK(MAIN!AC92),"",MAIN!AC92)</f>
        <v/>
      </c>
      <c r="AB92" s="153"/>
      <c r="AC92" s="154" t="s">
        <v>60</v>
      </c>
      <c r="AD92" s="15" t="s">
        <v>61</v>
      </c>
    </row>
    <row r="93" spans="1:30" s="15" customFormat="1" ht="26.25" customHeight="1" x14ac:dyDescent="0.2">
      <c r="A93" s="66" t="str">
        <f>IF(ISBLANK(MAIN!A93),"",MAIN!A93)</f>
        <v>SRK05-09</v>
      </c>
      <c r="B93" s="67" t="str">
        <f>IF(ISBLANK(MAIN!B93),"",MAIN!B93)</f>
        <v>Vangorda/Grum</v>
      </c>
      <c r="C93" s="47" t="str">
        <f>IF(ISBLANK(MAIN!C93),"",MAIN!C93)</f>
        <v/>
      </c>
      <c r="D93" s="47" t="str">
        <f>IF(ISBLANK(MAIN!D93),"",MAIN!D93)</f>
        <v>NAD83 / UTM zone 8</v>
      </c>
      <c r="E93" s="48">
        <f>IF(ISBLANK(MAIN!E93),"",MAIN!E93)</f>
        <v>6903165.4500000002</v>
      </c>
      <c r="F93" s="48">
        <f>IF(ISBLANK(MAIN!F93),"",MAIN!F93)</f>
        <v>592927.66</v>
      </c>
      <c r="G93" s="49">
        <f>IF(ISBLANK(MAIN!G93),"",MAIN!G93)</f>
        <v>38</v>
      </c>
      <c r="H93" s="49">
        <f>IF(ISBLANK(MAIN!H93),"",MAIN!H93)</f>
        <v>2.9359999999999999</v>
      </c>
      <c r="I93" s="50">
        <f>IF(ISBLANK(MAIN!I93),"",MAIN!I93)</f>
        <v>2.2000000000000002</v>
      </c>
      <c r="J93" s="65">
        <f>IF(ISBLANK(MAIN!J93),"",MAIN!J93)</f>
        <v>3.9630000000000001</v>
      </c>
      <c r="K93" s="49" t="str">
        <f>IF(ISBLANK(MAIN!K93),"",MAIN!K93)</f>
        <v/>
      </c>
      <c r="L93" s="59" t="str">
        <f>IF(ISBLANK(MAIN!L93),"",MAIN!L93)</f>
        <v>-</v>
      </c>
      <c r="M93" s="51">
        <f>IF(ISBLANK(MAIN!M93),"",MAIN!M93)</f>
        <v>41528</v>
      </c>
      <c r="N93" s="85">
        <f>IF(ISBLANK(MAIN!N93),"",MAIN!N93)</f>
        <v>0.71666666666666667</v>
      </c>
      <c r="O93" s="49">
        <f>IF(ISBLANK(MAIN!O93),"",MAIN!O93)</f>
        <v>3.5</v>
      </c>
      <c r="P93" s="65">
        <f>IF(ISBLANK(MAIN!P93),"",MAIN!P93)</f>
        <v>0.23300000000000001</v>
      </c>
      <c r="Q93" s="49">
        <f>IF(ISBLANK(MAIN!S93),"",MAIN!S93)</f>
        <v>6.1</v>
      </c>
      <c r="R93" s="62">
        <f>IF(ISBLANK(MAIN!T93),"",MAIN!T93)</f>
        <v>7.2</v>
      </c>
      <c r="S93" s="49">
        <f>IF(ISBLANK(MAIN!U93),"",MAIN!U93)</f>
        <v>1308</v>
      </c>
      <c r="T93" s="49">
        <f>IF(ISBLANK(MAIN!V93),"",MAIN!V93)</f>
        <v>18.88</v>
      </c>
      <c r="U93" s="49" t="str">
        <f>IF(ISBLANK(MAIN!W93),"",MAIN!W93)</f>
        <v>manual</v>
      </c>
      <c r="V93" s="49" t="str">
        <f>IF(ISBLANK(MAIN!X93),"",MAIN!X93)</f>
        <v>Y</v>
      </c>
      <c r="W93" s="49" t="str">
        <f>IF(ISBLANK(MAIN!Y93),"",MAIN!Y93)</f>
        <v>05</v>
      </c>
      <c r="X93" s="49" t="str">
        <f>IF(ISBLANK(MAIN!Z93),"",MAIN!Z93)</f>
        <v/>
      </c>
      <c r="Y93" s="52" t="str">
        <f>IF(ISBLANK(MAIN!AA93),"",MAIN!AA93)</f>
        <v>M2</v>
      </c>
      <c r="Z93" s="53" t="str">
        <f>IF(ISBLANK(MAIN!AB93),"",MAIN!AB93)</f>
        <v>Overburden</v>
      </c>
      <c r="AA93" s="56" t="str">
        <f>IF(ISBLANK(MAIN!AC93),"",MAIN!AC93)</f>
        <v/>
      </c>
      <c r="AB93" s="153"/>
      <c r="AC93" s="154" t="s">
        <v>27</v>
      </c>
      <c r="AD93" s="15" t="s">
        <v>18</v>
      </c>
    </row>
    <row r="94" spans="1:30" s="15" customFormat="1" ht="11.25" customHeight="1" x14ac:dyDescent="0.2">
      <c r="A94" s="45" t="str">
        <f>IF(ISBLANK(MAIN!A94),"",MAIN!A94)</f>
        <v>SRK05-5C</v>
      </c>
      <c r="B94" s="46" t="str">
        <f>IF(ISBLANK(MAIN!B94),"",MAIN!B94)</f>
        <v>Vangorda/Grum</v>
      </c>
      <c r="C94" s="47" t="str">
        <f>IF(ISBLANK(MAIN!C94),"",MAIN!C94)</f>
        <v/>
      </c>
      <c r="D94" s="47" t="str">
        <f>IF(ISBLANK(MAIN!D94),"",MAIN!D94)</f>
        <v>NAD83 / UTM zone 8</v>
      </c>
      <c r="E94" s="48">
        <f>IF(ISBLANK(MAIN!E94),"",MAIN!E94)</f>
        <v>6903383.1299999999</v>
      </c>
      <c r="F94" s="48">
        <f>IF(ISBLANK(MAIN!F94),"",MAIN!F94)</f>
        <v>592768.38</v>
      </c>
      <c r="G94" s="49">
        <f>IF(ISBLANK(MAIN!G94),"",MAIN!G94)</f>
        <v>38</v>
      </c>
      <c r="H94" s="62">
        <f>IF(ISBLANK(MAIN!H94),"",MAIN!H94)</f>
        <v>1.655</v>
      </c>
      <c r="I94" s="50">
        <f>IF(ISBLANK(MAIN!I94),"",MAIN!I94)</f>
        <v>1.9910000000000001</v>
      </c>
      <c r="J94" s="65">
        <f>IF(ISBLANK(MAIN!J94),"",MAIN!J94)</f>
        <v>3.73</v>
      </c>
      <c r="K94" s="50">
        <f>IF(ISBLANK(MAIN!K94),"",MAIN!K94)</f>
        <v>4.0309999999999997</v>
      </c>
      <c r="L94" s="47">
        <f>IF(ISBLANK(MAIN!L94),"",MAIN!L94)</f>
        <v>1.0309999999999999</v>
      </c>
      <c r="M94" s="51">
        <f>IF(ISBLANK(MAIN!M94),"",MAIN!M94)</f>
        <v>41528</v>
      </c>
      <c r="N94" s="85">
        <f>IF(ISBLANK(MAIN!N94),"",MAIN!N94)</f>
        <v>0.5131944444444444</v>
      </c>
      <c r="O94" s="49">
        <f>IF(ISBLANK(MAIN!O94),"",MAIN!O94)</f>
        <v>11</v>
      </c>
      <c r="P94" s="62">
        <f>IF(ISBLANK(MAIN!P94),"",MAIN!P94)</f>
        <v>0.36699999999999999</v>
      </c>
      <c r="Q94" s="49">
        <f>IF(ISBLANK(MAIN!S94),"",MAIN!S94)</f>
        <v>6.9</v>
      </c>
      <c r="R94" s="62">
        <f>IF(ISBLANK(MAIN!T94),"",MAIN!T94)</f>
        <v>7.27</v>
      </c>
      <c r="S94" s="49">
        <f>IF(ISBLANK(MAIN!U94),"",MAIN!U94)</f>
        <v>788</v>
      </c>
      <c r="T94" s="49">
        <f>IF(ISBLANK(MAIN!V94),"",MAIN!V94)</f>
        <v>107</v>
      </c>
      <c r="U94" s="49" t="str">
        <f>IF(ISBLANK(MAIN!W94),"",MAIN!W94)</f>
        <v>Manual</v>
      </c>
      <c r="V94" s="49" t="str">
        <f>IF(ISBLANK(MAIN!X94),"",MAIN!X94)</f>
        <v>Y</v>
      </c>
      <c r="W94" s="49" t="str">
        <f>IF(ISBLANK(MAIN!Y94),"",MAIN!Y94)</f>
        <v>06</v>
      </c>
      <c r="X94" s="49" t="str">
        <f>IF(ISBLANK(MAIN!Z94),"",MAIN!Z94)</f>
        <v/>
      </c>
      <c r="Y94" s="52" t="str">
        <f>IF(ISBLANK(MAIN!AA94),"",MAIN!AA94)</f>
        <v>SF</v>
      </c>
      <c r="Z94" s="53" t="str">
        <f>IF(ISBLANK(MAIN!AB94),"",MAIN!AB94)</f>
        <v>Overburden</v>
      </c>
      <c r="AA94" s="56" t="str">
        <f>IF(ISBLANK(MAIN!AC94),"",MAIN!AC94)</f>
        <v>Large suspended particulates present in discharge water.</v>
      </c>
      <c r="AB94" s="153"/>
      <c r="AC94" s="154" t="s">
        <v>62</v>
      </c>
    </row>
    <row r="95" spans="1:30" s="15" customFormat="1" ht="11.25" customHeight="1" x14ac:dyDescent="0.2">
      <c r="A95" s="45" t="str">
        <f>IF(ISBLANK(MAIN!A95),"",MAIN!A95)</f>
        <v>SRK05-7</v>
      </c>
      <c r="B95" s="46" t="str">
        <f>IF(ISBLANK(MAIN!B95),"",MAIN!B95)</f>
        <v>Vangorda/Grum</v>
      </c>
      <c r="C95" s="47" t="str">
        <f>IF(ISBLANK(MAIN!C95),"",MAIN!C95)</f>
        <v/>
      </c>
      <c r="D95" s="47" t="str">
        <f>IF(ISBLANK(MAIN!D95),"",MAIN!D95)</f>
        <v>NAD83 / UTM zone 8</v>
      </c>
      <c r="E95" s="48">
        <f>IF(ISBLANK(MAIN!E95),"",MAIN!E95)</f>
        <v>6903186.21</v>
      </c>
      <c r="F95" s="48">
        <f>IF(ISBLANK(MAIN!F95),"",MAIN!F95)</f>
        <v>592372.72</v>
      </c>
      <c r="G95" s="49">
        <f>IF(ISBLANK(MAIN!G95),"",MAIN!G95)</f>
        <v>51</v>
      </c>
      <c r="H95" s="49">
        <f>IF(ISBLANK(MAIN!H95),"",MAIN!H95)</f>
        <v>5.7149999999999999</v>
      </c>
      <c r="I95" s="50">
        <f>IF(ISBLANK(MAIN!I95),"",MAIN!I95)</f>
        <v>5.9749999999999996</v>
      </c>
      <c r="J95" s="65">
        <f>IF(ISBLANK(MAIN!J95),"",MAIN!J95)</f>
        <v>6.5149999999999997</v>
      </c>
      <c r="K95" s="50">
        <f>IF(ISBLANK(MAIN!K95),"",MAIN!K95)</f>
        <v>7.1690000000000005</v>
      </c>
      <c r="L95" s="47">
        <f>IF(ISBLANK(MAIN!L95),"",MAIN!L95)</f>
        <v>0.65800000000000003</v>
      </c>
      <c r="M95" s="51">
        <f>IF(ISBLANK(MAIN!M95),"",MAIN!M95)</f>
        <v>41528</v>
      </c>
      <c r="N95" s="85">
        <f>IF(ISBLANK(MAIN!N95),"",MAIN!N95)</f>
        <v>0.38750000000000001</v>
      </c>
      <c r="O95" s="49">
        <f>IF(ISBLANK(MAIN!O95),"",MAIN!O95)</f>
        <v>6.5</v>
      </c>
      <c r="P95" s="49">
        <f>IF(ISBLANK(MAIN!P95),"",MAIN!P95)</f>
        <v>0.21</v>
      </c>
      <c r="Q95" s="49">
        <f>IF(ISBLANK(MAIN!S95),"",MAIN!S95)</f>
        <v>5.3</v>
      </c>
      <c r="R95" s="62">
        <f>IF(ISBLANK(MAIN!T95),"",MAIN!T95)</f>
        <v>6.9</v>
      </c>
      <c r="S95" s="49">
        <f>IF(ISBLANK(MAIN!U95),"",MAIN!U95)</f>
        <v>2822</v>
      </c>
      <c r="T95" s="49">
        <f>IF(ISBLANK(MAIN!V95),"",MAIN!V95)</f>
        <v>37.799999999999997</v>
      </c>
      <c r="U95" s="49" t="str">
        <f>IF(ISBLANK(MAIN!W95),"",MAIN!W95)</f>
        <v>Hydrolift</v>
      </c>
      <c r="V95" s="49" t="str">
        <f>IF(ISBLANK(MAIN!X95),"",MAIN!X95)</f>
        <v>Y</v>
      </c>
      <c r="W95" s="49" t="str">
        <f>IF(ISBLANK(MAIN!Y95),"",MAIN!Y95)</f>
        <v>029</v>
      </c>
      <c r="X95" s="49" t="str">
        <f>IF(ISBLANK(MAIN!Z95),"",MAIN!Z95)</f>
        <v/>
      </c>
      <c r="Y95" s="52" t="str">
        <f>IF(ISBLANK(MAIN!AA95),"",MAIN!AA95)</f>
        <v>SF</v>
      </c>
      <c r="Z95" s="49" t="str">
        <f>IF(ISBLANK(MAIN!AB95),"",MAIN!AB95)</f>
        <v/>
      </c>
      <c r="AA95" s="56" t="str">
        <f>IF(ISBLANK(MAIN!AC95),"",MAIN!AC95)</f>
        <v/>
      </c>
      <c r="AB95" s="153"/>
      <c r="AC95" s="154"/>
      <c r="AD95" s="15" t="s">
        <v>58</v>
      </c>
    </row>
    <row r="96" spans="1:30" s="15" customFormat="1" ht="11.25" customHeight="1" x14ac:dyDescent="0.2">
      <c r="A96" s="45" t="str">
        <f>IF(ISBLANK(MAIN!A96),"",MAIN!A96)</f>
        <v>SRK05-8</v>
      </c>
      <c r="B96" s="46" t="str">
        <f>IF(ISBLANK(MAIN!B96),"",MAIN!B96)</f>
        <v>Vangorda/Grum</v>
      </c>
      <c r="C96" s="47" t="str">
        <f>IF(ISBLANK(MAIN!C96),"",MAIN!C96)</f>
        <v/>
      </c>
      <c r="D96" s="47" t="str">
        <f>IF(ISBLANK(MAIN!D96),"",MAIN!D96)</f>
        <v>NAD83 / UTM zone 8</v>
      </c>
      <c r="E96" s="48">
        <f>IF(ISBLANK(MAIN!E96),"",MAIN!E96)</f>
        <v>6903237.7999999998</v>
      </c>
      <c r="F96" s="48">
        <f>IF(ISBLANK(MAIN!F96),"",MAIN!F96)</f>
        <v>592585.72</v>
      </c>
      <c r="G96" s="49">
        <f>IF(ISBLANK(MAIN!G96),"",MAIN!G96)</f>
        <v>51</v>
      </c>
      <c r="H96" s="49">
        <f>IF(ISBLANK(MAIN!H96),"",MAIN!H96)</f>
        <v>4.8470000000000004</v>
      </c>
      <c r="I96" s="50">
        <f>IF(ISBLANK(MAIN!I96),"",MAIN!I96)</f>
        <v>5.8330000000000002</v>
      </c>
      <c r="J96" s="65">
        <f>IF(ISBLANK(MAIN!J96),"",MAIN!J96)</f>
        <v>8.4740000000000002</v>
      </c>
      <c r="K96" s="50">
        <f>IF(ISBLANK(MAIN!K96),"",MAIN!K96)</f>
        <v>9.218</v>
      </c>
      <c r="L96" s="47">
        <f>IF(ISBLANK(MAIN!L96),"",MAIN!L96)</f>
        <v>0.74</v>
      </c>
      <c r="M96" s="51">
        <f>IF(ISBLANK(MAIN!M96),"",MAIN!M96)</f>
        <v>41528</v>
      </c>
      <c r="N96" s="85">
        <f>IF(ISBLANK(MAIN!N96),"",MAIN!N96)</f>
        <v>0.44236111111111115</v>
      </c>
      <c r="O96" s="49">
        <f>IF(ISBLANK(MAIN!O96),"",MAIN!O96)</f>
        <v>22</v>
      </c>
      <c r="P96" s="49">
        <f>IF(ISBLANK(MAIN!P96),"",MAIN!P96)</f>
        <v>0.39300000000000002</v>
      </c>
      <c r="Q96" s="49">
        <f>IF(ISBLANK(MAIN!S96),"",MAIN!S96)</f>
        <v>4.4000000000000004</v>
      </c>
      <c r="R96" s="62">
        <f>IF(ISBLANK(MAIN!T96),"",MAIN!T96)</f>
        <v>7.01</v>
      </c>
      <c r="S96" s="49">
        <f>IF(ISBLANK(MAIN!U96),"",MAIN!U96)</f>
        <v>2117</v>
      </c>
      <c r="T96" s="49">
        <f>IF(ISBLANK(MAIN!V96),"",MAIN!V96)</f>
        <v>0.57999999999999996</v>
      </c>
      <c r="U96" s="49" t="str">
        <f>IF(ISBLANK(MAIN!W96),"",MAIN!W96)</f>
        <v>Hydrolift</v>
      </c>
      <c r="V96" s="49" t="str">
        <f>IF(ISBLANK(MAIN!X96),"",MAIN!X96)</f>
        <v>Y</v>
      </c>
      <c r="W96" s="49" t="str">
        <f>IF(ISBLANK(MAIN!Y96),"",MAIN!Y96)</f>
        <v>027</v>
      </c>
      <c r="X96" s="49" t="str">
        <f>IF(ISBLANK(MAIN!Z96),"",MAIN!Z96)</f>
        <v/>
      </c>
      <c r="Y96" s="52" t="str">
        <f>IF(ISBLANK(MAIN!AA96),"",MAIN!AA96)</f>
        <v>SF</v>
      </c>
      <c r="Z96" s="49" t="str">
        <f>IF(ISBLANK(MAIN!AB96),"",MAIN!AB96)</f>
        <v/>
      </c>
      <c r="AA96" s="56" t="str">
        <f>IF(ISBLANK(MAIN!AC96),"",MAIN!AC96)</f>
        <v/>
      </c>
      <c r="AB96" s="153"/>
      <c r="AC96" s="154" t="s">
        <v>176</v>
      </c>
      <c r="AD96" s="15" t="s">
        <v>72</v>
      </c>
    </row>
    <row r="97" spans="1:30" s="15" customFormat="1" ht="11.25" customHeight="1" x14ac:dyDescent="0.2">
      <c r="A97" s="45" t="str">
        <f>IF(ISBLANK(MAIN!A97),"",MAIN!A97)</f>
        <v>V34</v>
      </c>
      <c r="B97" s="46" t="str">
        <f>IF(ISBLANK(MAIN!B97),"",MAIN!B97)</f>
        <v>Vangorda/Grum</v>
      </c>
      <c r="C97" s="47" t="str">
        <f>IF(ISBLANK(MAIN!C97),"",MAIN!C97)</f>
        <v/>
      </c>
      <c r="D97" s="47" t="str">
        <f>IF(ISBLANK(MAIN!D97),"",MAIN!D97)</f>
        <v>NAD83 / UTM zone 8</v>
      </c>
      <c r="E97" s="48">
        <f>IF(ISBLANK(MAIN!E97),"",MAIN!E97)</f>
        <v>6902476.1399999997</v>
      </c>
      <c r="F97" s="48">
        <f>IF(ISBLANK(MAIN!F97),"",MAIN!F97)</f>
        <v>593432.06000000006</v>
      </c>
      <c r="G97" s="49">
        <f>IF(ISBLANK(MAIN!G97),"",MAIN!G97)</f>
        <v>51</v>
      </c>
      <c r="H97" s="49">
        <f>IF(ISBLANK(MAIN!H97),"",MAIN!H97)</f>
        <v>5.7249999999999996</v>
      </c>
      <c r="I97" s="50">
        <f>IF(ISBLANK(MAIN!I97),"",MAIN!I97)</f>
        <v>5.944</v>
      </c>
      <c r="J97" s="65">
        <f>IF(ISBLANK(MAIN!J97),"",MAIN!J97)</f>
        <v>12.83</v>
      </c>
      <c r="K97" s="50">
        <f>IF(ISBLANK(MAIN!K97),"",MAIN!K97)</f>
        <v>12.82</v>
      </c>
      <c r="L97" s="47">
        <f>IF(ISBLANK(MAIN!L97),"",MAIN!L97)</f>
        <v>0.53600000000000003</v>
      </c>
      <c r="M97" s="51">
        <f>IF(ISBLANK(MAIN!M97),"",MAIN!M97)</f>
        <v>41528</v>
      </c>
      <c r="N97" s="85">
        <f>IF(ISBLANK(MAIN!N97),"",MAIN!N97)</f>
        <v>0.37847222222222227</v>
      </c>
      <c r="O97" s="49">
        <f>IF(ISBLANK(MAIN!O97),"",MAIN!O97)</f>
        <v>18</v>
      </c>
      <c r="P97" s="65">
        <f>IF(ISBLANK(MAIN!P97),"",MAIN!P97)</f>
        <v>0.34599999999999997</v>
      </c>
      <c r="Q97" s="49">
        <f>IF(ISBLANK(MAIN!S97),"",MAIN!S97)</f>
        <v>3.2</v>
      </c>
      <c r="R97" s="62">
        <f>IF(ISBLANK(MAIN!T97),"",MAIN!T97)</f>
        <v>6.9</v>
      </c>
      <c r="S97" s="49">
        <f>IF(ISBLANK(MAIN!U97),"",MAIN!U97)</f>
        <v>1619</v>
      </c>
      <c r="T97" s="49">
        <f>IF(ISBLANK(MAIN!V97),"",MAIN!V97)</f>
        <v>181</v>
      </c>
      <c r="U97" s="49" t="str">
        <f>IF(ISBLANK(MAIN!W97),"",MAIN!W97)</f>
        <v>Hydrolift</v>
      </c>
      <c r="V97" s="49" t="str">
        <f>IF(ISBLANK(MAIN!X97),"",MAIN!X97)</f>
        <v>Y</v>
      </c>
      <c r="W97" s="49" t="str">
        <f>IF(ISBLANK(MAIN!Y97),"",MAIN!Y97)</f>
        <v>028</v>
      </c>
      <c r="X97" s="49" t="str">
        <f>IF(ISBLANK(MAIN!Z97),"",MAIN!Z97)</f>
        <v/>
      </c>
      <c r="Y97" s="52" t="str">
        <f>IF(ISBLANK(MAIN!AA97),"",MAIN!AA97)</f>
        <v>SF</v>
      </c>
      <c r="Z97" s="53" t="str">
        <f>IF(ISBLANK(MAIN!AB97),"",MAIN!AB97)</f>
        <v>BR</v>
      </c>
      <c r="AA97" s="56" t="str">
        <f>IF(ISBLANK(MAIN!AC97),"",MAIN!AC97)</f>
        <v/>
      </c>
      <c r="AB97" s="153"/>
      <c r="AC97" s="154" t="s">
        <v>100</v>
      </c>
      <c r="AD97" s="15" t="s">
        <v>101</v>
      </c>
    </row>
    <row r="98" spans="1:30" s="15" customFormat="1" ht="11.25" customHeight="1" x14ac:dyDescent="0.2">
      <c r="A98" s="45" t="str">
        <f>IF(ISBLANK(MAIN!A98),"",MAIN!A98)</f>
        <v>V35</v>
      </c>
      <c r="B98" s="46" t="str">
        <f>IF(ISBLANK(MAIN!B98),"",MAIN!B98)</f>
        <v>Vangorda/Grum</v>
      </c>
      <c r="C98" s="47" t="str">
        <f>IF(ISBLANK(MAIN!C98),"",MAIN!C98)</f>
        <v/>
      </c>
      <c r="D98" s="47" t="str">
        <f>IF(ISBLANK(MAIN!D98),"",MAIN!D98)</f>
        <v>NAD83 / UTM zone 8</v>
      </c>
      <c r="E98" s="48">
        <f>IF(ISBLANK(MAIN!E98),"",MAIN!E98)</f>
        <v>6902554.8099999996</v>
      </c>
      <c r="F98" s="48">
        <f>IF(ISBLANK(MAIN!F98),"",MAIN!F98)</f>
        <v>593181.26</v>
      </c>
      <c r="G98" s="49">
        <f>IF(ISBLANK(MAIN!G98),"",MAIN!G98)</f>
        <v>51</v>
      </c>
      <c r="H98" s="49">
        <f>IF(ISBLANK(MAIN!H98),"",MAIN!H98)</f>
        <v>7.1929999999999996</v>
      </c>
      <c r="I98" s="50">
        <f>IF(ISBLANK(MAIN!I98),"",MAIN!I98)</f>
        <v>7.2610000000000001</v>
      </c>
      <c r="J98" s="65">
        <f>IF(ISBLANK(MAIN!J98),"",MAIN!J98)</f>
        <v>16.001000000000001</v>
      </c>
      <c r="K98" s="50">
        <f>IF(ISBLANK(MAIN!K98),"",MAIN!K98)</f>
        <v>16.02</v>
      </c>
      <c r="L98" s="47">
        <f>IF(ISBLANK(MAIN!L98),"",MAIN!L98)</f>
        <v>0.442</v>
      </c>
      <c r="M98" s="51">
        <f>IF(ISBLANK(MAIN!M98),"",MAIN!M98)</f>
        <v>41528</v>
      </c>
      <c r="N98" s="85">
        <f>IF(ISBLANK(MAIN!N98),"",MAIN!N98)</f>
        <v>0.42152777777777778</v>
      </c>
      <c r="O98" s="49">
        <f>IF(ISBLANK(MAIN!O98),"",MAIN!O98)</f>
        <v>23</v>
      </c>
      <c r="P98" s="65">
        <f>IF(ISBLANK(MAIN!P98),"",MAIN!P98)</f>
        <v>0.51100000000000001</v>
      </c>
      <c r="Q98" s="49">
        <f>IF(ISBLANK(MAIN!S98),"",MAIN!S98)</f>
        <v>3.1</v>
      </c>
      <c r="R98" s="62">
        <f>IF(ISBLANK(MAIN!T98),"",MAIN!T98)</f>
        <v>7.15</v>
      </c>
      <c r="S98" s="49">
        <f>IF(ISBLANK(MAIN!U98),"",MAIN!U98)</f>
        <v>2544</v>
      </c>
      <c r="T98" s="49">
        <f>IF(ISBLANK(MAIN!V98),"",MAIN!V98)</f>
        <v>7.49</v>
      </c>
      <c r="U98" s="49" t="str">
        <f>IF(ISBLANK(MAIN!W98),"",MAIN!W98)</f>
        <v>Hydrolift</v>
      </c>
      <c r="V98" s="49" t="str">
        <f>IF(ISBLANK(MAIN!X98),"",MAIN!X98)</f>
        <v>Y</v>
      </c>
      <c r="W98" s="49" t="str">
        <f>IF(ISBLANK(MAIN!Y98),"",MAIN!Y98)</f>
        <v>024</v>
      </c>
      <c r="X98" s="49" t="str">
        <f>IF(ISBLANK(MAIN!Z98),"",MAIN!Z98)</f>
        <v/>
      </c>
      <c r="Y98" s="52" t="str">
        <f>IF(ISBLANK(MAIN!AA98),"",MAIN!AA98)</f>
        <v>SF</v>
      </c>
      <c r="Z98" s="53" t="str">
        <f>IF(ISBLANK(MAIN!AB98),"",MAIN!AB98)</f>
        <v>Alluvium</v>
      </c>
      <c r="AA98" s="56" t="str">
        <f>IF(ISBLANK(MAIN!AC98),"",MAIN!AC98)</f>
        <v/>
      </c>
      <c r="AB98" s="153"/>
      <c r="AC98" s="154" t="s">
        <v>94</v>
      </c>
      <c r="AD98" s="15" t="s">
        <v>95</v>
      </c>
    </row>
    <row r="99" spans="1:30" s="15" customFormat="1" ht="11.25" customHeight="1" x14ac:dyDescent="0.2">
      <c r="A99" s="45" t="str">
        <f>IF(ISBLANK(MAIN!A99),"",MAIN!A99)</f>
        <v>V36</v>
      </c>
      <c r="B99" s="46" t="str">
        <f>IF(ISBLANK(MAIN!B99),"",MAIN!B99)</f>
        <v>Vangorda/Grum</v>
      </c>
      <c r="C99" s="47" t="str">
        <f>IF(ISBLANK(MAIN!C99),"",MAIN!C99)</f>
        <v/>
      </c>
      <c r="D99" s="47" t="str">
        <f>IF(ISBLANK(MAIN!D99),"",MAIN!D99)</f>
        <v>NAD83 / UTM zone 8</v>
      </c>
      <c r="E99" s="48">
        <f>IF(ISBLANK(MAIN!E99),"",MAIN!E99)</f>
        <v>6902916.5999999996</v>
      </c>
      <c r="F99" s="48">
        <f>IF(ISBLANK(MAIN!F99),"",MAIN!F99)</f>
        <v>593138.28</v>
      </c>
      <c r="G99" s="49">
        <f>IF(ISBLANK(MAIN!G99),"",MAIN!G99)</f>
        <v>51</v>
      </c>
      <c r="H99" s="49">
        <f>IF(ISBLANK(MAIN!H99),"",MAIN!H99)</f>
        <v>8.6509999999999998</v>
      </c>
      <c r="I99" s="50">
        <f>IF(ISBLANK(MAIN!I99),"",MAIN!I99)</f>
        <v>9.2050000000000001</v>
      </c>
      <c r="J99" s="65">
        <f>IF(ISBLANK(MAIN!J99),"",MAIN!J99)</f>
        <v>11.87</v>
      </c>
      <c r="K99" s="50">
        <f>IF(ISBLANK(MAIN!K99),"",MAIN!K99)</f>
        <v>11.86</v>
      </c>
      <c r="L99" s="47">
        <f>IF(ISBLANK(MAIN!L99),"",MAIN!L99)</f>
        <v>0.65</v>
      </c>
      <c r="M99" s="51">
        <f>IF(ISBLANK(MAIN!M99),"",MAIN!M99)</f>
        <v>41528</v>
      </c>
      <c r="N99" s="85">
        <f>IF(ISBLANK(MAIN!N99),"",MAIN!N99)</f>
        <v>0.59652777777777777</v>
      </c>
      <c r="O99" s="49">
        <f>IF(ISBLANK(MAIN!O99),"",MAIN!O99)</f>
        <v>20</v>
      </c>
      <c r="P99" s="62">
        <f>IF(ISBLANK(MAIN!P99),"",MAIN!P99)</f>
        <v>1.18</v>
      </c>
      <c r="Q99" s="49">
        <f>IF(ISBLANK(MAIN!S99),"",MAIN!S99)</f>
        <v>4.2</v>
      </c>
      <c r="R99" s="62">
        <f>IF(ISBLANK(MAIN!T99),"",MAIN!T99)</f>
        <v>6.8</v>
      </c>
      <c r="S99" s="49">
        <f>IF(ISBLANK(MAIN!U99),"",MAIN!U99)</f>
        <v>3191</v>
      </c>
      <c r="T99" s="49">
        <f>IF(ISBLANK(MAIN!V99),"",MAIN!V99)</f>
        <v>1.4</v>
      </c>
      <c r="U99" s="49" t="str">
        <f>IF(ISBLANK(MAIN!W99),"",MAIN!W99)</f>
        <v>Hydrolift</v>
      </c>
      <c r="V99" s="49" t="str">
        <f>IF(ISBLANK(MAIN!X99),"",MAIN!X99)</f>
        <v>Y</v>
      </c>
      <c r="W99" s="49" t="str">
        <f>IF(ISBLANK(MAIN!Y99),"",MAIN!Y99)</f>
        <v>020</v>
      </c>
      <c r="X99" s="49" t="str">
        <f>IF(ISBLANK(MAIN!Z99),"",MAIN!Z99)</f>
        <v/>
      </c>
      <c r="Y99" s="52" t="str">
        <f>IF(ISBLANK(MAIN!AA99),"",MAIN!AA99)</f>
        <v>SF</v>
      </c>
      <c r="Z99" s="53" t="str">
        <f>IF(ISBLANK(MAIN!AB99),"",MAIN!AB99)</f>
        <v>Alluvium</v>
      </c>
      <c r="AA99" s="56" t="str">
        <f>IF(ISBLANK(MAIN!AC99),"",MAIN!AC99)</f>
        <v/>
      </c>
      <c r="AB99" s="153"/>
      <c r="AC99" s="154" t="s">
        <v>97</v>
      </c>
      <c r="AD99" s="15" t="s">
        <v>98</v>
      </c>
    </row>
    <row r="100" spans="1:30" s="15" customFormat="1" ht="11.25" customHeight="1" x14ac:dyDescent="0.2">
      <c r="A100" s="45" t="str">
        <f>IF(ISBLANK(MAIN!A100),"",MAIN!A100)</f>
        <v>V37</v>
      </c>
      <c r="B100" s="46" t="str">
        <f>IF(ISBLANK(MAIN!B100),"",MAIN!B100)</f>
        <v>Vangorda/Grum</v>
      </c>
      <c r="C100" s="47" t="str">
        <f>IF(ISBLANK(MAIN!C100),"",MAIN!C100)</f>
        <v/>
      </c>
      <c r="D100" s="47" t="str">
        <f>IF(ISBLANK(MAIN!D100),"",MAIN!D100)</f>
        <v>NAD83 / UTM zone 8</v>
      </c>
      <c r="E100" s="48">
        <f>IF(ISBLANK(MAIN!E100),"",MAIN!E100)</f>
        <v>6903080.2699999996</v>
      </c>
      <c r="F100" s="48">
        <f>IF(ISBLANK(MAIN!F100),"",MAIN!F100)</f>
        <v>593315.69999999995</v>
      </c>
      <c r="G100" s="49">
        <f>IF(ISBLANK(MAIN!G100),"",MAIN!G100)</f>
        <v>51</v>
      </c>
      <c r="H100" s="49">
        <f>IF(ISBLANK(MAIN!H100),"",MAIN!H100)</f>
        <v>8.4849999999999994</v>
      </c>
      <c r="I100" s="50">
        <f>IF(ISBLANK(MAIN!I100),"",MAIN!I100)</f>
        <v>9.6760000000000002</v>
      </c>
      <c r="J100" s="65">
        <f>IF(ISBLANK(MAIN!J100),"",MAIN!J100)</f>
        <v>14.505000000000001</v>
      </c>
      <c r="K100" s="50">
        <f>IF(ISBLANK(MAIN!K100),"",MAIN!K100)</f>
        <v>14.5</v>
      </c>
      <c r="L100" s="47">
        <f>IF(ISBLANK(MAIN!L100),"",MAIN!L100)</f>
        <v>0.46200000000000002</v>
      </c>
      <c r="M100" s="51">
        <f>IF(ISBLANK(MAIN!M100),"",MAIN!M100)</f>
        <v>41528</v>
      </c>
      <c r="N100" s="85">
        <f>IF(ISBLANK(MAIN!N100),"",MAIN!N100)</f>
        <v>0.64444444444444449</v>
      </c>
      <c r="O100" s="49">
        <f>IF(ISBLANK(MAIN!O100),"",MAIN!O100)</f>
        <v>15</v>
      </c>
      <c r="P100" s="65">
        <f>IF(ISBLANK(MAIN!P100),"",MAIN!P100)</f>
        <v>0.34100000000000003</v>
      </c>
      <c r="Q100" s="49">
        <f>IF(ISBLANK(MAIN!S100),"",MAIN!S100)</f>
        <v>5.4</v>
      </c>
      <c r="R100" s="62">
        <f>IF(ISBLANK(MAIN!T100),"",MAIN!T100)</f>
        <v>7.82</v>
      </c>
      <c r="S100" s="49">
        <f>IF(ISBLANK(MAIN!U100),"",MAIN!U100)</f>
        <v>1034</v>
      </c>
      <c r="T100" s="49">
        <f>IF(ISBLANK(MAIN!V100),"",MAIN!V100)</f>
        <v>9.4499999999999993</v>
      </c>
      <c r="U100" s="49" t="str">
        <f>IF(ISBLANK(MAIN!W100),"",MAIN!W100)</f>
        <v>Hydrolift</v>
      </c>
      <c r="V100" s="49" t="str">
        <f>IF(ISBLANK(MAIN!X100),"",MAIN!X100)</f>
        <v>Y</v>
      </c>
      <c r="W100" s="49" t="str">
        <f>IF(ISBLANK(MAIN!Y100),"",MAIN!Y100)</f>
        <v>019</v>
      </c>
      <c r="X100" s="49" t="str">
        <f>IF(ISBLANK(MAIN!Z100),"",MAIN!Z100)</f>
        <v/>
      </c>
      <c r="Y100" s="52" t="str">
        <f>IF(ISBLANK(MAIN!AA100),"",MAIN!AA100)</f>
        <v>SF</v>
      </c>
      <c r="Z100" s="53" t="str">
        <f>IF(ISBLANK(MAIN!AB100),"",MAIN!AB100)</f>
        <v>Alluvium</v>
      </c>
      <c r="AA100" s="56" t="str">
        <f>IF(ISBLANK(MAIN!AC100),"",MAIN!AC100)</f>
        <v>Well purged completely until dry, recharge rate very slow.</v>
      </c>
      <c r="AB100" s="153"/>
      <c r="AC100" s="154" t="s">
        <v>91</v>
      </c>
      <c r="AD100" s="15" t="s">
        <v>92</v>
      </c>
    </row>
    <row r="101" spans="1:30" s="15" customFormat="1" ht="11.25" customHeight="1" x14ac:dyDescent="0.2">
      <c r="A101" s="45" t="str">
        <f>IF(ISBLANK(MAIN!A101),"",MAIN!A101)</f>
        <v>BH05-9B-R</v>
      </c>
      <c r="B101" s="46" t="str">
        <f>IF(ISBLANK(MAIN!B101),"",MAIN!B101)</f>
        <v>Vangorda/Grum</v>
      </c>
      <c r="C101" s="47" t="str">
        <f>IF(ISBLANK(MAIN!C101),"",MAIN!C101)</f>
        <v/>
      </c>
      <c r="D101" s="47" t="str">
        <f>IF(ISBLANK(MAIN!D101),"",MAIN!D101)</f>
        <v>NAD83 / UTM zone 8</v>
      </c>
      <c r="E101" s="48">
        <f>IF(ISBLANK(MAIN!E101),"",MAIN!E101)</f>
        <v>6903346.8600000003</v>
      </c>
      <c r="F101" s="48">
        <f>IF(ISBLANK(MAIN!F101),"",MAIN!F101)</f>
        <v>592642.62</v>
      </c>
      <c r="G101" s="49">
        <f>IF(ISBLANK(MAIN!G101),"",MAIN!G101)</f>
        <v>51</v>
      </c>
      <c r="H101" s="49">
        <f>IF(ISBLANK(MAIN!H101),"",MAIN!H101)</f>
        <v>0.75700000000000001</v>
      </c>
      <c r="I101" s="50">
        <f>IF(ISBLANK(MAIN!I101),"",MAIN!I101)</f>
        <v>0.9</v>
      </c>
      <c r="J101" s="65">
        <f>IF(ISBLANK(MAIN!J101),"",MAIN!J101)</f>
        <v>19.896999999999998</v>
      </c>
      <c r="K101" s="50">
        <f>IF(ISBLANK(MAIN!K101),"",MAIN!K101)</f>
        <v>19.542000000000002</v>
      </c>
      <c r="L101" s="47">
        <f>IF(ISBLANK(MAIN!L101),"",MAIN!L101)</f>
        <v>0.94199999999999995</v>
      </c>
      <c r="M101" s="51">
        <f>IF(ISBLANK(MAIN!M101),"",MAIN!M101)</f>
        <v>41528</v>
      </c>
      <c r="N101" s="85">
        <f>IF(ISBLANK(MAIN!N101),"",MAIN!N101)</f>
        <v>0.55555555555555558</v>
      </c>
      <c r="O101" s="49">
        <f>IF(ISBLANK(MAIN!O101),"",MAIN!O101)</f>
        <v>90</v>
      </c>
      <c r="P101" s="49">
        <f>IF(ISBLANK(MAIN!P101),"",MAIN!P101)</f>
        <v>3.33</v>
      </c>
      <c r="Q101" s="49">
        <f>IF(ISBLANK(MAIN!S101),"",MAIN!S101)</f>
        <v>3.8</v>
      </c>
      <c r="R101" s="62">
        <f>IF(ISBLANK(MAIN!T101),"",MAIN!T101)</f>
        <v>7.66</v>
      </c>
      <c r="S101" s="49">
        <f>IF(ISBLANK(MAIN!U101),"",MAIN!U101)</f>
        <v>517.9</v>
      </c>
      <c r="T101" s="49">
        <f>IF(ISBLANK(MAIN!V101),"",MAIN!V101)</f>
        <v>9.8000000000000007</v>
      </c>
      <c r="U101" s="49" t="str">
        <f>IF(ISBLANK(MAIN!W101),"",MAIN!W101)</f>
        <v>Hydrolift</v>
      </c>
      <c r="V101" s="49" t="str">
        <f>IF(ISBLANK(MAIN!X101),"",MAIN!X101)</f>
        <v>Y</v>
      </c>
      <c r="W101" s="49" t="str">
        <f>IF(ISBLANK(MAIN!Y101),"",MAIN!Y101)</f>
        <v>026</v>
      </c>
      <c r="X101" s="49" t="str">
        <f>IF(ISBLANK(MAIN!Z101),"",MAIN!Z101)</f>
        <v/>
      </c>
      <c r="Y101" s="52" t="str">
        <f>IF(ISBLANK(MAIN!AA101),"",MAIN!AA101)</f>
        <v>SF</v>
      </c>
      <c r="Z101" s="52" t="str">
        <f>IF(ISBLANK(MAIN!AB101),"",MAIN!AB101)</f>
        <v>Overburden/BR</v>
      </c>
      <c r="AA101" s="56" t="str">
        <f>IF(ISBLANK(MAIN!AC101),"",MAIN!AC101)</f>
        <v/>
      </c>
      <c r="AB101" s="153"/>
      <c r="AC101" s="154" t="s">
        <v>137</v>
      </c>
      <c r="AD101" s="15" t="s">
        <v>138</v>
      </c>
    </row>
    <row r="102" spans="1:30" s="15" customFormat="1" ht="24.75" customHeight="1" x14ac:dyDescent="0.2">
      <c r="A102" s="45" t="str">
        <f>IF(ISBLANK(MAIN!A102),"",MAIN!A102)</f>
        <v>P09-GS1A</v>
      </c>
      <c r="B102" s="46" t="str">
        <f>IF(ISBLANK(MAIN!B102),"",MAIN!B102)</f>
        <v>Vangorda/Grum</v>
      </c>
      <c r="C102" s="47" t="str">
        <f>IF(ISBLANK(MAIN!C102),"",MAIN!C102)</f>
        <v/>
      </c>
      <c r="D102" s="47" t="str">
        <f>IF(ISBLANK(MAIN!D102),"",MAIN!D102)</f>
        <v>NAD83 / UTM zone 8</v>
      </c>
      <c r="E102" s="48">
        <f>IF(ISBLANK(MAIN!E102),"",MAIN!E102)</f>
        <v>6904658</v>
      </c>
      <c r="F102" s="48">
        <f>IF(ISBLANK(MAIN!F102),"",MAIN!F102)</f>
        <v>592593</v>
      </c>
      <c r="G102" s="49">
        <f>IF(ISBLANK(MAIN!G102),"",MAIN!G102)</f>
        <v>51</v>
      </c>
      <c r="H102" s="49">
        <f>IF(ISBLANK(MAIN!H102),"",MAIN!H102)</f>
        <v>2.2749999999999999</v>
      </c>
      <c r="I102" s="50">
        <f>IF(ISBLANK(MAIN!I102),"",MAIN!I102)</f>
        <v>2.4300000000000002</v>
      </c>
      <c r="J102" s="65">
        <f>IF(ISBLANK(MAIN!J102),"",MAIN!J102)</f>
        <v>7.335</v>
      </c>
      <c r="K102" s="50">
        <f>IF(ISBLANK(MAIN!K102),"",MAIN!K102)</f>
        <v>30.478000000000002</v>
      </c>
      <c r="L102" s="47">
        <f>IF(ISBLANK(MAIN!L102),"",MAIN!L102)</f>
        <v>0.878</v>
      </c>
      <c r="M102" s="51">
        <f>IF(ISBLANK(MAIN!M102),"",MAIN!M102)</f>
        <v>41529</v>
      </c>
      <c r="N102" s="85">
        <f>IF(ISBLANK(MAIN!N102),"",MAIN!N102)</f>
        <v>0.46736111111111112</v>
      </c>
      <c r="O102" s="49">
        <f>IF(ISBLANK(MAIN!O102),"",MAIN!O102)</f>
        <v>30</v>
      </c>
      <c r="P102" s="49">
        <f>IF(ISBLANK(MAIN!P102),"",MAIN!P102)</f>
        <v>1.58</v>
      </c>
      <c r="Q102" s="49">
        <f>IF(ISBLANK(MAIN!S102),"",MAIN!S102)</f>
        <v>8.6</v>
      </c>
      <c r="R102" s="62">
        <f>IF(ISBLANK(MAIN!T102),"",MAIN!T102)</f>
        <v>6.66</v>
      </c>
      <c r="S102" s="49">
        <f>IF(ISBLANK(MAIN!U102),"",MAIN!U102)</f>
        <v>1576</v>
      </c>
      <c r="T102" s="49">
        <f>IF(ISBLANK(MAIN!V102),"",MAIN!V102)</f>
        <v>6.04</v>
      </c>
      <c r="U102" s="49" t="str">
        <f>IF(ISBLANK(MAIN!W102),"",MAIN!W102)</f>
        <v>manual</v>
      </c>
      <c r="V102" s="49" t="str">
        <f>IF(ISBLANK(MAIN!X102),"",MAIN!X102)</f>
        <v>Y</v>
      </c>
      <c r="W102" s="49" t="str">
        <f>IF(ISBLANK(MAIN!Y102),"",MAIN!Y102)</f>
        <v>015</v>
      </c>
      <c r="X102" s="49" t="str">
        <f>IF(ISBLANK(MAIN!Z102),"",MAIN!Z102)</f>
        <v>050</v>
      </c>
      <c r="Y102" s="52" t="str">
        <f>IF(ISBLANK(MAIN!AA102),"",MAIN!AA102)</f>
        <v>SF</v>
      </c>
      <c r="Z102" s="53" t="str">
        <f>IF(ISBLANK(MAIN!AB102),"",MAIN!AB102)</f>
        <v>foliated BR/phyllite, quartz-calcite veins</v>
      </c>
      <c r="AA102" s="56" t="str">
        <f>IF(ISBLANK(MAIN!AC102),"",MAIN!AC102)</f>
        <v/>
      </c>
      <c r="AB102" s="153"/>
      <c r="AC102" s="154"/>
      <c r="AD102" s="15" t="s">
        <v>147</v>
      </c>
    </row>
    <row r="103" spans="1:30" s="15" customFormat="1" ht="24.75" customHeight="1" x14ac:dyDescent="0.2">
      <c r="A103" s="45" t="str">
        <f>IF(ISBLANK(MAIN!A103),"",MAIN!A103)</f>
        <v>P09-GS1B</v>
      </c>
      <c r="B103" s="46" t="str">
        <f>IF(ISBLANK(MAIN!B103),"",MAIN!B103)</f>
        <v>Vangorda/Grum</v>
      </c>
      <c r="C103" s="47" t="str">
        <f>IF(ISBLANK(MAIN!C103),"",MAIN!C103)</f>
        <v/>
      </c>
      <c r="D103" s="47" t="str">
        <f>IF(ISBLANK(MAIN!D103),"",MAIN!D103)</f>
        <v>NAD83 / UTM zone 8</v>
      </c>
      <c r="E103" s="48">
        <f>IF(ISBLANK(MAIN!E103),"",MAIN!E103)</f>
        <v>6904657</v>
      </c>
      <c r="F103" s="48">
        <f>IF(ISBLANK(MAIN!F103),"",MAIN!F103)</f>
        <v>592601</v>
      </c>
      <c r="G103" s="49">
        <f>IF(ISBLANK(MAIN!G103),"",MAIN!G103)</f>
        <v>51</v>
      </c>
      <c r="H103" s="49">
        <f>IF(ISBLANK(MAIN!H103),"",MAIN!H103)</f>
        <v>2.2269999999999999</v>
      </c>
      <c r="I103" s="50">
        <f>IF(ISBLANK(MAIN!I103),"",MAIN!I103)</f>
        <v>2.2890000000000001</v>
      </c>
      <c r="J103" s="65">
        <f>IF(ISBLANK(MAIN!J103),"",MAIN!J103)</f>
        <v>30.478000000000002</v>
      </c>
      <c r="K103" s="50">
        <f>IF(ISBLANK(MAIN!K103),"",MAIN!K103)</f>
        <v>7.508</v>
      </c>
      <c r="L103" s="47">
        <f>IF(ISBLANK(MAIN!L103),"",MAIN!L103)</f>
        <v>0.90800000000000003</v>
      </c>
      <c r="M103" s="51">
        <f>IF(ISBLANK(MAIN!M103),"",MAIN!M103)</f>
        <v>41529</v>
      </c>
      <c r="N103" s="85">
        <f>IF(ISBLANK(MAIN!N103),"",MAIN!N103)</f>
        <v>0.47916666666666669</v>
      </c>
      <c r="O103" s="49">
        <f>IF(ISBLANK(MAIN!O103),"",MAIN!O103)</f>
        <v>160</v>
      </c>
      <c r="P103" s="49">
        <f>IF(ISBLANK(MAIN!P103),"",MAIN!P103)</f>
        <v>20</v>
      </c>
      <c r="Q103" s="49">
        <f>IF(ISBLANK(MAIN!S103),"",MAIN!S103)</f>
        <v>4.9000000000000004</v>
      </c>
      <c r="R103" s="62">
        <f>IF(ISBLANK(MAIN!T103),"",MAIN!T103)</f>
        <v>7.06</v>
      </c>
      <c r="S103" s="49">
        <f>IF(ISBLANK(MAIN!U103),"",MAIN!U103)</f>
        <v>1801</v>
      </c>
      <c r="T103" s="49">
        <f>IF(ISBLANK(MAIN!V103),"",MAIN!V103)</f>
        <v>3.39</v>
      </c>
      <c r="U103" s="49" t="str">
        <f>IF(ISBLANK(MAIN!W103),"",MAIN!W103)</f>
        <v>Hydrolift</v>
      </c>
      <c r="V103" s="49" t="str">
        <f>IF(ISBLANK(MAIN!X103),"",MAIN!X103)</f>
        <v>Y</v>
      </c>
      <c r="W103" s="49" t="str">
        <f>IF(ISBLANK(MAIN!Y103),"",MAIN!Y103)</f>
        <v>051</v>
      </c>
      <c r="X103" s="49" t="str">
        <f>IF(ISBLANK(MAIN!Z103),"",MAIN!Z103)</f>
        <v/>
      </c>
      <c r="Y103" s="52" t="str">
        <f>IF(ISBLANK(MAIN!AA103),"",MAIN!AA103)</f>
        <v>SF</v>
      </c>
      <c r="Z103" s="53" t="str">
        <f>IF(ISBLANK(MAIN!AB103),"",MAIN!AB103)</f>
        <v>Overburden to shallow BR / sandy</v>
      </c>
      <c r="AA103" s="56" t="str">
        <f>IF(ISBLANK(MAIN!AC103),"",MAIN!AC103)</f>
        <v/>
      </c>
      <c r="AB103" s="153"/>
      <c r="AC103" s="154"/>
      <c r="AD103" s="15" t="s">
        <v>149</v>
      </c>
    </row>
    <row r="104" spans="1:30" s="15" customFormat="1" ht="15.75" customHeight="1" x14ac:dyDescent="0.2">
      <c r="A104" s="45" t="str">
        <f>IF(ISBLANK(MAIN!A104),"",MAIN!A104)</f>
        <v>P09-VC2</v>
      </c>
      <c r="B104" s="46" t="str">
        <f>IF(ISBLANK(MAIN!B104),"",MAIN!B104)</f>
        <v>Vangorda/Grum</v>
      </c>
      <c r="C104" s="47" t="str">
        <f>IF(ISBLANK(MAIN!C104),"",MAIN!C104)</f>
        <v/>
      </c>
      <c r="D104" s="47" t="str">
        <f>IF(ISBLANK(MAIN!D104),"",MAIN!D104)</f>
        <v>NAD83 / UTM zone 8</v>
      </c>
      <c r="E104" s="48">
        <f>IF(ISBLANK(MAIN!E104),"",MAIN!E104)</f>
        <v>6903259</v>
      </c>
      <c r="F104" s="48">
        <f>IF(ISBLANK(MAIN!F104),"",MAIN!F104)</f>
        <v>593623</v>
      </c>
      <c r="G104" s="49">
        <f>IF(ISBLANK(MAIN!G104),"",MAIN!G104)</f>
        <v>51</v>
      </c>
      <c r="H104" s="49">
        <f>IF(ISBLANK(MAIN!H104),"",MAIN!H104)</f>
        <v>1.6950000000000001</v>
      </c>
      <c r="I104" s="50">
        <f>IF(ISBLANK(MAIN!I104),"",MAIN!I104)</f>
        <v>1.85</v>
      </c>
      <c r="J104" s="65">
        <f>IF(ISBLANK(MAIN!J104),"",MAIN!J104)</f>
        <v>19.809999999999999</v>
      </c>
      <c r="K104" s="50">
        <f>IF(ISBLANK(MAIN!K104),"",MAIN!K104)</f>
        <v>22.227</v>
      </c>
      <c r="L104" s="47">
        <f>IF(ISBLANK(MAIN!L104),"",MAIN!L104)</f>
        <v>0.92700000000000005</v>
      </c>
      <c r="M104" s="51">
        <f>IF(ISBLANK(MAIN!M104),"",MAIN!M104)</f>
        <v>41528</v>
      </c>
      <c r="N104" s="85">
        <f>IF(ISBLANK(MAIN!N104),"",MAIN!N104)</f>
        <v>0.6166666666666667</v>
      </c>
      <c r="O104" s="49">
        <f>IF(ISBLANK(MAIN!O104),"",MAIN!O104)</f>
        <v>120</v>
      </c>
      <c r="P104" s="49">
        <f>IF(ISBLANK(MAIN!P104),"",MAIN!P104)</f>
        <v>4.1399999999999997</v>
      </c>
      <c r="Q104" s="49">
        <f>IF(ISBLANK(MAIN!S104),"",MAIN!S104)</f>
        <v>3.7</v>
      </c>
      <c r="R104" s="62">
        <f>IF(ISBLANK(MAIN!T104),"",MAIN!T104)</f>
        <v>7.14</v>
      </c>
      <c r="S104" s="49">
        <f>IF(ISBLANK(MAIN!U104),"",MAIN!U104)</f>
        <v>335.1</v>
      </c>
      <c r="T104" s="49">
        <f>IF(ISBLANK(MAIN!V104),"",MAIN!V104)</f>
        <v>43.2</v>
      </c>
      <c r="U104" s="49" t="str">
        <f>IF(ISBLANK(MAIN!W104),"",MAIN!W104)</f>
        <v>Hydrolift</v>
      </c>
      <c r="V104" s="49" t="str">
        <f>IF(ISBLANK(MAIN!X104),"",MAIN!X104)</f>
        <v>Y</v>
      </c>
      <c r="W104" s="49" t="str">
        <f>IF(ISBLANK(MAIN!Y104),"",MAIN!Y104)</f>
        <v>04</v>
      </c>
      <c r="X104" s="49" t="str">
        <f>IF(ISBLANK(MAIN!Z104),"",MAIN!Z104)</f>
        <v/>
      </c>
      <c r="Y104" s="52" t="str">
        <f>IF(ISBLANK(MAIN!AA104),"",MAIN!AA104)</f>
        <v>SF</v>
      </c>
      <c r="Z104" s="53" t="str">
        <f>IF(ISBLANK(MAIN!AB104),"",MAIN!AB104)</f>
        <v>Overburden / sand &amp; gravel</v>
      </c>
      <c r="AA104" s="56" t="str">
        <f>IF(ISBLANK(MAIN!AC104),"",MAIN!AC104)</f>
        <v/>
      </c>
      <c r="AB104" s="153"/>
      <c r="AC104" s="154" t="s">
        <v>127</v>
      </c>
      <c r="AD104" s="15" t="s">
        <v>128</v>
      </c>
    </row>
    <row r="105" spans="1:30" s="15" customFormat="1" ht="11.25" customHeight="1" x14ac:dyDescent="0.2">
      <c r="A105" s="61" t="str">
        <f>IF(ISBLANK(MAIN!A105),"",MAIN!A105)</f>
        <v>SRK08-P14</v>
      </c>
      <c r="B105" s="46" t="str">
        <f>IF(ISBLANK(MAIN!B105),"",MAIN!B105)</f>
        <v>Vangorda/Grum</v>
      </c>
      <c r="C105" s="50" t="str">
        <f>IF(ISBLANK(MAIN!C105),"",MAIN!C105)</f>
        <v/>
      </c>
      <c r="D105" s="47" t="str">
        <f>IF(ISBLANK(MAIN!D105),"",MAIN!D105)</f>
        <v>NAD83 / UTM zone 8</v>
      </c>
      <c r="E105" s="48">
        <f>IF(ISBLANK(MAIN!E105),"",MAIN!E105)</f>
        <v>6903706</v>
      </c>
      <c r="F105" s="48">
        <f>IF(ISBLANK(MAIN!F105),"",MAIN!F105)</f>
        <v>591761</v>
      </c>
      <c r="G105" s="50">
        <f>IF(ISBLANK(MAIN!G105),"",MAIN!G105)</f>
        <v>51</v>
      </c>
      <c r="H105" s="50">
        <f>IF(ISBLANK(MAIN!H105),"",MAIN!H105)</f>
        <v>6.8</v>
      </c>
      <c r="I105" s="50">
        <f>IF(ISBLANK(MAIN!I105),"",MAIN!I105)</f>
        <v>6.9210000000000003</v>
      </c>
      <c r="J105" s="109">
        <f>IF(ISBLANK(MAIN!J105),"",MAIN!J105)</f>
        <v>9.8800000000000008</v>
      </c>
      <c r="K105" s="50">
        <f>IF(ISBLANK(MAIN!K105),"",MAIN!K105)</f>
        <v>9.8789999999999996</v>
      </c>
      <c r="L105" s="50" t="str">
        <f>IF(ISBLANK(MAIN!L105),"",MAIN!L105)</f>
        <v/>
      </c>
      <c r="M105" s="97">
        <f>IF(ISBLANK(MAIN!M105),"",MAIN!M105)</f>
        <v>41528</v>
      </c>
      <c r="N105" s="98">
        <f>IF(ISBLANK(MAIN!N105),"",MAIN!N105)</f>
        <v>0.70624999999999993</v>
      </c>
      <c r="O105" s="50">
        <f>IF(ISBLANK(MAIN!O105),"",MAIN!O105)</f>
        <v>20</v>
      </c>
      <c r="P105" s="50">
        <f>IF(ISBLANK(MAIN!P105),"",MAIN!P105)</f>
        <v>2.2200000000000002</v>
      </c>
      <c r="Q105" s="50">
        <f>IF(ISBLANK(MAIN!S105),"",MAIN!S105)</f>
        <v>2.2999999999999998</v>
      </c>
      <c r="R105" s="102">
        <f>IF(ISBLANK(MAIN!T105),"",MAIN!T105)</f>
        <v>6.95</v>
      </c>
      <c r="S105" s="50">
        <f>IF(ISBLANK(MAIN!U105),"",MAIN!U105)</f>
        <v>1794</v>
      </c>
      <c r="T105" s="50">
        <f>IF(ISBLANK(MAIN!V105),"",MAIN!V105)</f>
        <v>178</v>
      </c>
      <c r="U105" s="50" t="str">
        <f>IF(ISBLANK(MAIN!W105),"",MAIN!W105)</f>
        <v>Manual</v>
      </c>
      <c r="V105" s="50" t="str">
        <f>IF(ISBLANK(MAIN!X105),"",MAIN!X105)</f>
        <v>Y</v>
      </c>
      <c r="W105" s="52" t="str">
        <f>IF(ISBLANK(MAIN!Y105),"",MAIN!Y105)</f>
        <v>016</v>
      </c>
      <c r="X105" s="49" t="str">
        <f>IF(ISBLANK(MAIN!Z105),"",MAIN!Z105)</f>
        <v>03</v>
      </c>
      <c r="Y105" s="52" t="str">
        <f>IF(ISBLANK(MAIN!AA105),"",MAIN!AA105)</f>
        <v>A</v>
      </c>
      <c r="Z105" s="53" t="str">
        <f>IF(ISBLANK(MAIN!AB105),"",MAIN!AB105)</f>
        <v>weath. BR</v>
      </c>
      <c r="AA105" s="56" t="str">
        <f>IF(ISBLANK(MAIN!AC105),"",MAIN!AC105)</f>
        <v/>
      </c>
      <c r="AB105" s="153"/>
      <c r="AC105" s="154"/>
    </row>
    <row r="106" spans="1:30" s="15" customFormat="1" ht="11.25" customHeight="1" x14ac:dyDescent="0.2">
      <c r="A106" s="61" t="str">
        <f>IF(ISBLANK(MAIN!A106),"",MAIN!A106)</f>
        <v>SRK08-P15</v>
      </c>
      <c r="B106" s="46" t="str">
        <f>IF(ISBLANK(MAIN!B106),"",MAIN!B106)</f>
        <v>Vangorda/Grum</v>
      </c>
      <c r="C106" s="50" t="str">
        <f>IF(ISBLANK(MAIN!C106),"",MAIN!C106)</f>
        <v/>
      </c>
      <c r="D106" s="47" t="str">
        <f>IF(ISBLANK(MAIN!D106),"",MAIN!D106)</f>
        <v>NAD83 / UTM zone 8</v>
      </c>
      <c r="E106" s="48">
        <f>IF(ISBLANK(MAIN!E106),"",MAIN!E106)</f>
        <v>6903534</v>
      </c>
      <c r="F106" s="48">
        <f>IF(ISBLANK(MAIN!F106),"",MAIN!F106)</f>
        <v>591961</v>
      </c>
      <c r="G106" s="50">
        <f>IF(ISBLANK(MAIN!G106),"",MAIN!G106)</f>
        <v>51</v>
      </c>
      <c r="H106" s="50">
        <f>IF(ISBLANK(MAIN!H106),"",MAIN!H106)</f>
        <v>3.2280000000000002</v>
      </c>
      <c r="I106" s="50">
        <f>IF(ISBLANK(MAIN!I106),"",MAIN!I106)</f>
        <v>3.3690000000000002</v>
      </c>
      <c r="J106" s="109">
        <f>IF(ISBLANK(MAIN!J106),"",MAIN!J106)</f>
        <v>8.33</v>
      </c>
      <c r="K106" s="50">
        <f>IF(ISBLANK(MAIN!K106),"",MAIN!K106)</f>
        <v>7.99</v>
      </c>
      <c r="L106" s="50" t="str">
        <f>IF(ISBLANK(MAIN!L106),"",MAIN!L106)</f>
        <v/>
      </c>
      <c r="M106" s="97">
        <f>IF(ISBLANK(MAIN!M106),"",MAIN!M106)</f>
        <v>41528</v>
      </c>
      <c r="N106" s="98">
        <f>IF(ISBLANK(MAIN!N106),"",MAIN!N106)</f>
        <v>0.73402777777777783</v>
      </c>
      <c r="O106" s="50">
        <f>IF(ISBLANK(MAIN!O106),"",MAIN!O106)</f>
        <v>30</v>
      </c>
      <c r="P106" s="50">
        <f>IF(ISBLANK(MAIN!P106),"",MAIN!P106)</f>
        <v>3.75</v>
      </c>
      <c r="Q106" s="50">
        <f>IF(ISBLANK(MAIN!S106),"",MAIN!S106)</f>
        <v>3.1</v>
      </c>
      <c r="R106" s="102">
        <f>IF(ISBLANK(MAIN!T106),"",MAIN!T106)</f>
        <v>7</v>
      </c>
      <c r="S106" s="50">
        <f>IF(ISBLANK(MAIN!U106),"",MAIN!U106)</f>
        <v>1799</v>
      </c>
      <c r="T106" s="50">
        <f>IF(ISBLANK(MAIN!V106),"",MAIN!V106)</f>
        <v>998</v>
      </c>
      <c r="U106" s="50" t="str">
        <f>IF(ISBLANK(MAIN!W106),"",MAIN!W106)</f>
        <v>Hydrolift</v>
      </c>
      <c r="V106" s="50" t="str">
        <f>IF(ISBLANK(MAIN!X106),"",MAIN!X106)</f>
        <v>Y</v>
      </c>
      <c r="W106" s="52" t="str">
        <f>IF(ISBLANK(MAIN!Y106),"",MAIN!Y106)</f>
        <v>021</v>
      </c>
      <c r="X106" s="49" t="str">
        <f>IF(ISBLANK(MAIN!Z106),"",MAIN!Z106)</f>
        <v/>
      </c>
      <c r="Y106" s="52" t="str">
        <f>IF(ISBLANK(MAIN!AA106),"",MAIN!AA106)</f>
        <v>A</v>
      </c>
      <c r="Z106" s="53" t="str">
        <f>IF(ISBLANK(MAIN!AB106),"",MAIN!AB106)</f>
        <v>weath. BR + BR</v>
      </c>
      <c r="AA106" s="56" t="str">
        <f>IF(ISBLANK(MAIN!AC106),"",MAIN!AC106)</f>
        <v/>
      </c>
      <c r="AB106" s="153"/>
      <c r="AC106" s="154"/>
    </row>
    <row r="107" spans="1:30" s="15" customFormat="1" ht="11.25" customHeight="1" x14ac:dyDescent="0.2">
      <c r="A107" s="61" t="str">
        <f>IF(ISBLANK(MAIN!A107),"",MAIN!A107)</f>
        <v>SRK08-P16</v>
      </c>
      <c r="B107" s="46" t="str">
        <f>IF(ISBLANK(MAIN!B107),"",MAIN!B107)</f>
        <v>Vangorda/Grum</v>
      </c>
      <c r="C107" s="50" t="str">
        <f>IF(ISBLANK(MAIN!C107),"",MAIN!C107)</f>
        <v/>
      </c>
      <c r="D107" s="47" t="str">
        <f>IF(ISBLANK(MAIN!D107),"",MAIN!D107)</f>
        <v>NAD83 / UTM zone 8</v>
      </c>
      <c r="E107" s="48">
        <f>IF(ISBLANK(MAIN!E107),"",MAIN!E107)</f>
        <v>6902964</v>
      </c>
      <c r="F107" s="48">
        <f>IF(ISBLANK(MAIN!F107),"",MAIN!F107)</f>
        <v>592322</v>
      </c>
      <c r="G107" s="50">
        <f>IF(ISBLANK(MAIN!G107),"",MAIN!G107)</f>
        <v>51</v>
      </c>
      <c r="H107" s="50">
        <f>IF(ISBLANK(MAIN!H107),"",MAIN!H107)</f>
        <v>7.2450000000000001</v>
      </c>
      <c r="I107" s="50" t="str">
        <f>IF(ISBLANK(MAIN!I107),"",MAIN!I107)</f>
        <v/>
      </c>
      <c r="J107" s="109">
        <f>IF(ISBLANK(MAIN!J107),"",MAIN!J107)</f>
        <v>7.42</v>
      </c>
      <c r="K107" s="50">
        <f>IF(ISBLANK(MAIN!K107),"",MAIN!K107)</f>
        <v>9.7330000000000005</v>
      </c>
      <c r="L107" s="50" t="str">
        <f>IF(ISBLANK(MAIN!L107),"",MAIN!L107)</f>
        <v/>
      </c>
      <c r="M107" s="97">
        <f>IF(ISBLANK(MAIN!M107),"",MAIN!M107)</f>
        <v>41528</v>
      </c>
      <c r="N107" s="50" t="str">
        <f>IF(ISBLANK(MAIN!N107),"",MAIN!N107)</f>
        <v/>
      </c>
      <c r="O107" s="50" t="str">
        <f>IF(ISBLANK(MAIN!O107),"",MAIN!O107)</f>
        <v/>
      </c>
      <c r="P107" s="50" t="str">
        <f>IF(ISBLANK(MAIN!P107),"",MAIN!P107)</f>
        <v/>
      </c>
      <c r="Q107" s="50" t="str">
        <f>IF(ISBLANK(MAIN!S107),"",MAIN!S107)</f>
        <v/>
      </c>
      <c r="R107" s="102" t="str">
        <f>IF(ISBLANK(MAIN!T107),"",MAIN!T107)</f>
        <v/>
      </c>
      <c r="S107" s="50" t="str">
        <f>IF(ISBLANK(MAIN!U107),"",MAIN!U107)</f>
        <v/>
      </c>
      <c r="T107" s="50" t="str">
        <f>IF(ISBLANK(MAIN!V107),"",MAIN!V107)</f>
        <v/>
      </c>
      <c r="U107" s="50" t="str">
        <f>IF(ISBLANK(MAIN!W107),"",MAIN!W107)</f>
        <v/>
      </c>
      <c r="V107" s="50" t="str">
        <f>IF(ISBLANK(MAIN!X107),"",MAIN!X107)</f>
        <v>N</v>
      </c>
      <c r="W107" s="52" t="str">
        <f>IF(ISBLANK(MAIN!Y107),"",MAIN!Y107)</f>
        <v/>
      </c>
      <c r="X107" s="49" t="str">
        <f>IF(ISBLANK(MAIN!Z107),"",MAIN!Z107)</f>
        <v/>
      </c>
      <c r="Y107" s="52" t="str">
        <f>IF(ISBLANK(MAIN!AA107),"",MAIN!AA107)</f>
        <v>A</v>
      </c>
      <c r="Z107" s="53" t="str">
        <f>IF(ISBLANK(MAIN!AB107),"",MAIN!AB107)</f>
        <v>weath. BR + BR</v>
      </c>
      <c r="AA107" s="56" t="str">
        <f>IF(ISBLANK(MAIN!AC107),"",MAIN!AC107)</f>
        <v>Only 0.215m of "water", mostly very sticky, visous mud; no sample taken.</v>
      </c>
      <c r="AB107" s="153"/>
      <c r="AC107" s="154"/>
    </row>
    <row r="108" spans="1:30" s="15" customFormat="1" ht="11.25" customHeight="1" x14ac:dyDescent="0.2">
      <c r="A108" s="26" t="str">
        <f>IF(ISBLANK(MAIN!A108),"",MAIN!A108)</f>
        <v>Zone 2 Outwash / Pit</v>
      </c>
      <c r="B108" s="34" t="str">
        <f>IF(ISBLANK(MAIN!B108),"",MAIN!B108)</f>
        <v/>
      </c>
      <c r="C108" s="27" t="str">
        <f>IF(ISBLANK(MAIN!C108),"",MAIN!C108)</f>
        <v/>
      </c>
      <c r="D108" s="16" t="str">
        <f>IF(ISBLANK(MAIN!D108),"",MAIN!D108)</f>
        <v/>
      </c>
      <c r="E108" s="17" t="str">
        <f>IF(ISBLANK(MAIN!E108),"",MAIN!E108)</f>
        <v/>
      </c>
      <c r="F108" s="17" t="str">
        <f>IF(ISBLANK(MAIN!F108),"",MAIN!F108)</f>
        <v/>
      </c>
      <c r="G108" s="27" t="str">
        <f>IF(ISBLANK(MAIN!G108),"",MAIN!G108)</f>
        <v/>
      </c>
      <c r="H108" s="27" t="str">
        <f>IF(ISBLANK(MAIN!H108),"",MAIN!H108)</f>
        <v/>
      </c>
      <c r="I108" s="27" t="str">
        <f>IF(ISBLANK(MAIN!I108),"",MAIN!I108)</f>
        <v/>
      </c>
      <c r="J108" s="110" t="str">
        <f>IF(ISBLANK(MAIN!J108),"",MAIN!J108)</f>
        <v/>
      </c>
      <c r="K108" s="27" t="str">
        <f>IF(ISBLANK(MAIN!K108),"",MAIN!K108)</f>
        <v/>
      </c>
      <c r="L108" s="27" t="str">
        <f>IF(ISBLANK(MAIN!L108),"",MAIN!L108)</f>
        <v/>
      </c>
      <c r="M108" s="27" t="str">
        <f>IF(ISBLANK(MAIN!M108),"",MAIN!M108)</f>
        <v/>
      </c>
      <c r="N108" s="27" t="str">
        <f>IF(ISBLANK(MAIN!N108),"",MAIN!N108)</f>
        <v/>
      </c>
      <c r="O108" s="27" t="str">
        <f>IF(ISBLANK(MAIN!O108),"",MAIN!O108)</f>
        <v/>
      </c>
      <c r="P108" s="27" t="str">
        <f>IF(ISBLANK(MAIN!P108),"",MAIN!P108)</f>
        <v/>
      </c>
      <c r="Q108" s="27" t="str">
        <f>IF(ISBLANK(MAIN!S108),"",MAIN!S108)</f>
        <v/>
      </c>
      <c r="R108" s="103" t="str">
        <f>IF(ISBLANK(MAIN!T108),"",MAIN!T108)</f>
        <v/>
      </c>
      <c r="S108" s="27" t="str">
        <f>IF(ISBLANK(MAIN!U108),"",MAIN!U108)</f>
        <v/>
      </c>
      <c r="T108" s="27" t="str">
        <f>IF(ISBLANK(MAIN!V108),"",MAIN!V108)</f>
        <v/>
      </c>
      <c r="U108" s="27" t="str">
        <f>IF(ISBLANK(MAIN!W108),"",MAIN!W108)</f>
        <v/>
      </c>
      <c r="V108" s="27" t="str">
        <f>IF(ISBLANK(MAIN!X108),"",MAIN!X108)</f>
        <v/>
      </c>
      <c r="W108" s="28" t="str">
        <f>IF(ISBLANK(MAIN!Y108),"",MAIN!Y108)</f>
        <v/>
      </c>
      <c r="X108" s="29" t="str">
        <f>IF(ISBLANK(MAIN!Z108),"",MAIN!Z108)</f>
        <v/>
      </c>
      <c r="Y108" s="28" t="str">
        <f>IF(ISBLANK(MAIN!AA108),"",MAIN!AA108)</f>
        <v/>
      </c>
      <c r="Z108" s="30" t="str">
        <f>IF(ISBLANK(MAIN!AB108),"",MAIN!AB108)</f>
        <v/>
      </c>
      <c r="AA108" s="31" t="str">
        <f>IF(ISBLANK(MAIN!AC108),"",MAIN!AC108)</f>
        <v/>
      </c>
      <c r="AB108" s="155"/>
      <c r="AC108" s="154"/>
    </row>
    <row r="109" spans="1:30" s="15" customFormat="1" ht="11.25" customHeight="1" x14ac:dyDescent="0.2">
      <c r="A109" s="61" t="str">
        <f>IF(ISBLANK(MAIN!A109),"",MAIN!A109)</f>
        <v>BH10A</v>
      </c>
      <c r="B109" s="46" t="str">
        <f>IF(ISBLANK(MAIN!B109),"",MAIN!B109)</f>
        <v>Zone 2 Outwash/Pit</v>
      </c>
      <c r="C109" s="50" t="str">
        <f>IF(ISBLANK(MAIN!C109),"",MAIN!C109)</f>
        <v/>
      </c>
      <c r="D109" s="47" t="str">
        <f>IF(ISBLANK(MAIN!D109),"",MAIN!D109)</f>
        <v>NAD83 / UTM zone 8</v>
      </c>
      <c r="E109" s="48">
        <f>IF(ISBLANK(MAIN!E109),"",MAIN!E109)</f>
        <v>6913707.1699999999</v>
      </c>
      <c r="F109" s="48">
        <f>IF(ISBLANK(MAIN!F109),"",MAIN!F109)</f>
        <v>585085.93999999994</v>
      </c>
      <c r="G109" s="50">
        <f>IF(ISBLANK(MAIN!G109),"",MAIN!G109)</f>
        <v>38</v>
      </c>
      <c r="H109" s="50" t="str">
        <f>IF(ISBLANK(MAIN!H109),"",MAIN!H109)</f>
        <v/>
      </c>
      <c r="I109" s="50">
        <f>IF(ISBLANK(MAIN!I109),"",MAIN!I109)</f>
        <v>7.5179999999999998</v>
      </c>
      <c r="J109" s="109" t="str">
        <f>IF(ISBLANK(MAIN!J109),"",MAIN!J109)</f>
        <v/>
      </c>
      <c r="K109" s="50">
        <f>IF(ISBLANK(MAIN!K109),"",MAIN!K109)</f>
        <v>37.452999999999996</v>
      </c>
      <c r="L109" s="50" t="str">
        <f>IF(ISBLANK(MAIN!L109),"",MAIN!L109)</f>
        <v/>
      </c>
      <c r="M109" s="97">
        <f>IF(ISBLANK(MAIN!M109),"",MAIN!M109)</f>
        <v>41530</v>
      </c>
      <c r="N109" s="98">
        <f>IF(ISBLANK(MAIN!N109),"",MAIN!N109)</f>
        <v>0.42430555555555555</v>
      </c>
      <c r="O109" s="50">
        <f>IF(ISBLANK(MAIN!O109),"",MAIN!O109)</f>
        <v>45</v>
      </c>
      <c r="P109" s="50">
        <f>IF(ISBLANK(MAIN!P109),"",MAIN!P109)</f>
        <v>1.03</v>
      </c>
      <c r="Q109" s="50">
        <f>IF(ISBLANK(MAIN!S109),"",MAIN!S109)</f>
        <v>2.9</v>
      </c>
      <c r="R109" s="102">
        <f>IF(ISBLANK(MAIN!T109),"",MAIN!T109)</f>
        <v>5.54</v>
      </c>
      <c r="S109" s="50">
        <f>IF(ISBLANK(MAIN!U109),"",MAIN!U109)</f>
        <v>997</v>
      </c>
      <c r="T109" s="50">
        <f>IF(ISBLANK(MAIN!V109),"",MAIN!V109)</f>
        <v>1.79</v>
      </c>
      <c r="U109" s="50" t="str">
        <f>IF(ISBLANK(MAIN!W109),"",MAIN!W109)</f>
        <v>Hydrolift</v>
      </c>
      <c r="V109" s="50" t="str">
        <f>IF(ISBLANK(MAIN!X109),"",MAIN!X109)</f>
        <v>Y</v>
      </c>
      <c r="W109" s="52" t="str">
        <f>IF(ISBLANK(MAIN!Y109),"",MAIN!Y109)</f>
        <v>056</v>
      </c>
      <c r="X109" s="49" t="str">
        <f>IF(ISBLANK(MAIN!Z109),"",MAIN!Z109)</f>
        <v>033</v>
      </c>
      <c r="Y109" s="52" t="str">
        <f>IF(ISBLANK(MAIN!AA109),"",MAIN!AA109)</f>
        <v>A</v>
      </c>
      <c r="Z109" s="53" t="str">
        <f>IF(ISBLANK(MAIN!AB109),"",MAIN!AB109)</f>
        <v>BR (biotite/schist)</v>
      </c>
      <c r="AA109" s="56" t="str">
        <f>IF(ISBLANK(MAIN!AC109),"",MAIN!AC109)</f>
        <v>Purge volume based on historical purge data; waterra tubing too small for dipper.</v>
      </c>
      <c r="AB109" s="153"/>
      <c r="AC109" s="154"/>
    </row>
    <row r="110" spans="1:30" s="15" customFormat="1" ht="11.25" customHeight="1" x14ac:dyDescent="0.2">
      <c r="A110" s="61" t="str">
        <f>IF(ISBLANK(MAIN!A110),"",MAIN!A110)</f>
        <v>BH10B</v>
      </c>
      <c r="B110" s="46" t="str">
        <f>IF(ISBLANK(MAIN!B110),"",MAIN!B110)</f>
        <v>Zone 2 Outwash/Pit</v>
      </c>
      <c r="C110" s="50" t="str">
        <f>IF(ISBLANK(MAIN!C110),"",MAIN!C110)</f>
        <v/>
      </c>
      <c r="D110" s="47" t="str">
        <f>IF(ISBLANK(MAIN!D110),"",MAIN!D110)</f>
        <v>NAD83 / UTM zone 8</v>
      </c>
      <c r="E110" s="48">
        <f>IF(ISBLANK(MAIN!E110),"",MAIN!E110)</f>
        <v>6913707.1600000001</v>
      </c>
      <c r="F110" s="48">
        <f>IF(ISBLANK(MAIN!F110),"",MAIN!F110)</f>
        <v>585085.93999999994</v>
      </c>
      <c r="G110" s="50">
        <f>IF(ISBLANK(MAIN!G110),"",MAIN!G110)</f>
        <v>38</v>
      </c>
      <c r="H110" s="50" t="str">
        <f>IF(ISBLANK(MAIN!H110),"",MAIN!H110)</f>
        <v/>
      </c>
      <c r="I110" s="50">
        <f>IF(ISBLANK(MAIN!I110),"",MAIN!I110)</f>
        <v>7.5060000000000002</v>
      </c>
      <c r="J110" s="109" t="str">
        <f>IF(ISBLANK(MAIN!J110),"",MAIN!J110)</f>
        <v/>
      </c>
      <c r="K110" s="50">
        <f>IF(ISBLANK(MAIN!K110),"",MAIN!K110)</f>
        <v>55.712000000000003</v>
      </c>
      <c r="L110" s="50" t="str">
        <f>IF(ISBLANK(MAIN!L110),"",MAIN!L110)</f>
        <v/>
      </c>
      <c r="M110" s="97">
        <f>IF(ISBLANK(MAIN!M110),"",MAIN!M110)</f>
        <v>41530</v>
      </c>
      <c r="N110" s="98">
        <f>IF(ISBLANK(MAIN!N110),"",MAIN!N110)</f>
        <v>0.44444444444444442</v>
      </c>
      <c r="O110" s="50">
        <f>IF(ISBLANK(MAIN!O110),"",MAIN!O110)</f>
        <v>70</v>
      </c>
      <c r="P110" s="50">
        <f>IF(ISBLANK(MAIN!P110),"",MAIN!P110)</f>
        <v>0.95</v>
      </c>
      <c r="Q110" s="50">
        <f>IF(ISBLANK(MAIN!S110),"",MAIN!S110)</f>
        <v>3.2</v>
      </c>
      <c r="R110" s="102">
        <f>IF(ISBLANK(MAIN!T110),"",MAIN!T110)</f>
        <v>5.28</v>
      </c>
      <c r="S110" s="50">
        <f>IF(ISBLANK(MAIN!U110),"",MAIN!U110)</f>
        <v>1368</v>
      </c>
      <c r="T110" s="50">
        <f>IF(ISBLANK(MAIN!V110),"",MAIN!V110)</f>
        <v>4.84</v>
      </c>
      <c r="U110" s="50" t="str">
        <f>IF(ISBLANK(MAIN!W110),"",MAIN!W110)</f>
        <v>Hydrolift</v>
      </c>
      <c r="V110" s="50" t="str">
        <f>IF(ISBLANK(MAIN!X110),"",MAIN!X110)</f>
        <v>Y</v>
      </c>
      <c r="W110" s="52" t="str">
        <f>IF(ISBLANK(MAIN!Y110),"",MAIN!Y110)</f>
        <v>07</v>
      </c>
      <c r="X110" s="49" t="str">
        <f>IF(ISBLANK(MAIN!Z110),"",MAIN!Z110)</f>
        <v/>
      </c>
      <c r="Y110" s="52" t="str">
        <f>IF(ISBLANK(MAIN!AA110),"",MAIN!AA110)</f>
        <v>A</v>
      </c>
      <c r="Z110" s="53" t="str">
        <f>IF(ISBLANK(MAIN!AB110),"",MAIN!AB110)</f>
        <v>BR (phyllite/schist)</v>
      </c>
      <c r="AA110" s="56" t="str">
        <f>IF(ISBLANK(MAIN!AC110),"",MAIN!AC110)</f>
        <v>Purge volume based on historical purge data; waterra too small for dipper.</v>
      </c>
      <c r="AB110" s="153"/>
      <c r="AC110" s="154"/>
    </row>
    <row r="111" spans="1:30" s="15" customFormat="1" ht="11.25" customHeight="1" x14ac:dyDescent="0.2">
      <c r="A111" s="61" t="str">
        <f>IF(ISBLANK(MAIN!A111),"",MAIN!A111)</f>
        <v>BH5</v>
      </c>
      <c r="B111" s="46" t="str">
        <f>IF(ISBLANK(MAIN!B111),"",MAIN!B111)</f>
        <v>Zone 2 Outwash/Pit</v>
      </c>
      <c r="C111" s="50" t="str">
        <f>IF(ISBLANK(MAIN!C111),"",MAIN!C111)</f>
        <v/>
      </c>
      <c r="D111" s="47" t="str">
        <f>IF(ISBLANK(MAIN!D111),"",MAIN!D111)</f>
        <v>NAD83 / UTM zone 8</v>
      </c>
      <c r="E111" s="48">
        <f>IF(ISBLANK(MAIN!E111),"",MAIN!E111)</f>
        <v>6913551.4699999997</v>
      </c>
      <c r="F111" s="48">
        <f>IF(ISBLANK(MAIN!F111),"",MAIN!F111)</f>
        <v>585089.5</v>
      </c>
      <c r="G111" s="50">
        <f>IF(ISBLANK(MAIN!G111),"",MAIN!G111)</f>
        <v>51</v>
      </c>
      <c r="H111" s="50">
        <f>IF(ISBLANK(MAIN!H111),"",MAIN!H111)</f>
        <v>2.1190000000000002</v>
      </c>
      <c r="I111" s="50">
        <f>IF(ISBLANK(MAIN!I111),"",MAIN!I111)</f>
        <v>2.2250000000000001</v>
      </c>
      <c r="J111" s="109">
        <f>IF(ISBLANK(MAIN!J111),"",MAIN!J111)</f>
        <v>7.54</v>
      </c>
      <c r="K111" s="50">
        <f>IF(ISBLANK(MAIN!K111),"",MAIN!K111)</f>
        <v>8.2810000000000006</v>
      </c>
      <c r="L111" s="50" t="str">
        <f>IF(ISBLANK(MAIN!L111),"",MAIN!L111)</f>
        <v/>
      </c>
      <c r="M111" s="97">
        <f>IF(ISBLANK(MAIN!M111),"",MAIN!M111)</f>
        <v>41529</v>
      </c>
      <c r="N111" s="98">
        <f>IF(ISBLANK(MAIN!N111),"",MAIN!N111)</f>
        <v>0.73749999999999993</v>
      </c>
      <c r="O111" s="50">
        <f>IF(ISBLANK(MAIN!O111),"",MAIN!O111)</f>
        <v>30</v>
      </c>
      <c r="P111" s="50">
        <f>IF(ISBLANK(MAIN!P111),"",MAIN!P111)</f>
        <v>2</v>
      </c>
      <c r="Q111" s="50">
        <f>IF(ISBLANK(MAIN!S111),"",MAIN!S111)</f>
        <v>2.7</v>
      </c>
      <c r="R111" s="102">
        <f>IF(ISBLANK(MAIN!T111),"",MAIN!T111)</f>
        <v>6.61</v>
      </c>
      <c r="S111" s="50">
        <f>IF(ISBLANK(MAIN!U111),"",MAIN!U111)</f>
        <v>648.70000000000005</v>
      </c>
      <c r="T111" s="50">
        <f>IF(ISBLANK(MAIN!V111),"",MAIN!V111)</f>
        <v>68.2</v>
      </c>
      <c r="U111" s="50" t="str">
        <f>IF(ISBLANK(MAIN!W111),"",MAIN!W111)</f>
        <v>Manual</v>
      </c>
      <c r="V111" s="50" t="str">
        <f>IF(ISBLANK(MAIN!X111),"",MAIN!X111)</f>
        <v>Y</v>
      </c>
      <c r="W111" s="52" t="str">
        <f>IF(ISBLANK(MAIN!Y111),"",MAIN!Y111)</f>
        <v>060</v>
      </c>
      <c r="X111" s="49" t="str">
        <f>IF(ISBLANK(MAIN!Z111),"",MAIN!Z111)</f>
        <v/>
      </c>
      <c r="Y111" s="52" t="str">
        <f>IF(ISBLANK(MAIN!AA111),"",MAIN!AA111)</f>
        <v>A</v>
      </c>
      <c r="Z111" s="53" t="str">
        <f>IF(ISBLANK(MAIN!AB111),"",MAIN!AB111)</f>
        <v>Alluvium</v>
      </c>
      <c r="AA111" s="56" t="str">
        <f>IF(ISBLANK(MAIN!AC111),"",MAIN!AC111)</f>
        <v>Bottom of well very soft and higher then historical data; bottom may have filled with silt after spring flooding.</v>
      </c>
      <c r="AB111" s="153"/>
      <c r="AC111" s="154"/>
    </row>
    <row r="112" spans="1:30" s="15" customFormat="1" ht="11.25" customHeight="1" x14ac:dyDescent="0.2">
      <c r="A112" s="61" t="str">
        <f>IF(ISBLANK(MAIN!A112),"",MAIN!A112)</f>
        <v>BH6</v>
      </c>
      <c r="B112" s="46" t="str">
        <f>IF(ISBLANK(MAIN!B112),"",MAIN!B112)</f>
        <v>Zone 2 Outwash/Pit</v>
      </c>
      <c r="C112" s="50" t="str">
        <f>IF(ISBLANK(MAIN!C112),"",MAIN!C112)</f>
        <v/>
      </c>
      <c r="D112" s="47" t="str">
        <f>IF(ISBLANK(MAIN!D112),"",MAIN!D112)</f>
        <v>NAD83 / UTM zone 8</v>
      </c>
      <c r="E112" s="48">
        <f>IF(ISBLANK(MAIN!E112),"",MAIN!E112)</f>
        <v>6913640.9699999997</v>
      </c>
      <c r="F112" s="48">
        <f>IF(ISBLANK(MAIN!F112),"",MAIN!F112)</f>
        <v>585093.91</v>
      </c>
      <c r="G112" s="50">
        <f>IF(ISBLANK(MAIN!G112),"",MAIN!G112)</f>
        <v>51</v>
      </c>
      <c r="H112" s="50">
        <f>IF(ISBLANK(MAIN!H112),"",MAIN!H112)</f>
        <v>3.2770000000000001</v>
      </c>
      <c r="I112" s="50">
        <f>IF(ISBLANK(MAIN!I112),"",MAIN!I112)</f>
        <v>3.4289999999999998</v>
      </c>
      <c r="J112" s="109">
        <f>IF(ISBLANK(MAIN!J112),"",MAIN!J112)</f>
        <v>6.6520000000000001</v>
      </c>
      <c r="K112" s="50">
        <f>IF(ISBLANK(MAIN!K112),"",MAIN!K112)</f>
        <v>6.9710000000000001</v>
      </c>
      <c r="L112" s="50" t="str">
        <f>IF(ISBLANK(MAIN!L112),"",MAIN!L112)</f>
        <v/>
      </c>
      <c r="M112" s="97">
        <f>IF(ISBLANK(MAIN!M112),"",MAIN!M112)</f>
        <v>41529</v>
      </c>
      <c r="N112" s="98">
        <f>IF(ISBLANK(MAIN!N112),"",MAIN!N112)</f>
        <v>0.64930555555555558</v>
      </c>
      <c r="O112" s="50">
        <f>IF(ISBLANK(MAIN!O112),"",MAIN!O112)</f>
        <v>20</v>
      </c>
      <c r="P112" s="50">
        <f>IF(ISBLANK(MAIN!P112),"",MAIN!P112)</f>
        <v>1.67</v>
      </c>
      <c r="Q112" s="50">
        <f>IF(ISBLANK(MAIN!S112),"",MAIN!S112)</f>
        <v>3.7</v>
      </c>
      <c r="R112" s="102">
        <f>IF(ISBLANK(MAIN!T112),"",MAIN!T112)</f>
        <v>5.84</v>
      </c>
      <c r="S112" s="50">
        <f>IF(ISBLANK(MAIN!U112),"",MAIN!U112)</f>
        <v>928</v>
      </c>
      <c r="T112" s="50">
        <f>IF(ISBLANK(MAIN!V112),"",MAIN!V112)</f>
        <v>11.44</v>
      </c>
      <c r="U112" s="50" t="str">
        <f>IF(ISBLANK(MAIN!W112),"",MAIN!W112)</f>
        <v>Manual</v>
      </c>
      <c r="V112" s="50" t="str">
        <f>IF(ISBLANK(MAIN!X112),"",MAIN!X112)</f>
        <v>Y</v>
      </c>
      <c r="W112" s="52" t="str">
        <f>IF(ISBLANK(MAIN!Y112),"",MAIN!Y112)</f>
        <v>053</v>
      </c>
      <c r="X112" s="49" t="str">
        <f>IF(ISBLANK(MAIN!Z112),"",MAIN!Z112)</f>
        <v/>
      </c>
      <c r="Y112" s="52" t="str">
        <f>IF(ISBLANK(MAIN!AA112),"",MAIN!AA112)</f>
        <v>A</v>
      </c>
      <c r="Z112" s="53" t="str">
        <f>IF(ISBLANK(MAIN!AB112),"",MAIN!AB112)</f>
        <v>Alluvium</v>
      </c>
      <c r="AA112" s="56" t="str">
        <f>IF(ISBLANK(MAIN!AC112),"",MAIN!AC112)</f>
        <v/>
      </c>
      <c r="AB112" s="153"/>
      <c r="AC112" s="154"/>
    </row>
    <row r="113" spans="1:29" s="15" customFormat="1" ht="11.25" customHeight="1" x14ac:dyDescent="0.2">
      <c r="A113" s="61" t="str">
        <f>IF(ISBLANK(MAIN!A113),"",MAIN!A113)</f>
        <v>BH8</v>
      </c>
      <c r="B113" s="46" t="str">
        <f>IF(ISBLANK(MAIN!B113),"",MAIN!B113)</f>
        <v>Zone 2 Outwash/Pit</v>
      </c>
      <c r="C113" s="50" t="str">
        <f>IF(ISBLANK(MAIN!C113),"",MAIN!C113)</f>
        <v/>
      </c>
      <c r="D113" s="47" t="str">
        <f>IF(ISBLANK(MAIN!D113),"",MAIN!D113)</f>
        <v>NAD83 / UTM zone 8</v>
      </c>
      <c r="E113" s="48">
        <f>IF(ISBLANK(MAIN!E113),"",MAIN!E113)</f>
        <v>6913776.9199999999</v>
      </c>
      <c r="F113" s="48">
        <f>IF(ISBLANK(MAIN!F113),"",MAIN!F113)</f>
        <v>585145.63</v>
      </c>
      <c r="G113" s="50">
        <f>IF(ISBLANK(MAIN!G113),"",MAIN!G113)</f>
        <v>51</v>
      </c>
      <c r="H113" s="50">
        <f>IF(ISBLANK(MAIN!H113),"",MAIN!H113)</f>
        <v>14.734999999999999</v>
      </c>
      <c r="I113" s="50">
        <f>IF(ISBLANK(MAIN!I113),"",MAIN!I113)</f>
        <v>16.356000000000002</v>
      </c>
      <c r="J113" s="109">
        <f>IF(ISBLANK(MAIN!J113),"",MAIN!J113)</f>
        <v>20.751999999999999</v>
      </c>
      <c r="K113" s="50">
        <f>IF(ISBLANK(MAIN!K113),"",MAIN!K113)</f>
        <v>21.361000000000001</v>
      </c>
      <c r="L113" s="50" t="str">
        <f>IF(ISBLANK(MAIN!L113),"",MAIN!L113)</f>
        <v/>
      </c>
      <c r="M113" s="97">
        <f>IF(ISBLANK(MAIN!M113),"",MAIN!M113)</f>
        <v>41530</v>
      </c>
      <c r="N113" s="98">
        <f>IF(ISBLANK(MAIN!N113),"",MAIN!N113)</f>
        <v>0.39999999999999997</v>
      </c>
      <c r="O113" s="50">
        <f>IF(ISBLANK(MAIN!O113),"",MAIN!O113)</f>
        <v>11</v>
      </c>
      <c r="P113" s="50" t="str">
        <f>IF(ISBLANK(MAIN!P113),"",MAIN!P113)</f>
        <v/>
      </c>
      <c r="Q113" s="50">
        <f>IF(ISBLANK(MAIN!S113),"",MAIN!S113)</f>
        <v>3.8</v>
      </c>
      <c r="R113" s="102">
        <f>IF(ISBLANK(MAIN!T113),"",MAIN!T113)</f>
        <v>4.33</v>
      </c>
      <c r="S113" s="50">
        <f>IF(ISBLANK(MAIN!U113),"",MAIN!U113)</f>
        <v>4206</v>
      </c>
      <c r="T113" s="50">
        <f>IF(ISBLANK(MAIN!V113),"",MAIN!V113)</f>
        <v>30.1</v>
      </c>
      <c r="U113" s="50" t="str">
        <f>IF(ISBLANK(MAIN!W113),"",MAIN!W113)</f>
        <v>Manual</v>
      </c>
      <c r="V113" s="50" t="str">
        <f>IF(ISBLANK(MAIN!X113),"",MAIN!X113)</f>
        <v>Y</v>
      </c>
      <c r="W113" s="52" t="str">
        <f>IF(ISBLANK(MAIN!Y113),"",MAIN!Y113)</f>
        <v>08</v>
      </c>
      <c r="X113" s="49" t="str">
        <f>IF(ISBLANK(MAIN!Z113),"",MAIN!Z113)</f>
        <v/>
      </c>
      <c r="Y113" s="52" t="str">
        <f>IF(ISBLANK(MAIN!AA113),"",MAIN!AA113)</f>
        <v>A</v>
      </c>
      <c r="Z113" s="53" t="str">
        <f>IF(ISBLANK(MAIN!AB113),"",MAIN!AB113)</f>
        <v>BR (phyllite?)</v>
      </c>
      <c r="AA113" s="56" t="str">
        <f>IF(ISBLANK(MAIN!AC113),"",MAIN!AC113)</f>
        <v>Recharge very slow, well left overnight to recharge completely.</v>
      </c>
      <c r="AB113" s="153"/>
      <c r="AC113" s="154"/>
    </row>
    <row r="114" spans="1:29" s="15" customFormat="1" ht="11.25" customHeight="1" x14ac:dyDescent="0.2">
      <c r="A114" s="61" t="str">
        <f>IF(ISBLANK(MAIN!A114),"",MAIN!A114)</f>
        <v>P05-04</v>
      </c>
      <c r="B114" s="46" t="str">
        <f>IF(ISBLANK(MAIN!B114),"",MAIN!B114)</f>
        <v>Zone 2 Outwash/Pit</v>
      </c>
      <c r="C114" s="50" t="str">
        <f>IF(ISBLANK(MAIN!C114),"",MAIN!C114)</f>
        <v/>
      </c>
      <c r="D114" s="47" t="str">
        <f>IF(ISBLANK(MAIN!D114),"",MAIN!D114)</f>
        <v>NAD83 / UTM zone 8</v>
      </c>
      <c r="E114" s="48">
        <f>IF(ISBLANK(MAIN!E114),"",MAIN!E114)</f>
        <v>6913649.4199999999</v>
      </c>
      <c r="F114" s="48">
        <f>IF(ISBLANK(MAIN!F114),"",MAIN!F114)</f>
        <v>585119.23</v>
      </c>
      <c r="G114" s="50">
        <f>IF(ISBLANK(MAIN!G114),"",MAIN!G114)</f>
        <v>51</v>
      </c>
      <c r="H114" s="50">
        <f>IF(ISBLANK(MAIN!H114),"",MAIN!H114)</f>
        <v>3.0139999999999998</v>
      </c>
      <c r="I114" s="50">
        <f>IF(ISBLANK(MAIN!I114),"",MAIN!I114)</f>
        <v>3.1589999999999998</v>
      </c>
      <c r="J114" s="109">
        <f>IF(ISBLANK(MAIN!J114),"",MAIN!J114)</f>
        <v>7.0279999999999996</v>
      </c>
      <c r="K114" s="50">
        <f>IF(ISBLANK(MAIN!K114),"",MAIN!K114)</f>
        <v>7.0090000000000003</v>
      </c>
      <c r="L114" s="50" t="str">
        <f>IF(ISBLANK(MAIN!L114),"",MAIN!L114)</f>
        <v/>
      </c>
      <c r="M114" s="97">
        <f>IF(ISBLANK(MAIN!M114),"",MAIN!M114)</f>
        <v>41529</v>
      </c>
      <c r="N114" s="98">
        <f>IF(ISBLANK(MAIN!N114),"",MAIN!N114)</f>
        <v>0.63402777777777775</v>
      </c>
      <c r="O114" s="50">
        <f>IF(ISBLANK(MAIN!O114),"",MAIN!O114)</f>
        <v>25</v>
      </c>
      <c r="P114" s="50">
        <f>IF(ISBLANK(MAIN!P114),"",MAIN!P114)</f>
        <v>1.92</v>
      </c>
      <c r="Q114" s="50">
        <f>IF(ISBLANK(MAIN!S114),"",MAIN!S114)</f>
        <v>3</v>
      </c>
      <c r="R114" s="102">
        <f>IF(ISBLANK(MAIN!T114),"",MAIN!T114)</f>
        <v>5.71</v>
      </c>
      <c r="S114" s="50">
        <f>IF(ISBLANK(MAIN!U114),"",MAIN!U114)</f>
        <v>813.9</v>
      </c>
      <c r="T114" s="50">
        <f>IF(ISBLANK(MAIN!V114),"",MAIN!V114)</f>
        <v>4.59</v>
      </c>
      <c r="U114" s="50" t="str">
        <f>IF(ISBLANK(MAIN!W114),"",MAIN!W114)</f>
        <v>Manual</v>
      </c>
      <c r="V114" s="50" t="str">
        <f>IF(ISBLANK(MAIN!X114),"",MAIN!X114)</f>
        <v>Y</v>
      </c>
      <c r="W114" s="52" t="str">
        <f>IF(ISBLANK(MAIN!Y114),"",MAIN!Y114)</f>
        <v>057</v>
      </c>
      <c r="X114" s="49" t="str">
        <f>IF(ISBLANK(MAIN!Z114),"",MAIN!Z114)</f>
        <v/>
      </c>
      <c r="Y114" s="52" t="str">
        <f>IF(ISBLANK(MAIN!AA114),"",MAIN!AA114)</f>
        <v>A</v>
      </c>
      <c r="Z114" s="53" t="str">
        <f>IF(ISBLANK(MAIN!AB114),"",MAIN!AB114)</f>
        <v>Alluvium</v>
      </c>
      <c r="AA114" s="56" t="str">
        <f>IF(ISBLANK(MAIN!AC114),"",MAIN!AC114)</f>
        <v/>
      </c>
      <c r="AB114" s="153"/>
      <c r="AC114" s="154"/>
    </row>
    <row r="115" spans="1:29" s="15" customFormat="1" ht="11.25" customHeight="1" x14ac:dyDescent="0.2">
      <c r="A115" s="61" t="str">
        <f>IF(ISBLANK(MAIN!A115),"",MAIN!A115)</f>
        <v>SRK08-P12A</v>
      </c>
      <c r="B115" s="46" t="str">
        <f>IF(ISBLANK(MAIN!B115),"",MAIN!B115)</f>
        <v>Zone 2 Outwash/Pit</v>
      </c>
      <c r="C115" s="50" t="str">
        <f>IF(ISBLANK(MAIN!C115),"",MAIN!C115)</f>
        <v/>
      </c>
      <c r="D115" s="47" t="str">
        <f>IF(ISBLANK(MAIN!D115),"",MAIN!D115)</f>
        <v>NAD83 / UTM zone 8</v>
      </c>
      <c r="E115" s="48">
        <f>IF(ISBLANK(MAIN!E115),"",MAIN!E115)</f>
        <v>6913506</v>
      </c>
      <c r="F115" s="48">
        <f>IF(ISBLANK(MAIN!F115),"",MAIN!F115)</f>
        <v>585348</v>
      </c>
      <c r="G115" s="50">
        <f>IF(ISBLANK(MAIN!G115),"",MAIN!G115)</f>
        <v>51</v>
      </c>
      <c r="H115" s="50">
        <f>IF(ISBLANK(MAIN!H115),"",MAIN!H115)</f>
        <v>2.0590000000000002</v>
      </c>
      <c r="I115" s="50">
        <f>IF(ISBLANK(MAIN!I115),"",MAIN!I115)</f>
        <v>2.1480000000000001</v>
      </c>
      <c r="J115" s="109">
        <f>IF(ISBLANK(MAIN!J115),"",MAIN!J115)</f>
        <v>12.656000000000001</v>
      </c>
      <c r="K115" s="50">
        <f>IF(ISBLANK(MAIN!K115),"",MAIN!K115)</f>
        <v>12.885999999999999</v>
      </c>
      <c r="L115" s="50" t="str">
        <f>IF(ISBLANK(MAIN!L115),"",MAIN!L115)</f>
        <v/>
      </c>
      <c r="M115" s="97">
        <f>IF(ISBLANK(MAIN!M115),"",MAIN!M115)</f>
        <v>41530</v>
      </c>
      <c r="N115" s="98">
        <f>IF(ISBLANK(MAIN!N115),"",MAIN!N115)</f>
        <v>0.4826388888888889</v>
      </c>
      <c r="O115" s="50">
        <f>IF(ISBLANK(MAIN!O115),"",MAIN!O115)</f>
        <v>60</v>
      </c>
      <c r="P115" s="50">
        <f>IF(ISBLANK(MAIN!P115),"",MAIN!P115)</f>
        <v>1.88</v>
      </c>
      <c r="Q115" s="50">
        <f>IF(ISBLANK(MAIN!S115),"",MAIN!S115)</f>
        <v>1.6</v>
      </c>
      <c r="R115" s="102">
        <f>IF(ISBLANK(MAIN!T115),"",MAIN!T115)</f>
        <v>5.2</v>
      </c>
      <c r="S115" s="50">
        <f>IF(ISBLANK(MAIN!U115),"",MAIN!U115)</f>
        <v>1417</v>
      </c>
      <c r="T115" s="50">
        <f>IF(ISBLANK(MAIN!V115),"",MAIN!V115)</f>
        <v>23.8</v>
      </c>
      <c r="U115" s="50" t="str">
        <f>IF(ISBLANK(MAIN!W115),"",MAIN!W115)</f>
        <v>Hydrolift</v>
      </c>
      <c r="V115" s="50" t="str">
        <f>IF(ISBLANK(MAIN!X115),"",MAIN!X115)</f>
        <v>Y</v>
      </c>
      <c r="W115" s="52" t="str">
        <f>IF(ISBLANK(MAIN!Y115),"",MAIN!Y115)</f>
        <v>013</v>
      </c>
      <c r="X115" s="49" t="str">
        <f>IF(ISBLANK(MAIN!Z115),"",MAIN!Z115)</f>
        <v/>
      </c>
      <c r="Y115" s="52" t="str">
        <f>IF(ISBLANK(MAIN!AA115),"",MAIN!AA115)</f>
        <v>A</v>
      </c>
      <c r="Z115" s="53" t="str">
        <f>IF(ISBLANK(MAIN!AB115),"",MAIN!AB115)</f>
        <v>weath. BR</v>
      </c>
      <c r="AA115" s="56" t="str">
        <f>IF(ISBLANK(MAIN!AC115),"",MAIN!AC115)</f>
        <v>Suspect flooding in spring.</v>
      </c>
      <c r="AB115" s="153"/>
      <c r="AC115" s="154"/>
    </row>
    <row r="116" spans="1:29" s="15" customFormat="1" ht="11.25" customHeight="1" thickBot="1" x14ac:dyDescent="0.25">
      <c r="A116" s="68" t="str">
        <f>IF(ISBLANK(MAIN!A116),"",MAIN!A116)</f>
        <v>SRK08-P12B</v>
      </c>
      <c r="B116" s="69" t="str">
        <f>IF(ISBLANK(MAIN!B116),"",MAIN!B116)</f>
        <v>Zone 2 Outwash/Pit</v>
      </c>
      <c r="C116" s="70" t="str">
        <f>IF(ISBLANK(MAIN!C116),"",MAIN!C116)</f>
        <v/>
      </c>
      <c r="D116" s="71" t="str">
        <f>IF(ISBLANK(MAIN!D116),"",MAIN!D116)</f>
        <v>NAD27 / UTM zone 8</v>
      </c>
      <c r="E116" s="72">
        <f>IF(ISBLANK(MAIN!E116),"",MAIN!E116)</f>
        <v>6913509</v>
      </c>
      <c r="F116" s="72">
        <f>IF(ISBLANK(MAIN!F116),"",MAIN!F116)</f>
        <v>585345</v>
      </c>
      <c r="G116" s="70">
        <f>IF(ISBLANK(MAIN!G116),"",MAIN!G116)</f>
        <v>51</v>
      </c>
      <c r="H116" s="70">
        <f>IF(ISBLANK(MAIN!H116),"",MAIN!H116)</f>
        <v>2.0449999999999999</v>
      </c>
      <c r="I116" s="70">
        <f>IF(ISBLANK(MAIN!I116),"",MAIN!I116)</f>
        <v>2.1389999999999998</v>
      </c>
      <c r="J116" s="111">
        <f>IF(ISBLANK(MAIN!J116),"",MAIN!J116)</f>
        <v>8.4280000000000008</v>
      </c>
      <c r="K116" s="70">
        <f>IF(ISBLANK(MAIN!K116),"",MAIN!K116)</f>
        <v>8.327</v>
      </c>
      <c r="L116" s="70" t="str">
        <f>IF(ISBLANK(MAIN!L116),"",MAIN!L116)</f>
        <v/>
      </c>
      <c r="M116" s="113">
        <f>IF(ISBLANK(MAIN!M116),"",MAIN!M116)</f>
        <v>41530</v>
      </c>
      <c r="N116" s="114">
        <f>IF(ISBLANK(MAIN!N116),"",MAIN!N116)</f>
        <v>0.47916666666666669</v>
      </c>
      <c r="O116" s="70">
        <f>IF(ISBLANK(MAIN!O116),"",MAIN!O116)</f>
        <v>40</v>
      </c>
      <c r="P116" s="70">
        <f>IF(ISBLANK(MAIN!P116),"",MAIN!P116)</f>
        <v>2.5</v>
      </c>
      <c r="Q116" s="70">
        <f>IF(ISBLANK(MAIN!S116),"",MAIN!S116)</f>
        <v>1.8</v>
      </c>
      <c r="R116" s="104">
        <f>IF(ISBLANK(MAIN!T116),"",MAIN!T116)</f>
        <v>5.22</v>
      </c>
      <c r="S116" s="70">
        <f>IF(ISBLANK(MAIN!U116),"",MAIN!U116)</f>
        <v>998</v>
      </c>
      <c r="T116" s="70">
        <f>IF(ISBLANK(MAIN!V116),"",MAIN!V116)</f>
        <v>35.9</v>
      </c>
      <c r="U116" s="70" t="str">
        <f>IF(ISBLANK(MAIN!W116),"",MAIN!W116)</f>
        <v>Manual</v>
      </c>
      <c r="V116" s="70" t="str">
        <f>IF(ISBLANK(MAIN!X116),"",MAIN!X116)</f>
        <v>Y</v>
      </c>
      <c r="W116" s="73" t="str">
        <f>IF(ISBLANK(MAIN!Y116),"",MAIN!Y116)</f>
        <v>059</v>
      </c>
      <c r="X116" s="74" t="str">
        <f>IF(ISBLANK(MAIN!Z116),"",MAIN!Z116)</f>
        <v/>
      </c>
      <c r="Y116" s="73" t="str">
        <f>IF(ISBLANK(MAIN!AA116),"",MAIN!AA116)</f>
        <v>A</v>
      </c>
      <c r="Z116" s="75" t="str">
        <f>IF(ISBLANK(MAIN!AB116),"",MAIN!AB116)</f>
        <v>sand, gravel, weath BR</v>
      </c>
      <c r="AA116" s="76" t="str">
        <f>IF(ISBLANK(MAIN!AC116),"",MAIN!AC116)</f>
        <v>Suspect flooding in spring.</v>
      </c>
      <c r="AB116" s="153"/>
      <c r="AC116" s="154"/>
    </row>
    <row r="117" spans="1:29" ht="13.5" thickTop="1" x14ac:dyDescent="0.2">
      <c r="A117" s="10" t="str">
        <f>IF(ISBLANK(MAIN!A117),"",MAIN!A117)</f>
        <v/>
      </c>
      <c r="B117" s="14" t="str">
        <f>IF(ISBLANK(MAIN!B117),"",MAIN!B117)</f>
        <v/>
      </c>
      <c r="C117" s="12" t="str">
        <f>IF(ISBLANK(MAIN!C117),"",MAIN!C117)</f>
        <v/>
      </c>
      <c r="D117" s="12" t="str">
        <f>IF(ISBLANK(MAIN!D117),"",MAIN!D117)</f>
        <v/>
      </c>
      <c r="E117" s="9" t="str">
        <f>IF(ISBLANK(MAIN!E117),"",MAIN!E117)</f>
        <v/>
      </c>
      <c r="F117" s="9" t="str">
        <f>IF(ISBLANK(MAIN!F117),"",MAIN!F117)</f>
        <v/>
      </c>
      <c r="G117" s="11" t="str">
        <f>IF(ISBLANK(MAIN!G117),"",MAIN!G117)</f>
        <v/>
      </c>
      <c r="H117" s="10" t="str">
        <f>IF(ISBLANK(MAIN!H117),"",MAIN!H117)</f>
        <v/>
      </c>
      <c r="I117" s="10" t="str">
        <f>IF(ISBLANK(MAIN!I117),"",MAIN!I117)</f>
        <v/>
      </c>
      <c r="J117" s="112" t="str">
        <f>IF(ISBLANK(MAIN!J117),"",MAIN!J117)</f>
        <v/>
      </c>
      <c r="K117" s="10" t="str">
        <f>IF(ISBLANK(MAIN!K117),"",MAIN!K117)</f>
        <v/>
      </c>
      <c r="L117" s="10" t="str">
        <f>IF(ISBLANK(MAIN!L117),"",MAIN!L117)</f>
        <v/>
      </c>
      <c r="M117" s="11" t="str">
        <f>IF(ISBLANK(MAIN!M117),"",MAIN!M117)</f>
        <v/>
      </c>
      <c r="N117" s="10" t="str">
        <f>IF(ISBLANK(MAIN!N117),"",MAIN!N117)</f>
        <v/>
      </c>
      <c r="O117" s="10" t="str">
        <f>IF(ISBLANK(MAIN!O117),"",MAIN!O117)</f>
        <v/>
      </c>
      <c r="P117" s="10" t="str">
        <f>IF(ISBLANK(MAIN!P117),"",MAIN!P117)</f>
        <v/>
      </c>
      <c r="Q117" s="11" t="str">
        <f>IF(ISBLANK(MAIN!S117),"",MAIN!S117)</f>
        <v/>
      </c>
      <c r="R117" s="105" t="str">
        <f>IF(ISBLANK(MAIN!T117),"",MAIN!T117)</f>
        <v/>
      </c>
      <c r="S117" s="10" t="str">
        <f>IF(ISBLANK(MAIN!U117),"",MAIN!U117)</f>
        <v/>
      </c>
      <c r="T117" s="10" t="str">
        <f>IF(ISBLANK(MAIN!V117),"",MAIN!V117)</f>
        <v/>
      </c>
      <c r="U117" s="11" t="str">
        <f>IF(ISBLANK(MAIN!W117),"",MAIN!W117)</f>
        <v/>
      </c>
      <c r="V117" s="10" t="str">
        <f>IF(ISBLANK(MAIN!X117),"",MAIN!X117)</f>
        <v/>
      </c>
      <c r="W117" s="10" t="str">
        <f>IF(ISBLANK(MAIN!Y117),"",MAIN!Y117)</f>
        <v/>
      </c>
      <c r="X117" s="1" t="str">
        <f>IF(ISBLANK(MAIN!Z117),"",MAIN!Z117)</f>
        <v/>
      </c>
      <c r="Y117" s="1" t="str">
        <f>IF(ISBLANK(MAIN!AA117),"",MAIN!AA117)</f>
        <v/>
      </c>
      <c r="Z117" s="1" t="str">
        <f>IF(ISBLANK(MAIN!AB117),"",MAIN!AB117)</f>
        <v/>
      </c>
      <c r="AA117" s="3" t="str">
        <f>IF(ISBLANK(MAIN!AC117),"",MAIN!AC117)</f>
        <v/>
      </c>
    </row>
    <row r="118" spans="1:29" x14ac:dyDescent="0.2">
      <c r="A118" s="10" t="str">
        <f>IF(ISBLANK(MAIN!A118),"",MAIN!A118)</f>
        <v/>
      </c>
      <c r="B118" s="14" t="str">
        <f>IF(ISBLANK(MAIN!B118),"",MAIN!B118)</f>
        <v/>
      </c>
      <c r="C118" s="12" t="str">
        <f>IF(ISBLANK(MAIN!C118),"",MAIN!C118)</f>
        <v/>
      </c>
      <c r="D118" s="12" t="str">
        <f>IF(ISBLANK(MAIN!D118),"",MAIN!D118)</f>
        <v/>
      </c>
      <c r="E118" s="9" t="str">
        <f>IF(ISBLANK(MAIN!E118),"",MAIN!E118)</f>
        <v/>
      </c>
      <c r="F118" s="9" t="str">
        <f>IF(ISBLANK(MAIN!F118),"",MAIN!F118)</f>
        <v/>
      </c>
      <c r="G118" s="11" t="str">
        <f>IF(ISBLANK(MAIN!G118),"",MAIN!G118)</f>
        <v/>
      </c>
      <c r="H118" s="10" t="str">
        <f>IF(ISBLANK(MAIN!H118),"",MAIN!H118)</f>
        <v/>
      </c>
      <c r="I118" s="10" t="str">
        <f>IF(ISBLANK(MAIN!I118),"",MAIN!I118)</f>
        <v/>
      </c>
      <c r="J118" s="112" t="str">
        <f>IF(ISBLANK(MAIN!J118),"",MAIN!J118)</f>
        <v/>
      </c>
      <c r="K118" s="10" t="str">
        <f>IF(ISBLANK(MAIN!K118),"",MAIN!K118)</f>
        <v/>
      </c>
      <c r="L118" s="10" t="str">
        <f>IF(ISBLANK(MAIN!L118),"",MAIN!L118)</f>
        <v/>
      </c>
      <c r="M118" s="11" t="str">
        <f>IF(ISBLANK(MAIN!M118),"",MAIN!M118)</f>
        <v/>
      </c>
      <c r="N118" s="10" t="str">
        <f>IF(ISBLANK(MAIN!N118),"",MAIN!N118)</f>
        <v/>
      </c>
      <c r="O118" s="10" t="str">
        <f>IF(ISBLANK(MAIN!O118),"",MAIN!O118)</f>
        <v/>
      </c>
      <c r="P118" s="10" t="str">
        <f>IF(ISBLANK(MAIN!P118),"",MAIN!P118)</f>
        <v/>
      </c>
      <c r="Q118" s="11" t="str">
        <f>IF(ISBLANK(MAIN!S118),"",MAIN!S118)</f>
        <v/>
      </c>
      <c r="R118" s="105" t="str">
        <f>IF(ISBLANK(MAIN!T118),"",MAIN!T118)</f>
        <v/>
      </c>
      <c r="S118" s="10" t="str">
        <f>IF(ISBLANK(MAIN!U118),"",MAIN!U118)</f>
        <v/>
      </c>
      <c r="T118" s="10" t="str">
        <f>IF(ISBLANK(MAIN!V118),"",MAIN!V118)</f>
        <v/>
      </c>
      <c r="U118" s="11" t="str">
        <f>IF(ISBLANK(MAIN!W118),"",MAIN!W118)</f>
        <v/>
      </c>
      <c r="V118" s="10" t="str">
        <f>IF(ISBLANK(MAIN!X118),"",MAIN!X118)</f>
        <v/>
      </c>
      <c r="W118" s="10" t="str">
        <f>IF(ISBLANK(MAIN!Y118),"",MAIN!Y118)</f>
        <v/>
      </c>
      <c r="X118" s="1" t="str">
        <f>IF(ISBLANK(MAIN!Z118),"",MAIN!Z118)</f>
        <v/>
      </c>
      <c r="Y118" s="1" t="str">
        <f>IF(ISBLANK(MAIN!AA118),"",MAIN!AA118)</f>
        <v/>
      </c>
      <c r="Z118" s="1" t="str">
        <f>IF(ISBLANK(MAIN!AB118),"",MAIN!AB118)</f>
        <v/>
      </c>
      <c r="AA118" s="3" t="str">
        <f>IF(ISBLANK(MAIN!AC118),"",MAIN!AC118)</f>
        <v/>
      </c>
    </row>
  </sheetData>
  <mergeCells count="5">
    <mergeCell ref="B1:F1"/>
    <mergeCell ref="G1:L1"/>
    <mergeCell ref="M1:N1"/>
    <mergeCell ref="O1:P1"/>
    <mergeCell ref="Q1:T1"/>
  </mergeCells>
  <conditionalFormatting sqref="Z116">
    <cfRule type="cellIs" dxfId="0" priority="1" stopIfTrue="1" operator="equal">
      <formula>"(blank)"</formula>
    </cfRule>
  </conditionalFormatting>
  <pageMargins left="0.70866141732283472" right="0.70866141732283472" top="0.74803149606299213" bottom="0.74803149606299213" header="0.31496062992125984" footer="0.31496062992125984"/>
  <pageSetup paperSize="17" scale="74" orientation="landscape" horizontalDpi="4294967292" r:id="rId1"/>
  <headerFooter>
    <oddHeader>&amp;L&amp;G&amp;C&amp;"Garamond,Bold"&amp;12Appendix D. Well Information &amp; Field Data&amp;R&amp;"Verdana,Regular"&amp;8EDI Environmental Dynamics Inc.
2195 2nd Avenue, Whitehorse, YT
Y1A 3T8</oddHeader>
  </headerFooter>
  <rowBreaks count="1" manualBreakCount="1">
    <brk id="70" max="26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MAIN</vt:lpstr>
      <vt:lpstr>Table 1</vt:lpstr>
      <vt:lpstr>Table 2</vt:lpstr>
      <vt:lpstr>MAIN!Print_Area</vt:lpstr>
      <vt:lpstr>'Table 1'!Print_Area</vt:lpstr>
      <vt:lpstr>'Table 2'!Print_Area</vt:lpstr>
      <vt:lpstr>'Table 1'!Print_Titles</vt:lpstr>
      <vt:lpstr>'Table 2'!Print_Titles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Light</dc:creator>
  <cp:lastModifiedBy>Caleb Light</cp:lastModifiedBy>
  <cp:lastPrinted>2013-10-16T16:48:59Z</cp:lastPrinted>
  <dcterms:created xsi:type="dcterms:W3CDTF">2013-06-17T17:43:10Z</dcterms:created>
  <dcterms:modified xsi:type="dcterms:W3CDTF">2014-01-20T21:49:57Z</dcterms:modified>
</cp:coreProperties>
</file>