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eliver.ch2m.com/sites/TM2/TA020AdvancedDesign/WorkingFiles/Final_CompDesgnRoadMap/Appendices/AppG_GeochemDataAnalysisRpt/Tables/"/>
    </mc:Choice>
  </mc:AlternateContent>
  <bookViews>
    <workbookView xWindow="0" yWindow="0" windowWidth="24000" windowHeight="9735"/>
  </bookViews>
  <sheets>
    <sheet name="Table 2-1" sheetId="1" r:id="rId1"/>
    <sheet name="Table2-1_Footnotes" sheetId="2" r:id="rId2"/>
    <sheet name="Table2-2" sheetId="3" r:id="rId3"/>
    <sheet name="Table 2-3" sheetId="4" r:id="rId4"/>
    <sheet name="Table 2-4" sheetId="6" r:id="rId5"/>
    <sheet name="dont pub" sheetId="5" r:id="rId6"/>
  </sheets>
  <externalReferences>
    <externalReference r:id="rId7"/>
  </externalReferences>
  <definedNames>
    <definedName name="_xlnm.Print_Area" localSheetId="0">'Table 2-1'!$A$1:$AZ$48</definedName>
    <definedName name="_xlnm.Print_Area" localSheetId="3">'Table 2-3'!$A$1:$M$124</definedName>
    <definedName name="_xlnm.Print_Area" localSheetId="4">'Table 2-4'!$C$1:$Q$54</definedName>
    <definedName name="_xlnm.Print_Area" localSheetId="1">'Table2-1_Footnotes'!$A$1:$Z$24</definedName>
    <definedName name="_xlnm.Print_Titles" localSheetId="0">'Table 2-1'!$A:$D,'Table 2-1'!$1:$9</definedName>
    <definedName name="_xlnm.Print_Titles" localSheetId="3">'Table 2-3'!$1:$7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6" i="5" l="1"/>
  <c r="B75" i="5"/>
  <c r="B74" i="5"/>
  <c r="B73" i="5"/>
  <c r="B72" i="5"/>
  <c r="B71" i="5"/>
  <c r="T55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F55" i="5"/>
  <c r="E55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T44" i="5"/>
  <c r="S44" i="5"/>
  <c r="R44" i="5"/>
  <c r="Q44" i="5"/>
  <c r="P44" i="5"/>
  <c r="O44" i="5"/>
  <c r="N44" i="5"/>
  <c r="M44" i="5"/>
  <c r="L44" i="5"/>
  <c r="K44" i="5"/>
  <c r="J44" i="5"/>
  <c r="I44" i="5"/>
  <c r="H44" i="5"/>
  <c r="G44" i="5"/>
  <c r="F44" i="5"/>
  <c r="E44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B14" i="5"/>
  <c r="B10" i="5"/>
  <c r="B9" i="5"/>
  <c r="Q24" i="3" l="1"/>
  <c r="N24" i="3"/>
  <c r="Q23" i="3"/>
  <c r="N23" i="3"/>
  <c r="Q22" i="3"/>
  <c r="N22" i="3"/>
  <c r="Q21" i="3"/>
  <c r="N21" i="3"/>
  <c r="Q20" i="3"/>
  <c r="N20" i="3"/>
  <c r="Q19" i="3"/>
  <c r="N19" i="3"/>
  <c r="Q18" i="3"/>
  <c r="N18" i="3"/>
  <c r="Q17" i="3"/>
  <c r="N17" i="3"/>
  <c r="N16" i="3"/>
  <c r="T13" i="3"/>
  <c r="T11" i="3"/>
  <c r="T10" i="3"/>
  <c r="T8" i="3"/>
  <c r="T18" i="3" l="1"/>
  <c r="T24" i="3"/>
  <c r="T17" i="3"/>
  <c r="T19" i="3"/>
  <c r="T21" i="3"/>
  <c r="T23" i="3"/>
  <c r="T22" i="3"/>
  <c r="T20" i="3"/>
</calcChain>
</file>

<file path=xl/comments1.xml><?xml version="1.0" encoding="utf-8"?>
<comments xmlns="http://schemas.openxmlformats.org/spreadsheetml/2006/main">
  <authors>
    <author>Gatz, Ellen/NWO</author>
  </authors>
  <commentList>
    <comment ref="A28" authorId="0" shapeId="0">
      <text>
        <r>
          <rPr>
            <b/>
            <sz val="9"/>
            <color indexed="81"/>
            <rFont val="Tahoma"/>
            <family val="2"/>
          </rPr>
          <t>Gatz, Ellen/NWO:</t>
        </r>
        <r>
          <rPr>
            <sz val="9"/>
            <color indexed="81"/>
            <rFont val="Tahoma"/>
            <family val="2"/>
          </rPr>
          <t xml:space="preserve">
is "*" shown in this table? I don't see it if so</t>
        </r>
      </text>
    </comment>
    <comment ref="A36" authorId="0" shapeId="0">
      <text>
        <r>
          <rPr>
            <b/>
            <sz val="9"/>
            <color indexed="81"/>
            <rFont val="Tahoma"/>
            <family val="2"/>
          </rPr>
          <t>Gatz, Ellen/NWO:</t>
        </r>
        <r>
          <rPr>
            <sz val="9"/>
            <color indexed="81"/>
            <rFont val="Tahoma"/>
            <family val="2"/>
          </rPr>
          <t xml:space="preserve">
define</t>
        </r>
      </text>
    </comment>
  </commentList>
</comments>
</file>

<file path=xl/comments2.xml><?xml version="1.0" encoding="utf-8"?>
<comments xmlns="http://schemas.openxmlformats.org/spreadsheetml/2006/main">
  <authors>
    <author>Gatz, Ellen/NWO</author>
  </authors>
  <commentList>
    <comment ref="A94" authorId="0" shapeId="0">
      <text>
        <r>
          <rPr>
            <b/>
            <sz val="9"/>
            <color indexed="81"/>
            <rFont val="Tahoma"/>
            <family val="2"/>
          </rPr>
          <t>Gatz, Ellen/NWO:</t>
        </r>
        <r>
          <rPr>
            <sz val="9"/>
            <color indexed="81"/>
            <rFont val="Tahoma"/>
            <family val="2"/>
          </rPr>
          <t xml:space="preserve">
Where are notes: a, e, f, g</t>
        </r>
      </text>
    </comment>
    <comment ref="A115" authorId="0" shapeId="0">
      <text>
        <r>
          <rPr>
            <b/>
            <sz val="9"/>
            <color indexed="81"/>
            <rFont val="Tahoma"/>
            <family val="2"/>
          </rPr>
          <t>Gatz, Ellen/NWO:</t>
        </r>
        <r>
          <rPr>
            <sz val="9"/>
            <color indexed="81"/>
            <rFont val="Tahoma"/>
            <family val="2"/>
          </rPr>
          <t xml:space="preserve">
define</t>
        </r>
      </text>
    </comment>
  </commentList>
</comments>
</file>

<file path=xl/comments3.xml><?xml version="1.0" encoding="utf-8"?>
<comments xmlns="http://schemas.openxmlformats.org/spreadsheetml/2006/main">
  <authors>
    <author>Miles, Damion/TOR</author>
  </authors>
  <commentList>
    <comment ref="A22" authorId="0" shapeId="0">
      <text>
        <r>
          <rPr>
            <b/>
            <sz val="9"/>
            <color indexed="81"/>
            <rFont val="Tahoma"/>
            <family val="2"/>
          </rPr>
          <t>Miles, Damion/TOR:</t>
        </r>
        <r>
          <rPr>
            <sz val="9"/>
            <color indexed="81"/>
            <rFont val="Tahoma"/>
            <family val="2"/>
          </rPr>
          <t xml:space="preserve">
needs pH and temperature</t>
        </r>
      </text>
    </comment>
  </commentList>
</comments>
</file>

<file path=xl/sharedStrings.xml><?xml version="1.0" encoding="utf-8"?>
<sst xmlns="http://schemas.openxmlformats.org/spreadsheetml/2006/main" count="2087" uniqueCount="434">
  <si>
    <t>Faro Mine Remediation Project</t>
  </si>
  <si>
    <t>Perimeter 
(West)</t>
  </si>
  <si>
    <t>Perimeter (West)</t>
  </si>
  <si>
    <t>Perimeter</t>
  </si>
  <si>
    <t>Sample ID</t>
  </si>
  <si>
    <t>CH12-204-MW005B-SOA</t>
  </si>
  <si>
    <t>CH12-204-MW005B-SOB</t>
  </si>
  <si>
    <t>CH12-204-MW005B-SOC</t>
  </si>
  <si>
    <t>CH12-204-MW005B-SOD</t>
  </si>
  <si>
    <t>CH12-204-MW905B-SOD</t>
  </si>
  <si>
    <t>CH12-204-MW006B-SOA</t>
  </si>
  <si>
    <t>CH12-204-MW006B-SOB</t>
  </si>
  <si>
    <t>CH12-204-MW006B-SOC</t>
  </si>
  <si>
    <t>CH12-204-MW006B-SOD</t>
  </si>
  <si>
    <t>CH13-108-BH001-SOB</t>
  </si>
  <si>
    <t>CH13-108-BH002-SOB</t>
  </si>
  <si>
    <t>CH15-106-MW002_Sok</t>
  </si>
  <si>
    <t>CH15-106-MW003_Sod</t>
  </si>
  <si>
    <t>CH15-106-MW003_Son</t>
  </si>
  <si>
    <t>CH15-106-MW004_Soe</t>
  </si>
  <si>
    <t>CH15-106-MW004_Soq</t>
  </si>
  <si>
    <t>CH15-106-MW904_Soq</t>
  </si>
  <si>
    <t>CH15-106-MW005_Sob</t>
  </si>
  <si>
    <t>CH15-106-MW010_Sob</t>
  </si>
  <si>
    <t>CH15-106-MW010_Soh</t>
  </si>
  <si>
    <t>Sample Interval (mbgs)</t>
  </si>
  <si>
    <t>0 - 0.5</t>
  </si>
  <si>
    <t>1.8 - 2.2</t>
  </si>
  <si>
    <t>3.8 - 4.2</t>
  </si>
  <si>
    <t>5.7 - 6.1</t>
  </si>
  <si>
    <t>0 - 1.5</t>
  </si>
  <si>
    <t>1.5 - 3</t>
  </si>
  <si>
    <t>3 - 4.6</t>
  </si>
  <si>
    <t>4.6 - 6</t>
  </si>
  <si>
    <t xml:space="preserve"> - </t>
  </si>
  <si>
    <t>8.84 - 10.36</t>
  </si>
  <si>
    <t>2.74 - 4.27</t>
  </si>
  <si>
    <t>13.41 - 15.09</t>
  </si>
  <si>
    <t>Sample Date</t>
  </si>
  <si>
    <t>Geological Unit</t>
  </si>
  <si>
    <t>Analyte</t>
  </si>
  <si>
    <t>Unit</t>
  </si>
  <si>
    <t>Result</t>
  </si>
  <si>
    <t>Qualifier</t>
  </si>
  <si>
    <t>Aluminum</t>
  </si>
  <si>
    <t>mg/kg</t>
  </si>
  <si>
    <t/>
  </si>
  <si>
    <t>Antimony</t>
  </si>
  <si>
    <t>Arsenic</t>
  </si>
  <si>
    <t>J</t>
  </si>
  <si>
    <t>Barium</t>
  </si>
  <si>
    <t>Beryllium</t>
  </si>
  <si>
    <t>Bismuth</t>
  </si>
  <si>
    <t>-</t>
  </si>
  <si>
    <t>U</t>
  </si>
  <si>
    <t>Boron</t>
  </si>
  <si>
    <t>Cadmium</t>
  </si>
  <si>
    <t>Calcium</t>
  </si>
  <si>
    <t>Chromium</t>
  </si>
  <si>
    <t>Cobalt</t>
  </si>
  <si>
    <t>Copper</t>
  </si>
  <si>
    <t>Iron</t>
  </si>
  <si>
    <t>Lead</t>
  </si>
  <si>
    <t>Lithium</t>
  </si>
  <si>
    <t>Magnesium</t>
  </si>
  <si>
    <t>Manganese</t>
  </si>
  <si>
    <t>Mercury</t>
  </si>
  <si>
    <t>Molybdenum</t>
  </si>
  <si>
    <t>Nickel</t>
  </si>
  <si>
    <t>Phosphorus</t>
  </si>
  <si>
    <t>Potassium</t>
  </si>
  <si>
    <t>Selenium</t>
  </si>
  <si>
    <t>Silver</t>
  </si>
  <si>
    <t>Sodium</t>
  </si>
  <si>
    <t>Strontium</t>
  </si>
  <si>
    <t>Sulphur</t>
  </si>
  <si>
    <t>NT</t>
  </si>
  <si>
    <t>Thallium</t>
  </si>
  <si>
    <t>Tin</t>
  </si>
  <si>
    <t>Titanium</t>
  </si>
  <si>
    <t>Uranium</t>
  </si>
  <si>
    <t>Vanadium</t>
  </si>
  <si>
    <t>Zinc</t>
  </si>
  <si>
    <t>Moisture</t>
  </si>
  <si>
    <t>percent</t>
  </si>
  <si>
    <t>pH (1:2 soil:water)</t>
  </si>
  <si>
    <t>pH Units</t>
  </si>
  <si>
    <t>Organic Matter</t>
  </si>
  <si>
    <t>UJ</t>
  </si>
  <si>
    <t>Total Organic Carbon</t>
  </si>
  <si>
    <t>Total Inorganic Carbon</t>
  </si>
  <si>
    <t>Notes:</t>
  </si>
  <si>
    <t>Values indicated in black text with a grey background were identified at concentrations that are greater than 12x the Median World Soil Content.</t>
  </si>
  <si>
    <t>Values indicated in white text with a grey background were identified at concentrations that are greater than 10x the crustal abundance.</t>
  </si>
  <si>
    <r>
      <t xml:space="preserve">Values indicated in white text with a black background were identified at concentrations that are greater than both 12x the  Mediam World Soil Content </t>
    </r>
    <r>
      <rPr>
        <b/>
        <i/>
        <sz val="9"/>
        <color theme="0"/>
        <rFont val="Calibri"/>
        <family val="2"/>
        <scheme val="minor"/>
      </rPr>
      <t>and</t>
    </r>
    <r>
      <rPr>
        <sz val="9"/>
        <color theme="0"/>
        <rFont val="Calibri"/>
        <family val="2"/>
        <scheme val="minor"/>
      </rPr>
      <t xml:space="preserve"> 10x the crustal abundance.</t>
    </r>
  </si>
  <si>
    <r>
      <rPr>
        <vertAlign val="superscript"/>
        <sz val="9"/>
        <rFont val="Calibri"/>
        <family val="2"/>
        <scheme val="minor"/>
      </rPr>
      <t>a</t>
    </r>
    <r>
      <rPr>
        <sz val="9"/>
        <rFont val="Calibri"/>
        <family val="2"/>
        <scheme val="minor"/>
      </rPr>
      <t xml:space="preserve"> 12x the Median world soil content retrieved from Bowen, H.J.M. (1979) Environmental Chemistry of the Elements. Academic Press, London</t>
    </r>
  </si>
  <si>
    <r>
      <rPr>
        <vertAlign val="superscript"/>
        <sz val="9"/>
        <rFont val="Calibri"/>
        <family val="2"/>
        <scheme val="minor"/>
      </rPr>
      <t>b</t>
    </r>
    <r>
      <rPr>
        <sz val="9"/>
        <rFont val="Calibri"/>
        <family val="2"/>
        <scheme val="minor"/>
      </rPr>
      <t xml:space="preserve"> Values from Price, W.A. 1997. Draft </t>
    </r>
    <r>
      <rPr>
        <i/>
        <sz val="9"/>
        <rFont val="Calibri"/>
        <family val="2"/>
        <scheme val="minor"/>
      </rPr>
      <t>Guidelines and Recommended Methods for the Prediction of Metal Leaching and Acid Rock Drainage at Mine Sites in British Columbia</t>
    </r>
    <r>
      <rPr>
        <sz val="9"/>
        <rFont val="Calibri"/>
        <family val="2"/>
        <scheme val="minor"/>
      </rPr>
      <t xml:space="preserve"> (Appendix 3). </t>
    </r>
  </si>
  <si>
    <t>12x Median World Soil Content values and 10x Continental Crustal Abundance values that are bolded and underlined indicate the highest value between the two.</t>
  </si>
  <si>
    <t>J = This analyte was present but the reported value may not be accurate or precise</t>
  </si>
  <si>
    <t>mbgs = metre below ground surface</t>
  </si>
  <si>
    <t>mg/kg = milligram per kilogram</t>
  </si>
  <si>
    <t>NT = not tested</t>
  </si>
  <si>
    <t>QA/QC = Quality Assurance and Quality Control</t>
  </si>
  <si>
    <t>R = Data rejected</t>
  </si>
  <si>
    <t>U = This analyte was analyzed for but not detected at the specified detection limit</t>
  </si>
  <si>
    <t>Reclamation Unit</t>
  </si>
  <si>
    <t>Depth From 
(mbgs)</t>
  </si>
  <si>
    <t>Depth To 
(mbgs)</t>
  </si>
  <si>
    <t>Paste pH</t>
  </si>
  <si>
    <t>Acid Potential</t>
  </si>
  <si>
    <t>Neutralization Potential</t>
  </si>
  <si>
    <t>Barium, LMB</t>
  </si>
  <si>
    <t>Sulphate, Acid Soluble</t>
  </si>
  <si>
    <t>Total Sulphur</t>
  </si>
  <si>
    <t>Neutralization Potential 
(as CaO Eq.)</t>
  </si>
  <si>
    <t>Result 
(pH Units)</t>
  </si>
  <si>
    <t>Result 
Qualifier</t>
  </si>
  <si>
    <t>Result
(ppm)</t>
  </si>
  <si>
    <t>Result
(percent)</t>
  </si>
  <si>
    <t>Result
(mg/kg)</t>
  </si>
  <si>
    <t xml:space="preserve">  </t>
  </si>
  <si>
    <t>NC</t>
  </si>
  <si>
    <t>Remediation Unit</t>
  </si>
  <si>
    <t>Screening Level</t>
  </si>
  <si>
    <t>Depth From (mbgs)</t>
  </si>
  <si>
    <t>pH</t>
  </si>
  <si>
    <t>Result (pH units)</t>
  </si>
  <si>
    <t>6.5-9.0</t>
  </si>
  <si>
    <t>Result Qualifier</t>
  </si>
  <si>
    <t>Acidity</t>
  </si>
  <si>
    <t>Result (mg/L)</t>
  </si>
  <si>
    <t>Total Alkalinity</t>
  </si>
  <si>
    <t>Specific Conductance</t>
  </si>
  <si>
    <t>Result (µS/cm)</t>
  </si>
  <si>
    <t>ORP Leachable</t>
  </si>
  <si>
    <t>Result (mV)</t>
  </si>
  <si>
    <r>
      <t>0.005 to 0.1</t>
    </r>
    <r>
      <rPr>
        <vertAlign val="superscript"/>
        <sz val="9"/>
        <rFont val="Calibri"/>
        <family val="2"/>
        <scheme val="minor"/>
      </rPr>
      <t>b</t>
    </r>
  </si>
  <si>
    <t>Bromide</t>
  </si>
  <si>
    <r>
      <t>Variable</t>
    </r>
    <r>
      <rPr>
        <vertAlign val="superscript"/>
        <sz val="9"/>
        <rFont val="Calibri"/>
        <family val="2"/>
        <scheme val="minor"/>
      </rPr>
      <t>c</t>
    </r>
  </si>
  <si>
    <t>Chloride</t>
  </si>
  <si>
    <r>
      <t>0.002 to 0.004</t>
    </r>
    <r>
      <rPr>
        <vertAlign val="superscript"/>
        <sz val="9"/>
        <rFont val="Calibri"/>
        <family val="2"/>
        <scheme val="minor"/>
      </rPr>
      <t>d</t>
    </r>
  </si>
  <si>
    <t>Fluoride</t>
  </si>
  <si>
    <t>Nitrate</t>
  </si>
  <si>
    <t>Nitrite</t>
  </si>
  <si>
    <t>Silicon</t>
  </si>
  <si>
    <t>Sulphate</t>
  </si>
  <si>
    <t>Bold indicates the analyte was detected</t>
  </si>
  <si>
    <t>Concentration exceeds FIGQG</t>
  </si>
  <si>
    <t>Detection limit exceeds FIGQG</t>
  </si>
  <si>
    <t>J - analyte was present but the reported value may not be accurate or precise</t>
  </si>
  <si>
    <t>R -  result has been rejected for use</t>
  </si>
  <si>
    <t>m/l = milligrams per litre</t>
  </si>
  <si>
    <t>NTU =  Nephelometric Tubidity Unit</t>
  </si>
  <si>
    <t>U - analyte was analyzed for but not detected at the specified detection limit</t>
  </si>
  <si>
    <t>UJ - analyte was not detected above the detection limit; however, the reported detection limit is approximate and may not represent the actual limit of quantitation necessary to accurately and precisely measure the analyte in the sample</t>
  </si>
  <si>
    <r>
      <rPr>
        <vertAlign val="superscript"/>
        <sz val="9"/>
        <rFont val="Calibri"/>
        <family val="2"/>
      </rPr>
      <t>a</t>
    </r>
    <r>
      <rPr>
        <sz val="9"/>
        <rFont val="Calibri"/>
        <family val="2"/>
      </rPr>
      <t xml:space="preserve"> CCME guideline is pH and temperature dependent;p guidelines used here assume 5°C, typical laboratory storage temperature.</t>
    </r>
  </si>
  <si>
    <r>
      <rPr>
        <vertAlign val="superscript"/>
        <sz val="9"/>
        <rFont val="Calibri"/>
        <family val="2"/>
      </rPr>
      <t>b</t>
    </r>
    <r>
      <rPr>
        <sz val="9"/>
        <rFont val="Calibri"/>
        <family val="2"/>
      </rPr>
      <t xml:space="preserve"> CCME guideline is pH dependent; 0.005 mg/L if pH &lt; 6.5, 0.1 mg/L if pH ≥ 6.5</t>
    </r>
  </si>
  <si>
    <r>
      <rPr>
        <vertAlign val="superscript"/>
        <sz val="9"/>
        <color indexed="8"/>
        <rFont val="Calibri"/>
        <family val="2"/>
      </rPr>
      <t>c</t>
    </r>
    <r>
      <rPr>
        <sz val="9"/>
        <color indexed="8"/>
        <rFont val="Calibri"/>
        <family val="2"/>
      </rPr>
      <t xml:space="preserve"> CCME guideline is hardness dependent; If hardness is &gt; 0 to &lt; 17 mg/L, the CWQG is 0.04 μg/L; At hardness &gt; 280 mg/L, the CWQG is 0.37 μg/L; At hardness ≥ 17 to ≤ 280 mg/L cadmium concentration = 10</t>
    </r>
    <r>
      <rPr>
        <vertAlign val="superscript"/>
        <sz val="9"/>
        <color indexed="8"/>
        <rFont val="Calibri"/>
        <family val="2"/>
      </rPr>
      <t>0.83[log10(hardness)]-2.46</t>
    </r>
    <r>
      <rPr>
        <sz val="9"/>
        <color indexed="8"/>
        <rFont val="Calibri"/>
        <family val="2"/>
      </rPr>
      <t>/ 1000 mg/L</t>
    </r>
  </si>
  <si>
    <r>
      <rPr>
        <vertAlign val="superscript"/>
        <sz val="9"/>
        <color indexed="8"/>
        <rFont val="Calibri"/>
        <family val="2"/>
      </rPr>
      <t>d</t>
    </r>
    <r>
      <rPr>
        <sz val="9"/>
        <color indexed="8"/>
        <rFont val="Calibri"/>
        <family val="2"/>
      </rPr>
      <t>CCME guideline is hardness dependent; If hardness is 0 to &lt; 82 mg/L, the CWQG is 2 µg/L;  At hardness &gt;180 mg/L, the CWQG is 4 µg/L; At hardness ≥82 to ≤180 mg/L the CWQG= e</t>
    </r>
    <r>
      <rPr>
        <vertAlign val="superscript"/>
        <sz val="9"/>
        <color indexed="8"/>
        <rFont val="Calibri"/>
        <family val="2"/>
      </rPr>
      <t>0.8545[ln(hardness)]-1.465</t>
    </r>
    <r>
      <rPr>
        <sz val="9"/>
        <color indexed="8"/>
        <rFont val="Calibri"/>
        <family val="2"/>
      </rPr>
      <t xml:space="preserve"> * 0.2 / 1000 mg/L</t>
    </r>
  </si>
  <si>
    <r>
      <rPr>
        <vertAlign val="superscript"/>
        <sz val="9"/>
        <color indexed="8"/>
        <rFont val="Calibri"/>
        <family val="2"/>
      </rPr>
      <t>e</t>
    </r>
    <r>
      <rPr>
        <sz val="9"/>
        <color indexed="8"/>
        <rFont val="Calibri"/>
        <family val="2"/>
      </rPr>
      <t xml:space="preserve"> CCME guideline is hardness dependent; 0 to ≤ 60 mg/L, the CWQG is 1 µg/L; At hardness &gt;180 mg/L, the CWQG is 7 µg/L; At hardness &gt;60  to ≤ 180 mg/L the CWQG = e</t>
    </r>
    <r>
      <rPr>
        <vertAlign val="superscript"/>
        <sz val="9"/>
        <color indexed="8"/>
        <rFont val="Calibri"/>
        <family val="2"/>
      </rPr>
      <t>1.273[ln(</t>
    </r>
    <r>
      <rPr>
        <u/>
        <vertAlign val="superscript"/>
        <sz val="9"/>
        <color indexed="8"/>
        <rFont val="Calibri"/>
        <family val="2"/>
      </rPr>
      <t>hardness</t>
    </r>
    <r>
      <rPr>
        <vertAlign val="superscript"/>
        <sz val="9"/>
        <color indexed="8"/>
        <rFont val="Calibri"/>
        <family val="2"/>
      </rPr>
      <t>)]-4.705</t>
    </r>
    <r>
      <rPr>
        <sz val="9"/>
        <color indexed="8"/>
        <rFont val="Calibri"/>
        <family val="2"/>
      </rPr>
      <t xml:space="preserve"> / 1000 mg/L</t>
    </r>
  </si>
  <si>
    <r>
      <rPr>
        <vertAlign val="superscript"/>
        <sz val="9"/>
        <color indexed="8"/>
        <rFont val="Calibri"/>
        <family val="2"/>
      </rPr>
      <t>f</t>
    </r>
    <r>
      <rPr>
        <sz val="9"/>
        <color indexed="8"/>
        <rFont val="Calibri"/>
        <family val="2"/>
      </rPr>
      <t>CCME guideline is hardness dependent; At hardness is 0 to ≤ 60 mg/L, the CWQG is 25 µg/L; At hardness &gt;180 mg/L, the CWQG is 150 µg/L; At hardness &gt; 60 to ≤ 180 mg/L the CWQG is = e</t>
    </r>
    <r>
      <rPr>
        <vertAlign val="superscript"/>
        <sz val="9"/>
        <color indexed="8"/>
        <rFont val="Calibri"/>
        <family val="2"/>
      </rPr>
      <t>0.76[ln(</t>
    </r>
    <r>
      <rPr>
        <u/>
        <vertAlign val="superscript"/>
        <sz val="9"/>
        <color indexed="8"/>
        <rFont val="Calibri"/>
        <family val="2"/>
      </rPr>
      <t>hardness</t>
    </r>
    <r>
      <rPr>
        <vertAlign val="superscript"/>
        <sz val="9"/>
        <color indexed="8"/>
        <rFont val="Calibri"/>
        <family val="2"/>
      </rPr>
      <t>)]+1.06</t>
    </r>
    <r>
      <rPr>
        <sz val="9"/>
        <color indexed="8"/>
        <rFont val="Calibri"/>
        <family val="2"/>
      </rPr>
      <t xml:space="preserve"> / 1000 mg/L</t>
    </r>
  </si>
  <si>
    <r>
      <rPr>
        <vertAlign val="superscript"/>
        <sz val="9"/>
        <rFont val="Calibri"/>
        <family val="2"/>
      </rPr>
      <t>g</t>
    </r>
    <r>
      <rPr>
        <sz val="9"/>
        <rFont val="Calibri"/>
        <family val="2"/>
      </rPr>
      <t xml:space="preserve"> CCME trigger range for oligotrophic phosphorous</t>
    </r>
  </si>
  <si>
    <t>pH reported is the field parameter value</t>
  </si>
  <si>
    <t>CH13-204-MW009A_100315</t>
  </si>
  <si>
    <t>CH13-204-MW009B_100315</t>
  </si>
  <si>
    <t>CH13-204-MW010A_100415</t>
  </si>
  <si>
    <t>CH13-204-MW014A_100415</t>
  </si>
  <si>
    <t>CH13-204-MW015B_101115</t>
  </si>
  <si>
    <t>X16A_100315</t>
  </si>
  <si>
    <t>X16B_100315</t>
  </si>
  <si>
    <t>CH12-204-MW005A_100715</t>
  </si>
  <si>
    <t>CH12-204-MW005B_100715</t>
  </si>
  <si>
    <t>CH12-204-MW006A_100715</t>
  </si>
  <si>
    <t>CH12-204-MW006B_100715</t>
  </si>
  <si>
    <t>X17A_100815</t>
  </si>
  <si>
    <t>X17B_100815</t>
  </si>
  <si>
    <t>X917A_GW1015</t>
  </si>
  <si>
    <t>X18A_100715</t>
  </si>
  <si>
    <t>X18B_100715</t>
  </si>
  <si>
    <t>RCD</t>
  </si>
  <si>
    <t>Downstream of CVD</t>
  </si>
  <si>
    <t>Analyses ID</t>
  </si>
  <si>
    <t>Units</t>
  </si>
  <si>
    <t>FMC Discharge Criteria</t>
  </si>
  <si>
    <t>CCME Guidelines</t>
  </si>
  <si>
    <t>General Chemistry</t>
  </si>
  <si>
    <t>pH, Field</t>
  </si>
  <si>
    <t>6.5 - 9.0</t>
  </si>
  <si>
    <t>Temperature, Field</t>
  </si>
  <si>
    <t>Hardness (as CaCO3)</t>
  </si>
  <si>
    <t>mg/L</t>
  </si>
  <si>
    <t>Total Suspended Solids</t>
  </si>
  <si>
    <t>1 U</t>
  </si>
  <si>
    <t>Total dissolved solids</t>
  </si>
  <si>
    <t>Turbidity, Field</t>
  </si>
  <si>
    <t>Anions and Nutrients</t>
  </si>
  <si>
    <t>Acidity, hot peroxide</t>
  </si>
  <si>
    <t>25 UJ</t>
  </si>
  <si>
    <t>25 U</t>
  </si>
  <si>
    <t>Alkalinity, Bicarbonate (as CaCO3)</t>
  </si>
  <si>
    <t>Alkalinity, Carbonate (as CaCO3)</t>
  </si>
  <si>
    <t>2 U</t>
  </si>
  <si>
    <t>Alkalinity, Hydroxide (as CaCO3)</t>
  </si>
  <si>
    <t>Alkalinity, Total (as CaCO3)</t>
  </si>
  <si>
    <t>Ammonia</t>
  </si>
  <si>
    <r>
      <t>Variable</t>
    </r>
    <r>
      <rPr>
        <vertAlign val="superscript"/>
        <sz val="9"/>
        <rFont val="Calibri"/>
        <family val="2"/>
        <scheme val="minor"/>
      </rPr>
      <t>a</t>
    </r>
  </si>
  <si>
    <t>0.005 U</t>
  </si>
  <si>
    <t>NH3 guideline</t>
  </si>
  <si>
    <t>Chloride (Cl)</t>
  </si>
  <si>
    <t>0.5 U</t>
  </si>
  <si>
    <t>2.5 U</t>
  </si>
  <si>
    <t>Nitrate (as N)</t>
  </si>
  <si>
    <t>0.01 U</t>
  </si>
  <si>
    <t>0.1 J</t>
  </si>
  <si>
    <t>0.005 UJ</t>
  </si>
  <si>
    <t>0.13 J</t>
  </si>
  <si>
    <t>Nitrite (as N)</t>
  </si>
  <si>
    <t>0.001 U</t>
  </si>
  <si>
    <t>0.002 U</t>
  </si>
  <si>
    <t>0.001 UJ</t>
  </si>
  <si>
    <t>0.003 J</t>
  </si>
  <si>
    <t>Sulfate</t>
  </si>
  <si>
    <t>Carbon, dissolved organic (DOC)</t>
  </si>
  <si>
    <t>Free Cyanide</t>
  </si>
  <si>
    <t>Dissolved Metals</t>
  </si>
  <si>
    <t>Aluminum, dissolved</t>
  </si>
  <si>
    <t>Al guideline</t>
  </si>
  <si>
    <t>Antimony (Sb)-Dissolved</t>
  </si>
  <si>
    <t>0.0001 U</t>
  </si>
  <si>
    <t>0.0002 U</t>
  </si>
  <si>
    <t>Arsenic (As)-Dissolved</t>
  </si>
  <si>
    <t>Barium (Ba)-Dissolved</t>
  </si>
  <si>
    <t>Beryllium (Be)-Dissolved</t>
  </si>
  <si>
    <t>Boron (B)-Dissolved</t>
  </si>
  <si>
    <t>0.02 U</t>
  </si>
  <si>
    <t>Cadmium (Cd)-Dissolved</t>
  </si>
  <si>
    <t>0.000005 U</t>
  </si>
  <si>
    <t>Cd guideline</t>
  </si>
  <si>
    <t>Calcium, dissolved</t>
  </si>
  <si>
    <t>Chromium (Cr)-Dissolved</t>
  </si>
  <si>
    <t>Cobalt (Co)-Dissolved</t>
  </si>
  <si>
    <t>Copper (Cu)-Dissolved</t>
  </si>
  <si>
    <t>0.0004 U</t>
  </si>
  <si>
    <t>Cu guideline</t>
  </si>
  <si>
    <t>Iron, dissolved</t>
  </si>
  <si>
    <t>0.03 U</t>
  </si>
  <si>
    <r>
      <t>Ferrous Iron, dissolved (Fe</t>
    </r>
    <r>
      <rPr>
        <b/>
        <vertAlign val="superscript"/>
        <sz val="9"/>
        <color indexed="8"/>
        <rFont val="Calibri"/>
        <family val="2"/>
      </rPr>
      <t>2+</t>
    </r>
    <r>
      <rPr>
        <b/>
        <sz val="9"/>
        <color indexed="8"/>
        <rFont val="Calibri"/>
        <family val="2"/>
      </rPr>
      <t>)</t>
    </r>
  </si>
  <si>
    <t>Lead (Pb)-Dissolved</t>
  </si>
  <si>
    <r>
      <t>0.001</t>
    </r>
    <r>
      <rPr>
        <vertAlign val="superscript"/>
        <sz val="9"/>
        <rFont val="Calibri"/>
        <family val="2"/>
        <scheme val="minor"/>
      </rPr>
      <t>e</t>
    </r>
  </si>
  <si>
    <t>0.00005 U</t>
  </si>
  <si>
    <t>Pb guideline</t>
  </si>
  <si>
    <t>Lithium, dissolved</t>
  </si>
  <si>
    <t>Magnesium, dissolved</t>
  </si>
  <si>
    <t>Manganese, dissolved</t>
  </si>
  <si>
    <t>Mercury, dissolved</t>
  </si>
  <si>
    <t>Molybdenum (Mo)-Dissolved</t>
  </si>
  <si>
    <t>Nickel (Ni)-Dissolved</t>
  </si>
  <si>
    <r>
      <t>0.025</t>
    </r>
    <r>
      <rPr>
        <vertAlign val="superscript"/>
        <sz val="9"/>
        <rFont val="Calibri"/>
        <family val="2"/>
        <scheme val="minor"/>
      </rPr>
      <t>f</t>
    </r>
  </si>
  <si>
    <t>0.0005 U</t>
  </si>
  <si>
    <t>Phosphorus, dissolved</t>
  </si>
  <si>
    <r>
      <t>0.004 to 0.10</t>
    </r>
    <r>
      <rPr>
        <vertAlign val="superscript"/>
        <sz val="9"/>
        <rFont val="Calibri"/>
        <family val="2"/>
        <scheme val="minor"/>
      </rPr>
      <t>g</t>
    </r>
  </si>
  <si>
    <t>0.3 U</t>
  </si>
  <si>
    <t>Potassium, dissolved</t>
  </si>
  <si>
    <t>Selenium (Se)-Dissolved</t>
  </si>
  <si>
    <t>Silica, Dissolved (Si)</t>
  </si>
  <si>
    <r>
      <t>Silicon, dissolved (SiO</t>
    </r>
    <r>
      <rPr>
        <b/>
        <vertAlign val="subscript"/>
        <sz val="9"/>
        <color indexed="8"/>
        <rFont val="Calibri"/>
        <family val="2"/>
      </rPr>
      <t>2</t>
    </r>
    <r>
      <rPr>
        <b/>
        <sz val="9"/>
        <color indexed="8"/>
        <rFont val="Calibri"/>
        <family val="2"/>
      </rPr>
      <t>)</t>
    </r>
  </si>
  <si>
    <t>Silver (Ag)-Dissolved</t>
  </si>
  <si>
    <t>0.00001 U</t>
  </si>
  <si>
    <t>0.00002 U</t>
  </si>
  <si>
    <t>Sodium (Na)-Dissolved</t>
  </si>
  <si>
    <t>Strontium, dissolved</t>
  </si>
  <si>
    <t>Sulfur, dissolved</t>
  </si>
  <si>
    <t>Thallium (Tl)-Dissolved</t>
  </si>
  <si>
    <t>Titanium, dissolved</t>
  </si>
  <si>
    <t>0.0003 U</t>
  </si>
  <si>
    <t>0.0006 U</t>
  </si>
  <si>
    <t>Uranium (U)-Dissolved</t>
  </si>
  <si>
    <t>Vanadium (V)-Dissolved</t>
  </si>
  <si>
    <t>Zinc (Zn)-Dissolved</t>
  </si>
  <si>
    <t>Conductivity, Field</t>
  </si>
  <si>
    <t>DO</t>
  </si>
  <si>
    <t>ORP</t>
  </si>
  <si>
    <t>7.54 J</t>
  </si>
  <si>
    <t>7.37 J</t>
  </si>
  <si>
    <t>7.14 J</t>
  </si>
  <si>
    <t>6.57 J</t>
  </si>
  <si>
    <t>7.78 J</t>
  </si>
  <si>
    <t>7.9 J</t>
  </si>
  <si>
    <t>Concentration exceeds FMC discharge criteria</t>
  </si>
  <si>
    <t>TABLE 2-4</t>
  </si>
  <si>
    <t>Fall 2015 - Perimeter RU Groundwater Analytical Results</t>
  </si>
  <si>
    <t>Location</t>
  </si>
  <si>
    <t>Level of Sign</t>
  </si>
  <si>
    <t>CH12-204-MW005B</t>
  </si>
  <si>
    <t>Zero results ignored</t>
  </si>
  <si>
    <t xml:space="preserve">Total Alkalinity </t>
  </si>
  <si>
    <t>Dissolved Iron</t>
  </si>
  <si>
    <t>Dissolved Magnesium</t>
  </si>
  <si>
    <t>Field pH</t>
  </si>
  <si>
    <t>Dissolved Zinc</t>
  </si>
  <si>
    <t>CH12-204-MW006B</t>
  </si>
  <si>
    <t>P01-01A</t>
  </si>
  <si>
    <t>P01-01B</t>
  </si>
  <si>
    <t>X16A</t>
  </si>
  <si>
    <t>X16B</t>
  </si>
  <si>
    <t>X17A</t>
  </si>
  <si>
    <t>X17B</t>
  </si>
  <si>
    <t>X18A</t>
  </si>
  <si>
    <t>X18B</t>
  </si>
  <si>
    <t>↑</t>
  </si>
  <si>
    <t>↓</t>
  </si>
  <si>
    <t>ND</t>
  </si>
  <si>
    <t>CH13-204-MW008A</t>
  </si>
  <si>
    <t>CH13-204-MW008B</t>
  </si>
  <si>
    <t>CH13-204-MW009A</t>
  </si>
  <si>
    <t>CH13-204-MW009B</t>
  </si>
  <si>
    <t>CH13-204-MW010A</t>
  </si>
  <si>
    <t>CH13-204-MW014A</t>
  </si>
  <si>
    <t>CH13-204-MW015B</t>
  </si>
  <si>
    <t>Level of significance tested is 95%.</t>
  </si>
  <si>
    <t>Non-detectable concentrations were reduced to half the non-detectable limit.</t>
  </si>
  <si>
    <t>Duplicate measurements were removed.</t>
  </si>
  <si>
    <t xml:space="preserve">↑ - Significant increasing trend </t>
  </si>
  <si>
    <t xml:space="preserve">↓ - Significant decreasing trend </t>
  </si>
  <si>
    <t>ND - Less than the required number of data points with detections.</t>
  </si>
  <si>
    <t>NT - No significant trend observed.</t>
  </si>
  <si>
    <t>Analytical results for neutralization potential by the AOAC 955.01 and MOD-SOBEK-3.2.3 methods are reported; results by the MOD-SOBEK-3.2.3 method are indicated using "*".</t>
  </si>
  <si>
    <t xml:space="preserve">AOAC 955.01 is the preferred analytical method for neutralization potential; however, MOD-SOBEK-3.2.3 was applied to some samples collected in 2012 due to miscommunication. </t>
  </si>
  <si>
    <t>Analytical results by the AOAC 955.01 method should be considered in future analysis and decision-making process.</t>
  </si>
  <si>
    <t>CaO = calcium oxide</t>
  </si>
  <si>
    <t>J = Analyte was present but the reported value may not be accurate or precise.</t>
  </si>
  <si>
    <t>kg = kilogram</t>
  </si>
  <si>
    <t>NC = not calculated</t>
  </si>
  <si>
    <t xml:space="preserve">NP/AP = nuetralization potential divided by acid potential </t>
  </si>
  <si>
    <t>ppm = parts per million</t>
  </si>
  <si>
    <t>U = This analyte was analyzed for but not detected at the specified detection limit.</t>
  </si>
  <si>
    <t>95.8% (sig +)</t>
  </si>
  <si>
    <t>75.8% (+)</t>
  </si>
  <si>
    <t>59.2% (-)</t>
  </si>
  <si>
    <t>59.2% (+)</t>
  </si>
  <si>
    <t>100.0% (sig +)</t>
  </si>
  <si>
    <t>99.7% (sig -)</t>
  </si>
  <si>
    <t>65.4% (-)</t>
  </si>
  <si>
    <t>99.5% (sig +)</t>
  </si>
  <si>
    <t>99.5% (sig -)</t>
  </si>
  <si>
    <t>1.52 - 2.74</t>
  </si>
  <si>
    <t>0 - 1.52</t>
  </si>
  <si>
    <t>0 - 1.37</t>
  </si>
  <si>
    <t>4.42 - 5.94</t>
  </si>
  <si>
    <t>7.47 - 8.99</t>
  </si>
  <si>
    <r>
      <rPr>
        <vertAlign val="superscript"/>
        <sz val="9"/>
        <rFont val="Calibri"/>
        <family val="2"/>
        <scheme val="minor"/>
      </rPr>
      <t>a</t>
    </r>
    <r>
      <rPr>
        <sz val="9"/>
        <rFont val="Calibri"/>
        <family val="2"/>
        <scheme val="minor"/>
      </rPr>
      <t xml:space="preserve"> CCME guideline is pH and temperature dependent;p guidelines used here assume 5°C, typical laboratory storage temperature.</t>
    </r>
  </si>
  <si>
    <r>
      <rPr>
        <vertAlign val="superscript"/>
        <sz val="9"/>
        <rFont val="Calibri"/>
        <family val="2"/>
        <scheme val="minor"/>
      </rPr>
      <t>b</t>
    </r>
    <r>
      <rPr>
        <sz val="9"/>
        <rFont val="Calibri"/>
        <family val="2"/>
        <scheme val="minor"/>
      </rPr>
      <t xml:space="preserve"> CCME guideline is pH dependent; 0.005 mg/L if pH &lt; 6.5, 0.1 mg/L if pH ≥ 6.5</t>
    </r>
  </si>
  <si>
    <r>
      <rPr>
        <vertAlign val="superscript"/>
        <sz val="9"/>
        <rFont val="Calibri"/>
        <family val="2"/>
        <scheme val="minor"/>
      </rPr>
      <t>g</t>
    </r>
    <r>
      <rPr>
        <sz val="9"/>
        <rFont val="Calibri"/>
        <family val="2"/>
        <scheme val="minor"/>
      </rPr>
      <t xml:space="preserve"> CCME trigger range for oligotrophic phosphorous</t>
    </r>
  </si>
  <si>
    <r>
      <t xml:space="preserve">12x Median Soil Content </t>
    </r>
    <r>
      <rPr>
        <b/>
        <vertAlign val="superscript"/>
        <sz val="9"/>
        <rFont val="Calibri"/>
        <family val="2"/>
        <scheme val="minor"/>
      </rPr>
      <t>a</t>
    </r>
  </si>
  <si>
    <r>
      <t>10x Crustal Abundance</t>
    </r>
    <r>
      <rPr>
        <b/>
        <vertAlign val="superscript"/>
        <sz val="9"/>
        <color theme="0"/>
        <rFont val="Calibri"/>
        <family val="2"/>
        <scheme val="minor"/>
      </rPr>
      <t>b</t>
    </r>
  </si>
  <si>
    <r>
      <t>Inorganic Carbon (as CaCO</t>
    </r>
    <r>
      <rPr>
        <b/>
        <vertAlign val="subscript"/>
        <sz val="9"/>
        <rFont val="Calibri"/>
        <family val="2"/>
        <scheme val="minor"/>
      </rPr>
      <t>3</t>
    </r>
    <r>
      <rPr>
        <b/>
        <sz val="9"/>
        <rFont val="Calibri"/>
        <family val="2"/>
        <scheme val="minor"/>
      </rPr>
      <t xml:space="preserve"> Equivalent)</t>
    </r>
  </si>
  <si>
    <r>
      <t>Acid Potential 
(as CaCO</t>
    </r>
    <r>
      <rPr>
        <b/>
        <vertAlign val="subscript"/>
        <sz val="9"/>
        <color theme="1"/>
        <rFont val="Calibri"/>
        <family val="2"/>
        <scheme val="minor"/>
      </rPr>
      <t xml:space="preserve">3 </t>
    </r>
    <r>
      <rPr>
        <b/>
        <sz val="9"/>
        <color theme="1"/>
        <rFont val="Calibri"/>
        <family val="2"/>
        <scheme val="minor"/>
      </rPr>
      <t>Eq.)</t>
    </r>
  </si>
  <si>
    <r>
      <t>Neutralization Potential 
(as CaCO</t>
    </r>
    <r>
      <rPr>
        <b/>
        <vertAlign val="subscript"/>
        <sz val="9"/>
        <color theme="1"/>
        <rFont val="Calibri"/>
        <family val="2"/>
        <scheme val="minor"/>
      </rPr>
      <t>3</t>
    </r>
    <r>
      <rPr>
        <b/>
        <sz val="9"/>
        <color theme="1"/>
        <rFont val="Calibri"/>
        <family val="2"/>
        <scheme val="minor"/>
      </rPr>
      <t xml:space="preserve"> Eq.)</t>
    </r>
  </si>
  <si>
    <r>
      <t>(kg CaCO</t>
    </r>
    <r>
      <rPr>
        <b/>
        <vertAlign val="subscript"/>
        <sz val="9"/>
        <color indexed="8"/>
        <rFont val="Calibri"/>
        <family val="2"/>
        <scheme val="minor"/>
      </rPr>
      <t>3</t>
    </r>
    <r>
      <rPr>
        <b/>
        <sz val="9"/>
        <color indexed="8"/>
        <rFont val="Calibri"/>
        <family val="2"/>
        <scheme val="minor"/>
      </rPr>
      <t>/tonne)</t>
    </r>
  </si>
  <si>
    <r>
      <t>Calculated Result (kg CaCO</t>
    </r>
    <r>
      <rPr>
        <b/>
        <vertAlign val="subscript"/>
        <sz val="9"/>
        <color indexed="8"/>
        <rFont val="Calibri"/>
        <family val="2"/>
        <scheme val="minor"/>
      </rPr>
      <t>3</t>
    </r>
    <r>
      <rPr>
        <b/>
        <sz val="9"/>
        <color indexed="8"/>
        <rFont val="Calibri"/>
        <family val="2"/>
        <scheme val="minor"/>
      </rPr>
      <t>/tonne)</t>
    </r>
  </si>
  <si>
    <r>
      <t>CaCO</t>
    </r>
    <r>
      <rPr>
        <vertAlign val="sub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 xml:space="preserve"> = calcium carbonate</t>
    </r>
  </si>
  <si>
    <r>
      <t>CaCO</t>
    </r>
    <r>
      <rPr>
        <vertAlign val="subscript"/>
        <sz val="9"/>
        <rFont val="Calibri"/>
        <family val="2"/>
        <scheme val="minor"/>
      </rPr>
      <t>3</t>
    </r>
    <r>
      <rPr>
        <sz val="9"/>
        <rFont val="Calibri"/>
        <family val="2"/>
        <scheme val="minor"/>
      </rPr>
      <t xml:space="preserve"> = calcium carbonate</t>
    </r>
  </si>
  <si>
    <t>Table 2-1. Total Metals Analysis and General Chemical Parameter 
Results (2012-2015): Faro Mine Complex</t>
  </si>
  <si>
    <t xml:space="preserve">Table 2-1. Total Metals Analysis and General Chemical Parameter </t>
  </si>
  <si>
    <t>Table 2-2. Acid Base Accounting Results (2012-2015): Faro Mine Complex</t>
  </si>
  <si>
    <t>Table 2-3. De-ionized Water Leach Test Results (2012-2015): Faro Mine Complex</t>
  </si>
  <si>
    <t>Laboratory data has been validated by CH2M before importing to EquIS. This summary table has been through QA/QC.</t>
  </si>
  <si>
    <t>Neutralization Potential Ratio (NP/AP)</t>
  </si>
  <si>
    <t>Calculated values of acid potential presented italics were calculated based on total sulphur content, and represent conservative estimates of the acid generation potential</t>
  </si>
  <si>
    <t xml:space="preserve">µS/cm = micro-Siemens per centimetre </t>
  </si>
  <si>
    <t>mV = millivolt</t>
  </si>
  <si>
    <t>CCME = Canadian Council of Ministers of the Environment</t>
  </si>
  <si>
    <t>°C = degrees Celsius</t>
  </si>
  <si>
    <t>mg/L = milligrams per litre</t>
  </si>
  <si>
    <t>&lt; = less than</t>
  </si>
  <si>
    <t>≥ = greater than or equal to</t>
  </si>
  <si>
    <t xml:space="preserve"> &gt; = greater</t>
  </si>
  <si>
    <r>
      <rPr>
        <vertAlign val="superscript"/>
        <sz val="9"/>
        <color indexed="8"/>
        <rFont val="Calibri"/>
        <family val="2"/>
        <scheme val="minor"/>
      </rPr>
      <t>c</t>
    </r>
    <r>
      <rPr>
        <sz val="9"/>
        <color indexed="8"/>
        <rFont val="Calibri"/>
        <family val="2"/>
        <scheme val="minor"/>
      </rPr>
      <t xml:space="preserve"> CCME guideline is hardness dependent; If hardness is &gt; 0 to &lt; 17 mg/L, the CWQG is 0.04 μg/L; At hardness &gt; 280 mg/L, the CWQG is 0.37 μg/L; At hardness ≥ 17 to ≤ 280 mg/L cadmium concentration = 10</t>
    </r>
    <r>
      <rPr>
        <vertAlign val="superscript"/>
        <sz val="9"/>
        <color indexed="8"/>
        <rFont val="Calibri"/>
        <family val="2"/>
        <scheme val="minor"/>
      </rPr>
      <t>0.83[log10(hardness)]-2.46</t>
    </r>
    <r>
      <rPr>
        <sz val="9"/>
        <color indexed="8"/>
        <rFont val="Calibri"/>
        <family val="2"/>
        <scheme val="minor"/>
      </rPr>
      <t>/ 1,000 mg/L</t>
    </r>
  </si>
  <si>
    <r>
      <rPr>
        <vertAlign val="superscript"/>
        <sz val="9"/>
        <color indexed="8"/>
        <rFont val="Calibri"/>
        <family val="2"/>
        <scheme val="minor"/>
      </rPr>
      <t>e</t>
    </r>
    <r>
      <rPr>
        <sz val="9"/>
        <color indexed="8"/>
        <rFont val="Calibri"/>
        <family val="2"/>
        <scheme val="minor"/>
      </rPr>
      <t xml:space="preserve"> CCME guideline is hardness dependent; 0 to ≤ 60 mg/L, the CWQG is 1 µg/L; At hardness &gt; 180 mg/L, the CWQG is 7 µg/L; At hardness &gt; 60  to ≤ 180 mg/L the CWQG = e</t>
    </r>
    <r>
      <rPr>
        <vertAlign val="superscript"/>
        <sz val="9"/>
        <color indexed="8"/>
        <rFont val="Calibri"/>
        <family val="2"/>
        <scheme val="minor"/>
      </rPr>
      <t>1.273[ln(</t>
    </r>
    <r>
      <rPr>
        <u/>
        <vertAlign val="superscript"/>
        <sz val="9"/>
        <color indexed="8"/>
        <rFont val="Calibri"/>
        <family val="2"/>
        <scheme val="minor"/>
      </rPr>
      <t>hardness</t>
    </r>
    <r>
      <rPr>
        <vertAlign val="superscript"/>
        <sz val="9"/>
        <color indexed="8"/>
        <rFont val="Calibri"/>
        <family val="2"/>
        <scheme val="minor"/>
      </rPr>
      <t>)]-4.705</t>
    </r>
    <r>
      <rPr>
        <sz val="9"/>
        <color indexed="8"/>
        <rFont val="Calibri"/>
        <family val="2"/>
        <scheme val="minor"/>
      </rPr>
      <t xml:space="preserve"> / 1,000 mg/L</t>
    </r>
  </si>
  <si>
    <t>μg/L = micrograms per litre</t>
  </si>
  <si>
    <r>
      <rPr>
        <vertAlign val="superscript"/>
        <sz val="9"/>
        <color indexed="8"/>
        <rFont val="Calibri"/>
        <family val="2"/>
        <scheme val="minor"/>
      </rPr>
      <t>d</t>
    </r>
    <r>
      <rPr>
        <sz val="9"/>
        <color indexed="8"/>
        <rFont val="Calibri"/>
        <family val="2"/>
        <scheme val="minor"/>
      </rPr>
      <t>CCME guideline is hardness dependent; If hardness is 0 to &lt; 82 mg/L, the CWQG is 2 µg/L;  At hardness &gt; 180 mg/L, the CWQG is 4 µg/L; At hardness ≥ 82 to ≤ 180 mg/L the CWQG= e</t>
    </r>
    <r>
      <rPr>
        <vertAlign val="superscript"/>
        <sz val="9"/>
        <color indexed="8"/>
        <rFont val="Calibri"/>
        <family val="2"/>
        <scheme val="minor"/>
      </rPr>
      <t>0.8545[ln(hardness)]-1.465</t>
    </r>
    <r>
      <rPr>
        <sz val="9"/>
        <color indexed="8"/>
        <rFont val="Calibri"/>
        <family val="2"/>
        <scheme val="minor"/>
      </rPr>
      <t xml:space="preserve"> * 0.2 / 1,000 mg/L</t>
    </r>
  </si>
  <si>
    <r>
      <rPr>
        <vertAlign val="superscript"/>
        <sz val="9"/>
        <color indexed="8"/>
        <rFont val="Calibri"/>
        <family val="2"/>
        <scheme val="minor"/>
      </rPr>
      <t>f</t>
    </r>
    <r>
      <rPr>
        <sz val="9"/>
        <color indexed="8"/>
        <rFont val="Calibri"/>
        <family val="2"/>
        <scheme val="minor"/>
      </rPr>
      <t>CCME guideline is hardness dependent; At hardness is 0 to ≤ 60 mg/L, the CWQG is 25 µg/L; At hardness &gt; 180 mg/L, the CWQG is 150 µg/L; At hardness &gt;  60 to ≤ 180 mg/L the CWQG is = e</t>
    </r>
    <r>
      <rPr>
        <vertAlign val="superscript"/>
        <sz val="9"/>
        <color indexed="8"/>
        <rFont val="Calibri"/>
        <family val="2"/>
        <scheme val="minor"/>
      </rPr>
      <t>0.76[ln(</t>
    </r>
    <r>
      <rPr>
        <u/>
        <vertAlign val="superscript"/>
        <sz val="9"/>
        <color indexed="8"/>
        <rFont val="Calibri"/>
        <family val="2"/>
        <scheme val="minor"/>
      </rPr>
      <t>hardness</t>
    </r>
    <r>
      <rPr>
        <vertAlign val="superscript"/>
        <sz val="9"/>
        <color indexed="8"/>
        <rFont val="Calibri"/>
        <family val="2"/>
        <scheme val="minor"/>
      </rPr>
      <t>)]+1.06</t>
    </r>
    <r>
      <rPr>
        <sz val="9"/>
        <color indexed="8"/>
        <rFont val="Calibri"/>
        <family val="2"/>
        <scheme val="minor"/>
      </rPr>
      <t xml:space="preserve"> / 1,000 mg/L</t>
    </r>
  </si>
  <si>
    <t>≤ = less than or equal to</t>
  </si>
  <si>
    <t>CWQG = Canadian Water Quality Guidelines</t>
  </si>
  <si>
    <t>R =  result has been rejected for use</t>
  </si>
  <si>
    <t>U = analyte was analyzed for but not detected at the specified detection limit</t>
  </si>
  <si>
    <t>UJ = analyte was not detected above the detection limit; however, the reported detection limit is approximate and may not represent the actual limit of quantitation necessary to accurately and precisely measure the analyte in the sample</t>
  </si>
  <si>
    <t>ORP = Oxidation-reduction Potential</t>
  </si>
  <si>
    <t xml:space="preserve">FIGQG = </t>
  </si>
  <si>
    <t>Mann-Kendall trend statistics calculated only for dataset with 5 or more detectable data points.</t>
  </si>
  <si>
    <t xml:space="preserve">LMB = </t>
  </si>
  <si>
    <t>Table 2-4. Fall 2015 - Perimeter Remediation Unit Groundwater Mann-Kendall Results</t>
  </si>
  <si>
    <t>CH16-102-MW003_SOc</t>
  </si>
  <si>
    <t>CH16-102-MW004_SOc</t>
  </si>
  <si>
    <t>CH16-102-MW005_SOj</t>
  </si>
  <si>
    <t>CH16-102-MW006_SOq</t>
  </si>
  <si>
    <t>CH16-102-MW007_SOb</t>
  </si>
  <si>
    <t>CH16-102-MW903_SOc</t>
  </si>
  <si>
    <t>2.4 - 4</t>
  </si>
  <si>
    <t>2.7 - 4.3</t>
  </si>
  <si>
    <t>7.0 - 8.5</t>
  </si>
  <si>
    <t>16.2 - 17.8</t>
  </si>
  <si>
    <t>2.7 - 3.35</t>
  </si>
  <si>
    <t>CH13-204-MW011A</t>
  </si>
  <si>
    <t>CH13-204-MW011B</t>
  </si>
  <si>
    <t>60.4% (-)</t>
  </si>
  <si>
    <t>87.8% (+)</t>
  </si>
  <si>
    <t>99.7% (sig +)</t>
  </si>
  <si>
    <t>99.8% (sig -)</t>
  </si>
  <si>
    <t>98.5% (sig -)</t>
  </si>
  <si>
    <t>99.4% (sig -)</t>
  </si>
  <si>
    <t>86.4% (-)</t>
  </si>
  <si>
    <t>64.0% (+)</t>
  </si>
  <si>
    <t>50.7% (+)</t>
  </si>
  <si>
    <t>55.2% (+)</t>
  </si>
  <si>
    <t>86.5% (+)</t>
  </si>
  <si>
    <t>94.2% (-)</t>
  </si>
  <si>
    <t>98.0% (sig -)</t>
  </si>
  <si>
    <t>88.7% (+)</t>
  </si>
  <si>
    <t>73.9% (-)</t>
  </si>
  <si>
    <t>52.2% (+)</t>
  </si>
  <si>
    <t>72.5% (-)</t>
  </si>
  <si>
    <t>91.7% (-)</t>
  </si>
  <si>
    <t>79.4% (-)</t>
  </si>
  <si>
    <t>58.6% (-)</t>
  </si>
  <si>
    <t>94.6% (-)</t>
  </si>
  <si>
    <t>95.4% (sig -)</t>
  </si>
  <si>
    <t>95.7% (sig -)</t>
  </si>
  <si>
    <t>86.9% (-)</t>
  </si>
  <si>
    <t>98.8% (sig +)</t>
  </si>
  <si>
    <t>99.8% (sig +)</t>
  </si>
  <si>
    <t>97.6% (sig +)</t>
  </si>
  <si>
    <t>99.3% (sig +)</t>
  </si>
  <si>
    <t>95.9% (sig +)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</si>
</sst>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#,##0.0"/>
    <numFmt numFmtId="165" formatCode="0.0"/>
    <numFmt numFmtId="166" formatCode="#,##0.000_);\(#,##0.000\)"/>
    <numFmt numFmtId="167" formatCode="#,##0.0_);\(#,##0.0\)"/>
    <numFmt numFmtId="168" formatCode="#,##0.000"/>
    <numFmt numFmtId="169" formatCode="_(* #,##0_);_(* \(#,##0\);_(* &quot;-&quot;??_);_(@_)"/>
    <numFmt numFmtId="170" formatCode="[$-409]d\-mmm\-yy;@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i/>
      <sz val="9"/>
      <color theme="0"/>
      <name val="Calibri"/>
      <family val="2"/>
      <scheme val="minor"/>
    </font>
    <font>
      <vertAlign val="superscript"/>
      <sz val="9"/>
      <name val="Calibri"/>
      <family val="2"/>
      <scheme val="minor"/>
    </font>
    <font>
      <i/>
      <sz val="9"/>
      <name val="Calibri"/>
      <family val="2"/>
      <scheme val="minor"/>
    </font>
    <font>
      <sz val="10"/>
      <color indexed="8"/>
      <name val="Arial"/>
      <family val="2"/>
    </font>
    <font>
      <b/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name val="Calibri"/>
      <family val="2"/>
    </font>
    <font>
      <vertAlign val="superscript"/>
      <sz val="9"/>
      <name val="Calibri"/>
      <family val="2"/>
    </font>
    <font>
      <sz val="9"/>
      <color indexed="8"/>
      <name val="Calibri"/>
      <family val="2"/>
    </font>
    <font>
      <vertAlign val="superscript"/>
      <sz val="9"/>
      <color indexed="8"/>
      <name val="Calibri"/>
      <family val="2"/>
    </font>
    <font>
      <u/>
      <vertAlign val="superscript"/>
      <sz val="9"/>
      <color indexed="8"/>
      <name val="Calibri"/>
      <family val="2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sz val="11"/>
      <color indexed="8"/>
      <name val="Calibri"/>
      <family val="2"/>
    </font>
    <font>
      <b/>
      <sz val="9"/>
      <color indexed="8"/>
      <name val="Calibri"/>
      <family val="2"/>
    </font>
    <font>
      <b/>
      <i/>
      <sz val="9"/>
      <name val="Calibri"/>
      <family val="2"/>
      <scheme val="minor"/>
    </font>
    <font>
      <sz val="9"/>
      <color theme="0"/>
      <name val="Calibri"/>
      <family val="2"/>
    </font>
    <font>
      <b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name val="Tahoma"/>
      <family val="2"/>
    </font>
    <font>
      <sz val="9"/>
      <color rgb="FFFF0000"/>
      <name val="Calibri"/>
      <family val="2"/>
    </font>
    <font>
      <b/>
      <vertAlign val="superscript"/>
      <sz val="9"/>
      <color indexed="8"/>
      <name val="Calibri"/>
      <family val="2"/>
    </font>
    <font>
      <b/>
      <vertAlign val="subscript"/>
      <sz val="9"/>
      <color indexed="8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9"/>
      <color indexed="8"/>
      <name val="Calibri"/>
      <family val="2"/>
      <scheme val="minor"/>
    </font>
    <font>
      <vertAlign val="superscript"/>
      <sz val="9"/>
      <color indexed="8"/>
      <name val="Calibri"/>
      <family val="2"/>
      <scheme val="minor"/>
    </font>
    <font>
      <u/>
      <vertAlign val="superscript"/>
      <sz val="9"/>
      <color indexed="8"/>
      <name val="Calibri"/>
      <family val="2"/>
      <scheme val="minor"/>
    </font>
    <font>
      <b/>
      <vertAlign val="superscript"/>
      <sz val="9"/>
      <name val="Calibri"/>
      <family val="2"/>
      <scheme val="minor"/>
    </font>
    <font>
      <b/>
      <vertAlign val="superscript"/>
      <sz val="9"/>
      <color theme="0"/>
      <name val="Calibri"/>
      <family val="2"/>
      <scheme val="minor"/>
    </font>
    <font>
      <b/>
      <vertAlign val="subscript"/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b/>
      <vertAlign val="subscript"/>
      <sz val="9"/>
      <color indexed="8"/>
      <name val="Calibri"/>
      <family val="2"/>
      <scheme val="minor"/>
    </font>
    <font>
      <i/>
      <sz val="9"/>
      <color theme="1"/>
      <name val="Calibri"/>
      <family val="2"/>
      <scheme val="minor"/>
    </font>
    <font>
      <vertAlign val="subscript"/>
      <sz val="9"/>
      <color theme="1"/>
      <name val="Calibri"/>
      <family val="2"/>
      <scheme val="minor"/>
    </font>
    <font>
      <vertAlign val="subscript"/>
      <sz val="9"/>
      <name val="Calibri"/>
      <family val="2"/>
      <scheme val="minor"/>
    </font>
    <font>
      <sz val="10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0"/>
      <name val="Calibri Light"/>
      <family val="2"/>
      <scheme val="major"/>
    </font>
    <font>
      <i/>
      <sz val="10"/>
      <name val="Calibri Light"/>
      <family val="2"/>
      <scheme val="major"/>
    </font>
    <font>
      <b/>
      <sz val="10"/>
      <color theme="0"/>
      <name val="Calibri Light"/>
      <family val="2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27" fillId="0" borderId="0" applyBorder="0"/>
    <xf numFmtId="0" fontId="2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</cellStyleXfs>
  <cellXfs count="397">
    <xf numFmtId="0" fontId="0" fillId="0" borderId="0" xfId="0"/>
    <xf numFmtId="37" fontId="2" fillId="0" borderId="4" xfId="0" applyNumberFormat="1" applyFont="1" applyFill="1" applyBorder="1" applyAlignment="1">
      <alignment horizontal="center"/>
    </xf>
    <xf numFmtId="37" fontId="3" fillId="0" borderId="4" xfId="0" quotePrefix="1" applyNumberFormat="1" applyFont="1" applyFill="1" applyBorder="1" applyAlignment="1">
      <alignment horizontal="center"/>
    </xf>
    <xf numFmtId="167" fontId="2" fillId="0" borderId="4" xfId="0" applyNumberFormat="1" applyFont="1" applyFill="1" applyBorder="1" applyAlignment="1">
      <alignment horizontal="center"/>
    </xf>
    <xf numFmtId="37" fontId="3" fillId="0" borderId="4" xfId="0" applyNumberFormat="1" applyFont="1" applyFill="1" applyBorder="1" applyAlignment="1">
      <alignment horizontal="center"/>
    </xf>
    <xf numFmtId="39" fontId="3" fillId="0" borderId="4" xfId="0" applyNumberFormat="1" applyFont="1" applyFill="1" applyBorder="1" applyAlignment="1">
      <alignment horizontal="center"/>
    </xf>
    <xf numFmtId="0" fontId="4" fillId="0" borderId="0" xfId="0" applyFont="1"/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top"/>
    </xf>
    <xf numFmtId="0" fontId="10" fillId="0" borderId="0" xfId="0" applyFont="1"/>
    <xf numFmtId="14" fontId="3" fillId="0" borderId="0" xfId="0" applyNumberFormat="1" applyFont="1"/>
    <xf numFmtId="0" fontId="0" fillId="0" borderId="0" xfId="0" applyFill="1"/>
    <xf numFmtId="0" fontId="10" fillId="0" borderId="0" xfId="0" applyFont="1" applyAlignment="1"/>
    <xf numFmtId="0" fontId="11" fillId="5" borderId="0" xfId="0" applyFont="1" applyFill="1" applyBorder="1" applyAlignment="1">
      <alignment horizontal="left"/>
    </xf>
    <xf numFmtId="0" fontId="10" fillId="6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vertical="center"/>
    </xf>
    <xf numFmtId="1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3" fillId="0" borderId="0" xfId="0" applyFont="1" applyFill="1" applyBorder="1" applyAlignment="1">
      <alignment horizontal="left" vertical="top"/>
    </xf>
    <xf numFmtId="0" fontId="17" fillId="0" borderId="0" xfId="0" applyFont="1" applyBorder="1" applyAlignment="1">
      <alignment horizontal="left" vertical="top" wrapText="1"/>
    </xf>
    <xf numFmtId="0" fontId="18" fillId="0" borderId="0" xfId="0" applyFont="1" applyFill="1"/>
    <xf numFmtId="0" fontId="18" fillId="0" borderId="0" xfId="0" applyFont="1" applyAlignment="1">
      <alignment horizontal="center"/>
    </xf>
    <xf numFmtId="0" fontId="19" fillId="0" borderId="0" xfId="0" applyFont="1" applyBorder="1" applyAlignment="1">
      <alignment horizontal="left" vertical="top"/>
    </xf>
    <xf numFmtId="0" fontId="20" fillId="0" borderId="0" xfId="0" applyFont="1" applyBorder="1" applyAlignment="1">
      <alignment horizontal="left" vertical="top"/>
    </xf>
    <xf numFmtId="0" fontId="21" fillId="0" borderId="2" xfId="3" applyFont="1" applyFill="1" applyBorder="1" applyAlignment="1"/>
    <xf numFmtId="0" fontId="21" fillId="0" borderId="9" xfId="3" applyFont="1" applyFill="1" applyBorder="1" applyAlignment="1"/>
    <xf numFmtId="0" fontId="21" fillId="0" borderId="3" xfId="3" applyFont="1" applyFill="1" applyBorder="1" applyAlignment="1"/>
    <xf numFmtId="0" fontId="22" fillId="0" borderId="6" xfId="3" applyFont="1" applyFill="1" applyBorder="1" applyAlignment="1">
      <alignment horizontal="center" vertical="center" wrapText="1"/>
    </xf>
    <xf numFmtId="0" fontId="21" fillId="0" borderId="4" xfId="3" applyFont="1" applyFill="1" applyBorder="1" applyAlignment="1"/>
    <xf numFmtId="0" fontId="21" fillId="0" borderId="0" xfId="3" applyFont="1" applyFill="1" applyBorder="1" applyAlignment="1"/>
    <xf numFmtId="0" fontId="21" fillId="0" borderId="5" xfId="3" applyFont="1" applyFill="1" applyBorder="1" applyAlignment="1"/>
    <xf numFmtId="0" fontId="14" fillId="0" borderId="6" xfId="3" applyFont="1" applyFill="1" applyBorder="1" applyAlignment="1">
      <alignment horizontal="center" vertical="center" wrapText="1"/>
    </xf>
    <xf numFmtId="0" fontId="21" fillId="0" borderId="8" xfId="3" applyFont="1" applyFill="1" applyBorder="1" applyAlignment="1"/>
    <xf numFmtId="0" fontId="21" fillId="0" borderId="1" xfId="3" applyFont="1" applyFill="1" applyBorder="1" applyAlignment="1"/>
    <xf numFmtId="0" fontId="21" fillId="0" borderId="10" xfId="3" applyFont="1" applyFill="1" applyBorder="1" applyAlignment="1"/>
    <xf numFmtId="170" fontId="14" fillId="0" borderId="6" xfId="3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left"/>
    </xf>
    <xf numFmtId="0" fontId="10" fillId="0" borderId="6" xfId="0" applyFont="1" applyBorder="1" applyAlignment="1">
      <alignment horizontal="center" vertical="center" wrapText="1"/>
    </xf>
    <xf numFmtId="170" fontId="14" fillId="0" borderId="6" xfId="3" applyNumberFormat="1" applyFont="1" applyFill="1" applyBorder="1" applyAlignment="1">
      <alignment horizontal="center" wrapText="1"/>
    </xf>
    <xf numFmtId="0" fontId="23" fillId="0" borderId="6" xfId="0" applyFont="1" applyBorder="1" applyAlignment="1">
      <alignment horizontal="center"/>
    </xf>
    <xf numFmtId="0" fontId="22" fillId="0" borderId="6" xfId="3" applyFont="1" applyFill="1" applyBorder="1" applyAlignment="1">
      <alignment horizontal="center"/>
    </xf>
    <xf numFmtId="0" fontId="14" fillId="0" borderId="6" xfId="3" applyFont="1" applyFill="1" applyBorder="1" applyAlignment="1">
      <alignment horizontal="center"/>
    </xf>
    <xf numFmtId="0" fontId="14" fillId="4" borderId="6" xfId="3" applyNumberFormat="1" applyFont="1" applyFill="1" applyBorder="1" applyAlignment="1">
      <alignment horizontal="center" wrapText="1"/>
    </xf>
    <xf numFmtId="0" fontId="21" fillId="0" borderId="6" xfId="3" applyFont="1" applyFill="1" applyBorder="1" applyAlignment="1">
      <alignment horizontal="center"/>
    </xf>
    <xf numFmtId="0" fontId="24" fillId="3" borderId="6" xfId="3" applyNumberFormat="1" applyFont="1" applyFill="1" applyBorder="1" applyAlignment="1">
      <alignment horizontal="center" wrapText="1"/>
    </xf>
    <xf numFmtId="0" fontId="14" fillId="4" borderId="6" xfId="3" applyFont="1" applyFill="1" applyBorder="1" applyAlignment="1">
      <alignment horizontal="center" wrapText="1"/>
    </xf>
    <xf numFmtId="0" fontId="3" fillId="0" borderId="6" xfId="0" applyFont="1" applyBorder="1" applyAlignment="1">
      <alignment horizontal="center"/>
    </xf>
    <xf numFmtId="170" fontId="14" fillId="4" borderId="6" xfId="3" applyNumberFormat="1" applyFont="1" applyFill="1" applyBorder="1" applyAlignment="1">
      <alignment horizontal="center" wrapText="1"/>
    </xf>
    <xf numFmtId="0" fontId="3" fillId="4" borderId="6" xfId="0" applyFont="1" applyFill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14" fillId="7" borderId="6" xfId="3" applyNumberFormat="1" applyFont="1" applyFill="1" applyBorder="1" applyAlignment="1">
      <alignment horizontal="center" wrapText="1"/>
    </xf>
    <xf numFmtId="0" fontId="14" fillId="0" borderId="6" xfId="3" applyFont="1" applyFill="1" applyBorder="1" applyAlignment="1">
      <alignment horizontal="center" wrapText="1"/>
    </xf>
    <xf numFmtId="0" fontId="14" fillId="0" borderId="6" xfId="4" applyNumberFormat="1" applyFont="1" applyFill="1" applyBorder="1" applyAlignment="1">
      <alignment horizontal="center"/>
    </xf>
    <xf numFmtId="0" fontId="14" fillId="0" borderId="6" xfId="3" applyNumberFormat="1" applyFont="1" applyFill="1" applyBorder="1" applyAlignment="1">
      <alignment horizontal="center" wrapText="1"/>
    </xf>
    <xf numFmtId="0" fontId="3" fillId="0" borderId="6" xfId="0" applyNumberFormat="1" applyFont="1" applyBorder="1" applyAlignment="1">
      <alignment horizontal="center" vertical="top"/>
    </xf>
    <xf numFmtId="0" fontId="26" fillId="0" borderId="6" xfId="0" applyNumberFormat="1" applyFont="1" applyFill="1" applyBorder="1" applyAlignment="1">
      <alignment horizontal="center"/>
    </xf>
    <xf numFmtId="0" fontId="22" fillId="0" borderId="6" xfId="3" applyNumberFormat="1" applyFont="1" applyFill="1" applyBorder="1" applyAlignment="1">
      <alignment horizontal="center" wrapText="1"/>
    </xf>
    <xf numFmtId="0" fontId="28" fillId="0" borderId="6" xfId="4" applyNumberFormat="1" applyFont="1" applyFill="1" applyBorder="1" applyAlignment="1">
      <alignment horizontal="center"/>
    </xf>
    <xf numFmtId="0" fontId="14" fillId="8" borderId="6" xfId="3" applyNumberFormat="1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/>
    </xf>
    <xf numFmtId="0" fontId="14" fillId="6" borderId="6" xfId="3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left"/>
    </xf>
    <xf numFmtId="0" fontId="18" fillId="0" borderId="6" xfId="0" applyFont="1" applyFill="1" applyBorder="1"/>
    <xf numFmtId="0" fontId="0" fillId="0" borderId="6" xfId="0" applyFill="1" applyBorder="1"/>
    <xf numFmtId="0" fontId="18" fillId="0" borderId="6" xfId="0" applyFont="1" applyBorder="1" applyAlignment="1">
      <alignment horizontal="center"/>
    </xf>
    <xf numFmtId="0" fontId="22" fillId="0" borderId="6" xfId="3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11" fillId="3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vertical="center" wrapText="1"/>
    </xf>
    <xf numFmtId="2" fontId="3" fillId="9" borderId="6" xfId="9" applyNumberFormat="1" applyFont="1" applyFill="1" applyBorder="1" applyAlignment="1">
      <alignment horizontal="center"/>
    </xf>
    <xf numFmtId="0" fontId="3" fillId="10" borderId="6" xfId="9" applyFont="1" applyFill="1" applyBorder="1" applyAlignment="1">
      <alignment horizontal="center"/>
    </xf>
    <xf numFmtId="0" fontId="3" fillId="0" borderId="0" xfId="6" applyFont="1" applyAlignment="1"/>
    <xf numFmtId="0" fontId="3" fillId="0" borderId="0" xfId="10" applyFont="1" applyFill="1" applyBorder="1" applyAlignment="1">
      <alignment wrapText="1"/>
    </xf>
    <xf numFmtId="0" fontId="5" fillId="2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34" fillId="0" borderId="0" xfId="0" applyFont="1" applyAlignment="1">
      <alignment vertical="center"/>
    </xf>
    <xf numFmtId="0" fontId="4" fillId="0" borderId="0" xfId="0" applyFont="1" applyFill="1"/>
    <xf numFmtId="0" fontId="18" fillId="0" borderId="0" xfId="0" applyFont="1"/>
    <xf numFmtId="0" fontId="18" fillId="0" borderId="0" xfId="0" applyFont="1" applyFill="1" applyBorder="1"/>
    <xf numFmtId="0" fontId="10" fillId="0" borderId="0" xfId="0" applyFont="1" applyFill="1" applyBorder="1" applyAlignment="1">
      <alignment wrapText="1"/>
    </xf>
    <xf numFmtId="0" fontId="10" fillId="0" borderId="1" xfId="0" applyFont="1" applyFill="1" applyBorder="1" applyAlignment="1">
      <alignment horizontal="center"/>
    </xf>
    <xf numFmtId="0" fontId="4" fillId="0" borderId="1" xfId="0" applyFont="1" applyBorder="1"/>
    <xf numFmtId="3" fontId="3" fillId="0" borderId="0" xfId="0" applyNumberFormat="1" applyFont="1" applyFill="1" applyBorder="1" applyAlignment="1">
      <alignment horizontal="left"/>
    </xf>
    <xf numFmtId="4" fontId="3" fillId="0" borderId="0" xfId="0" applyNumberFormat="1" applyFont="1" applyFill="1" applyBorder="1" applyAlignment="1">
      <alignment horizontal="left"/>
    </xf>
    <xf numFmtId="164" fontId="3" fillId="0" borderId="0" xfId="0" applyNumberFormat="1" applyFont="1" applyFill="1" applyBorder="1" applyAlignment="1">
      <alignment horizontal="left"/>
    </xf>
    <xf numFmtId="0" fontId="3" fillId="0" borderId="0" xfId="0" applyFont="1" applyFill="1"/>
    <xf numFmtId="168" fontId="3" fillId="0" borderId="0" xfId="0" applyNumberFormat="1" applyFont="1" applyFill="1" applyBorder="1" applyAlignment="1">
      <alignment horizontal="left"/>
    </xf>
    <xf numFmtId="3" fontId="3" fillId="0" borderId="0" xfId="1" applyNumberFormat="1" applyFont="1" applyFill="1" applyBorder="1" applyAlignment="1">
      <alignment horizontal="left"/>
    </xf>
    <xf numFmtId="4" fontId="3" fillId="0" borderId="0" xfId="1" applyNumberFormat="1" applyFont="1" applyFill="1" applyBorder="1" applyAlignment="1">
      <alignment horizontal="left"/>
    </xf>
    <xf numFmtId="164" fontId="3" fillId="0" borderId="1" xfId="0" applyNumberFormat="1" applyFont="1" applyFill="1" applyBorder="1" applyAlignment="1">
      <alignment horizontal="left"/>
    </xf>
    <xf numFmtId="4" fontId="3" fillId="0" borderId="1" xfId="0" applyNumberFormat="1" applyFont="1" applyFill="1" applyBorder="1" applyAlignment="1">
      <alignment horizontal="left"/>
    </xf>
    <xf numFmtId="3" fontId="3" fillId="0" borderId="1" xfId="0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4" fontId="18" fillId="0" borderId="0" xfId="0" applyNumberFormat="1" applyFont="1" applyBorder="1" applyAlignment="1">
      <alignment horizontal="left"/>
    </xf>
    <xf numFmtId="0" fontId="3" fillId="0" borderId="0" xfId="6" applyFont="1"/>
    <xf numFmtId="0" fontId="3" fillId="0" borderId="11" xfId="6" applyFont="1" applyBorder="1" applyAlignment="1">
      <alignment horizontal="center" vertical="center"/>
    </xf>
    <xf numFmtId="0" fontId="3" fillId="0" borderId="6" xfId="6" applyFont="1" applyBorder="1" applyAlignment="1">
      <alignment horizontal="center" vertical="center" wrapText="1"/>
    </xf>
    <xf numFmtId="0" fontId="3" fillId="0" borderId="0" xfId="7" applyFont="1" applyFill="1" applyBorder="1" applyAlignment="1"/>
    <xf numFmtId="0" fontId="3" fillId="0" borderId="0" xfId="7" applyFont="1" applyFill="1" applyBorder="1" applyAlignment="1">
      <alignment horizontal="center"/>
    </xf>
    <xf numFmtId="0" fontId="3" fillId="0" borderId="0" xfId="6" applyFont="1" applyAlignment="1">
      <alignment horizontal="center"/>
    </xf>
    <xf numFmtId="14" fontId="3" fillId="0" borderId="0" xfId="6" applyNumberFormat="1" applyFont="1"/>
    <xf numFmtId="0" fontId="3" fillId="9" borderId="0" xfId="6" applyFont="1" applyFill="1"/>
    <xf numFmtId="0" fontId="3" fillId="0" borderId="0" xfId="8" applyFont="1" applyFill="1" applyBorder="1" applyAlignment="1"/>
    <xf numFmtId="0" fontId="3" fillId="0" borderId="0" xfId="8" applyFont="1" applyFill="1" applyBorder="1" applyAlignment="1">
      <alignment horizontal="center"/>
    </xf>
    <xf numFmtId="0" fontId="3" fillId="0" borderId="6" xfId="6" applyFont="1" applyBorder="1" applyAlignment="1">
      <alignment horizontal="center"/>
    </xf>
    <xf numFmtId="0" fontId="3" fillId="0" borderId="0" xfId="6" applyFont="1" applyAlignment="1">
      <alignment horizontal="left"/>
    </xf>
    <xf numFmtId="0" fontId="3" fillId="0" borderId="0" xfId="6" applyFont="1" applyFill="1"/>
    <xf numFmtId="0" fontId="18" fillId="0" borderId="0" xfId="0" applyFont="1" applyBorder="1" applyAlignment="1">
      <alignment horizontal="center" vertical="center" wrapText="1"/>
    </xf>
    <xf numFmtId="0" fontId="18" fillId="0" borderId="0" xfId="0" applyNumberFormat="1" applyFont="1" applyBorder="1" applyAlignment="1">
      <alignment horizontal="center" vertical="center" wrapText="1"/>
    </xf>
    <xf numFmtId="0" fontId="18" fillId="0" borderId="0" xfId="0" applyNumberFormat="1" applyFont="1" applyFill="1" applyBorder="1" applyAlignment="1">
      <alignment horizontal="center" vertical="center" wrapText="1"/>
    </xf>
    <xf numFmtId="0" fontId="40" fillId="0" borderId="0" xfId="2" applyFont="1" applyFill="1" applyBorder="1" applyAlignment="1">
      <alignment horizontal="left" vertical="center" wrapText="1"/>
    </xf>
    <xf numFmtId="0" fontId="18" fillId="0" borderId="0" xfId="0" applyFont="1" applyBorder="1" applyAlignment="1">
      <alignment horizontal="left"/>
    </xf>
    <xf numFmtId="0" fontId="18" fillId="0" borderId="0" xfId="0" applyFont="1" applyAlignment="1">
      <alignment vertical="center"/>
    </xf>
    <xf numFmtId="0" fontId="18" fillId="0" borderId="0" xfId="0" applyFont="1" applyFill="1" applyAlignment="1">
      <alignment horizontal="left"/>
    </xf>
    <xf numFmtId="0" fontId="8" fillId="0" borderId="0" xfId="0" applyFont="1" applyFill="1" applyProtection="1">
      <protection locked="0"/>
    </xf>
    <xf numFmtId="0" fontId="4" fillId="0" borderId="6" xfId="0" applyFont="1" applyFill="1" applyBorder="1" applyAlignment="1">
      <alignment horizontal="center" wrapText="1"/>
    </xf>
    <xf numFmtId="0" fontId="4" fillId="0" borderId="0" xfId="0" applyFont="1" applyFill="1" applyBorder="1"/>
    <xf numFmtId="0" fontId="18" fillId="0" borderId="0" xfId="0" applyFont="1" applyBorder="1"/>
    <xf numFmtId="0" fontId="10" fillId="0" borderId="0" xfId="0" applyFont="1" applyBorder="1"/>
    <xf numFmtId="0" fontId="3" fillId="0" borderId="0" xfId="0" applyFont="1"/>
    <xf numFmtId="0" fontId="10" fillId="0" borderId="0" xfId="0" applyFont="1" applyBorder="1" applyAlignment="1"/>
    <xf numFmtId="0" fontId="10" fillId="0" borderId="0" xfId="0" applyFont="1" applyFill="1" applyBorder="1" applyAlignment="1"/>
    <xf numFmtId="0" fontId="3" fillId="0" borderId="0" xfId="0" applyFont="1" applyFill="1" applyBorder="1" applyAlignment="1"/>
    <xf numFmtId="0" fontId="3" fillId="0" borderId="0" xfId="0" applyFont="1" applyFill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left" vertical="top" wrapText="1"/>
    </xf>
    <xf numFmtId="0" fontId="47" fillId="0" borderId="0" xfId="0" applyFont="1"/>
    <xf numFmtId="0" fontId="47" fillId="0" borderId="0" xfId="0" applyFont="1" applyFill="1"/>
    <xf numFmtId="0" fontId="49" fillId="0" borderId="0" xfId="0" applyFont="1" applyFill="1" applyBorder="1" applyProtection="1">
      <protection locked="0"/>
    </xf>
    <xf numFmtId="0" fontId="47" fillId="0" borderId="0" xfId="0" applyFont="1" applyFill="1" applyBorder="1"/>
    <xf numFmtId="0" fontId="46" fillId="0" borderId="0" xfId="0" applyNumberFormat="1" applyFont="1" applyFill="1" applyBorder="1" applyAlignment="1">
      <alignment horizontal="left"/>
    </xf>
    <xf numFmtId="0" fontId="47" fillId="0" borderId="0" xfId="0" applyFont="1" applyBorder="1" applyAlignment="1">
      <alignment horizontal="center" vertical="center" wrapText="1"/>
    </xf>
    <xf numFmtId="0" fontId="48" fillId="0" borderId="0" xfId="0" applyFont="1" applyBorder="1" applyAlignment="1" applyProtection="1">
      <alignment vertical="center"/>
      <protection locked="0"/>
    </xf>
    <xf numFmtId="0" fontId="47" fillId="0" borderId="0" xfId="0" applyFont="1" applyFill="1" applyAlignment="1">
      <alignment horizontal="left"/>
    </xf>
    <xf numFmtId="0" fontId="48" fillId="0" borderId="0" xfId="0" applyFont="1" applyFill="1" applyAlignment="1" applyProtection="1">
      <protection locked="0"/>
    </xf>
    <xf numFmtId="0" fontId="49" fillId="0" borderId="0" xfId="0" applyFont="1" applyFill="1" applyProtection="1">
      <protection locked="0"/>
    </xf>
    <xf numFmtId="0" fontId="50" fillId="0" borderId="0" xfId="0" applyNumberFormat="1" applyFont="1" applyFill="1" applyBorder="1" applyAlignment="1">
      <alignment horizontal="left"/>
    </xf>
    <xf numFmtId="0" fontId="48" fillId="0" borderId="0" xfId="0" applyNumberFormat="1" applyFont="1" applyFill="1" applyBorder="1" applyAlignment="1">
      <alignment horizontal="left"/>
    </xf>
    <xf numFmtId="0" fontId="47" fillId="0" borderId="0" xfId="0" applyNumberFormat="1" applyFont="1" applyFill="1" applyBorder="1"/>
    <xf numFmtId="0" fontId="50" fillId="0" borderId="0" xfId="0" applyNumberFormat="1" applyFont="1" applyFill="1" applyBorder="1"/>
    <xf numFmtId="37" fontId="2" fillId="0" borderId="4" xfId="1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wrapText="1"/>
    </xf>
    <xf numFmtId="0" fontId="10" fillId="0" borderId="1" xfId="0" applyFont="1" applyBorder="1"/>
    <xf numFmtId="0" fontId="10" fillId="0" borderId="1" xfId="0" applyFont="1" applyFill="1" applyBorder="1"/>
    <xf numFmtId="0" fontId="10" fillId="0" borderId="9" xfId="0" applyFont="1" applyFill="1" applyBorder="1" applyAlignment="1">
      <alignment wrapText="1"/>
    </xf>
    <xf numFmtId="0" fontId="10" fillId="0" borderId="0" xfId="0" applyFont="1" applyBorder="1" applyAlignment="1">
      <alignment horizontal="center"/>
    </xf>
    <xf numFmtId="0" fontId="3" fillId="0" borderId="1" xfId="0" applyFont="1" applyBorder="1"/>
    <xf numFmtId="37" fontId="3" fillId="0" borderId="0" xfId="1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10" fillId="0" borderId="0" xfId="0" applyNumberFormat="1" applyFont="1" applyBorder="1"/>
    <xf numFmtId="0" fontId="3" fillId="0" borderId="0" xfId="0" applyFont="1" applyFill="1" applyBorder="1"/>
    <xf numFmtId="3" fontId="10" fillId="0" borderId="0" xfId="0" applyNumberFormat="1" applyFont="1" applyBorder="1"/>
    <xf numFmtId="169" fontId="3" fillId="0" borderId="0" xfId="1" applyNumberFormat="1" applyFont="1" applyFill="1" applyBorder="1" applyAlignment="1">
      <alignment horizontal="left"/>
    </xf>
    <xf numFmtId="3" fontId="10" fillId="0" borderId="0" xfId="0" applyNumberFormat="1" applyFont="1" applyBorder="1" applyAlignment="1">
      <alignment horizontal="left"/>
    </xf>
    <xf numFmtId="3" fontId="10" fillId="0" borderId="1" xfId="0" applyNumberFormat="1" applyFont="1" applyBorder="1"/>
    <xf numFmtId="4" fontId="18" fillId="0" borderId="1" xfId="0" applyNumberFormat="1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0" fontId="10" fillId="0" borderId="1" xfId="0" applyFont="1" applyBorder="1" applyAlignment="1">
      <alignment horizontal="right"/>
    </xf>
    <xf numFmtId="0" fontId="10" fillId="0" borderId="12" xfId="0" applyFont="1" applyBorder="1"/>
    <xf numFmtId="0" fontId="3" fillId="0" borderId="0" xfId="0" applyFont="1" applyBorder="1"/>
    <xf numFmtId="0" fontId="3" fillId="0" borderId="0" xfId="0" applyNumberFormat="1" applyFont="1" applyBorder="1"/>
    <xf numFmtId="3" fontId="3" fillId="0" borderId="0" xfId="0" applyNumberFormat="1" applyFont="1" applyBorder="1"/>
    <xf numFmtId="3" fontId="3" fillId="0" borderId="0" xfId="0" applyNumberFormat="1" applyFont="1" applyBorder="1" applyAlignment="1"/>
    <xf numFmtId="3" fontId="3" fillId="0" borderId="1" xfId="0" applyNumberFormat="1" applyFont="1" applyBorder="1"/>
    <xf numFmtId="0" fontId="10" fillId="0" borderId="2" xfId="0" applyFont="1" applyFill="1" applyBorder="1" applyAlignment="1">
      <alignment wrapText="1"/>
    </xf>
    <xf numFmtId="0" fontId="10" fillId="0" borderId="4" xfId="0" applyFont="1" applyFill="1" applyBorder="1" applyAlignment="1">
      <alignment wrapText="1"/>
    </xf>
    <xf numFmtId="0" fontId="10" fillId="0" borderId="8" xfId="0" applyFont="1" applyFill="1" applyBorder="1" applyAlignment="1">
      <alignment wrapText="1"/>
    </xf>
    <xf numFmtId="37" fontId="2" fillId="0" borderId="8" xfId="0" applyNumberFormat="1" applyFont="1" applyFill="1" applyBorder="1" applyAlignment="1">
      <alignment horizontal="center"/>
    </xf>
    <xf numFmtId="4" fontId="3" fillId="0" borderId="4" xfId="0" applyNumberFormat="1" applyFont="1" applyFill="1" applyBorder="1" applyAlignment="1">
      <alignment horizontal="left"/>
    </xf>
    <xf numFmtId="4" fontId="3" fillId="0" borderId="5" xfId="0" applyNumberFormat="1" applyFont="1" applyFill="1" applyBorder="1" applyAlignment="1">
      <alignment horizontal="left"/>
    </xf>
    <xf numFmtId="0" fontId="10" fillId="0" borderId="10" xfId="0" applyFont="1" applyFill="1" applyBorder="1" applyAlignment="1">
      <alignment horizontal="center"/>
    </xf>
    <xf numFmtId="0" fontId="10" fillId="0" borderId="10" xfId="0" applyFont="1" applyFill="1" applyBorder="1"/>
    <xf numFmtId="3" fontId="3" fillId="0" borderId="5" xfId="0" applyNumberFormat="1" applyFont="1" applyFill="1" applyBorder="1" applyAlignment="1">
      <alignment horizontal="left"/>
    </xf>
    <xf numFmtId="164" fontId="3" fillId="0" borderId="5" xfId="0" applyNumberFormat="1" applyFont="1" applyFill="1" applyBorder="1" applyAlignment="1">
      <alignment horizontal="left"/>
    </xf>
    <xf numFmtId="168" fontId="3" fillId="0" borderId="5" xfId="0" applyNumberFormat="1" applyFont="1" applyFill="1" applyBorder="1" applyAlignment="1">
      <alignment horizontal="left"/>
    </xf>
    <xf numFmtId="4" fontId="3" fillId="0" borderId="5" xfId="1" applyNumberFormat="1" applyFont="1" applyFill="1" applyBorder="1" applyAlignment="1">
      <alignment horizontal="left"/>
    </xf>
    <xf numFmtId="4" fontId="3" fillId="0" borderId="10" xfId="0" applyNumberFormat="1" applyFont="1" applyFill="1" applyBorder="1" applyAlignment="1">
      <alignment horizontal="left"/>
    </xf>
    <xf numFmtId="164" fontId="3" fillId="0" borderId="10" xfId="0" applyNumberFormat="1" applyFont="1" applyFill="1" applyBorder="1" applyAlignment="1">
      <alignment horizontal="left"/>
    </xf>
    <xf numFmtId="3" fontId="3" fillId="0" borderId="5" xfId="1" applyNumberFormat="1" applyFont="1" applyFill="1" applyBorder="1" applyAlignment="1">
      <alignment horizontal="left"/>
    </xf>
    <xf numFmtId="3" fontId="3" fillId="0" borderId="10" xfId="0" applyNumberFormat="1" applyFont="1" applyFill="1" applyBorder="1" applyAlignment="1">
      <alignment horizontal="left"/>
    </xf>
    <xf numFmtId="0" fontId="4" fillId="0" borderId="10" xfId="0" applyFont="1" applyBorder="1"/>
    <xf numFmtId="37" fontId="3" fillId="0" borderId="5" xfId="1" applyNumberFormat="1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0" fontId="3" fillId="0" borderId="5" xfId="0" applyFont="1" applyFill="1" applyBorder="1"/>
    <xf numFmtId="169" fontId="3" fillId="0" borderId="5" xfId="1" applyNumberFormat="1" applyFont="1" applyFill="1" applyBorder="1" applyAlignment="1">
      <alignment horizontal="left"/>
    </xf>
    <xf numFmtId="0" fontId="3" fillId="0" borderId="10" xfId="0" applyFont="1" applyFill="1" applyBorder="1" applyAlignment="1">
      <alignment horizontal="left"/>
    </xf>
    <xf numFmtId="4" fontId="18" fillId="0" borderId="5" xfId="0" applyNumberFormat="1" applyFont="1" applyBorder="1" applyAlignment="1">
      <alignment horizontal="left"/>
    </xf>
    <xf numFmtId="0" fontId="18" fillId="0" borderId="5" xfId="0" applyFont="1" applyBorder="1" applyAlignment="1">
      <alignment horizontal="left"/>
    </xf>
    <xf numFmtId="4" fontId="18" fillId="0" borderId="10" xfId="0" applyNumberFormat="1" applyFont="1" applyBorder="1" applyAlignment="1">
      <alignment horizontal="left"/>
    </xf>
    <xf numFmtId="37" fontId="3" fillId="0" borderId="0" xfId="1" applyNumberFormat="1" applyFont="1" applyFill="1" applyBorder="1" applyAlignment="1">
      <alignment horizontal="center"/>
    </xf>
    <xf numFmtId="166" fontId="2" fillId="0" borderId="0" xfId="1" quotePrefix="1" applyNumberFormat="1" applyFont="1" applyFill="1" applyBorder="1" applyAlignment="1">
      <alignment horizontal="center"/>
    </xf>
    <xf numFmtId="37" fontId="2" fillId="0" borderId="0" xfId="1" quotePrefix="1" applyNumberFormat="1" applyFont="1" applyFill="1" applyBorder="1" applyAlignment="1">
      <alignment horizontal="center"/>
    </xf>
    <xf numFmtId="167" fontId="3" fillId="0" borderId="0" xfId="1" applyNumberFormat="1" applyFont="1" applyFill="1" applyBorder="1" applyAlignment="1">
      <alignment horizontal="center"/>
    </xf>
    <xf numFmtId="37" fontId="2" fillId="0" borderId="0" xfId="1" applyNumberFormat="1" applyFont="1" applyFill="1" applyBorder="1" applyAlignment="1">
      <alignment horizontal="center"/>
    </xf>
    <xf numFmtId="37" fontId="3" fillId="0" borderId="0" xfId="1" quotePrefix="1" applyNumberFormat="1" applyFont="1" applyFill="1" applyBorder="1" applyAlignment="1">
      <alignment horizontal="center"/>
    </xf>
    <xf numFmtId="39" fontId="2" fillId="0" borderId="0" xfId="1" quotePrefix="1" applyNumberFormat="1" applyFont="1" applyFill="1" applyBorder="1" applyAlignment="1">
      <alignment horizontal="center"/>
    </xf>
    <xf numFmtId="167" fontId="3" fillId="0" borderId="0" xfId="1" quotePrefix="1" applyNumberFormat="1" applyFont="1" applyFill="1" applyBorder="1" applyAlignment="1">
      <alignment horizontal="center"/>
    </xf>
    <xf numFmtId="39" fontId="2" fillId="0" borderId="0" xfId="1" applyNumberFormat="1" applyFont="1" applyFill="1" applyBorder="1" applyAlignment="1">
      <alignment horizontal="center"/>
    </xf>
    <xf numFmtId="37" fontId="3" fillId="0" borderId="1" xfId="1" applyNumberFormat="1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/>
    </xf>
    <xf numFmtId="0" fontId="10" fillId="0" borderId="8" xfId="0" applyFont="1" applyBorder="1"/>
    <xf numFmtId="3" fontId="3" fillId="0" borderId="4" xfId="0" applyNumberFormat="1" applyFont="1" applyFill="1" applyBorder="1" applyAlignment="1">
      <alignment horizontal="left"/>
    </xf>
    <xf numFmtId="164" fontId="3" fillId="0" borderId="4" xfId="0" applyNumberFormat="1" applyFont="1" applyFill="1" applyBorder="1" applyAlignment="1">
      <alignment horizontal="left"/>
    </xf>
    <xf numFmtId="168" fontId="3" fillId="0" borderId="4" xfId="0" applyNumberFormat="1" applyFont="1" applyFill="1" applyBorder="1" applyAlignment="1">
      <alignment horizontal="left"/>
    </xf>
    <xf numFmtId="3" fontId="3" fillId="0" borderId="4" xfId="1" applyNumberFormat="1" applyFont="1" applyFill="1" applyBorder="1" applyAlignment="1">
      <alignment horizontal="left"/>
    </xf>
    <xf numFmtId="164" fontId="3" fillId="0" borderId="8" xfId="0" applyNumberFormat="1" applyFont="1" applyFill="1" applyBorder="1" applyAlignment="1">
      <alignment horizontal="left"/>
    </xf>
    <xf numFmtId="3" fontId="3" fillId="0" borderId="8" xfId="0" applyNumberFormat="1" applyFont="1" applyFill="1" applyBorder="1" applyAlignment="1">
      <alignment horizontal="left"/>
    </xf>
    <xf numFmtId="4" fontId="3" fillId="0" borderId="8" xfId="0" applyNumberFormat="1" applyFont="1" applyFill="1" applyBorder="1" applyAlignment="1">
      <alignment horizontal="left"/>
    </xf>
    <xf numFmtId="0" fontId="4" fillId="0" borderId="8" xfId="0" applyFont="1" applyBorder="1"/>
    <xf numFmtId="37" fontId="3" fillId="0" borderId="4" xfId="1" applyNumberFormat="1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4" fontId="18" fillId="0" borderId="4" xfId="0" applyNumberFormat="1" applyFont="1" applyBorder="1" applyAlignment="1">
      <alignment horizontal="left"/>
    </xf>
    <xf numFmtId="0" fontId="18" fillId="0" borderId="4" xfId="0" applyFont="1" applyBorder="1" applyAlignment="1">
      <alignment horizontal="left"/>
    </xf>
    <xf numFmtId="4" fontId="18" fillId="0" borderId="8" xfId="0" applyNumberFormat="1" applyFont="1" applyBorder="1" applyAlignment="1">
      <alignment horizontal="left"/>
    </xf>
    <xf numFmtId="0" fontId="3" fillId="0" borderId="8" xfId="0" applyFont="1" applyFill="1" applyBorder="1" applyAlignment="1">
      <alignment horizontal="left"/>
    </xf>
    <xf numFmtId="0" fontId="10" fillId="0" borderId="9" xfId="0" applyFont="1" applyBorder="1"/>
    <xf numFmtId="0" fontId="3" fillId="0" borderId="9" xfId="0" applyFont="1" applyBorder="1"/>
    <xf numFmtId="0" fontId="18" fillId="0" borderId="9" xfId="0" applyFont="1" applyBorder="1"/>
    <xf numFmtId="0" fontId="3" fillId="0" borderId="9" xfId="0" applyFont="1" applyFill="1" applyBorder="1"/>
    <xf numFmtId="0" fontId="3" fillId="2" borderId="0" xfId="0" applyFont="1" applyFill="1" applyBorder="1" applyAlignment="1">
      <alignment vertical="center"/>
    </xf>
    <xf numFmtId="0" fontId="47" fillId="0" borderId="0" xfId="0" applyFont="1" applyAlignment="1"/>
    <xf numFmtId="0" fontId="48" fillId="0" borderId="0" xfId="0" applyFont="1" applyAlignment="1" applyProtection="1">
      <alignment horizontal="left"/>
      <protection locked="0"/>
    </xf>
    <xf numFmtId="0" fontId="3" fillId="0" borderId="0" xfId="0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0" fontId="40" fillId="0" borderId="14" xfId="2" applyFont="1" applyFill="1" applyBorder="1" applyAlignment="1">
      <alignment horizontal="center" wrapText="1"/>
    </xf>
    <xf numFmtId="0" fontId="40" fillId="0" borderId="6" xfId="2" applyFont="1" applyFill="1" applyBorder="1" applyAlignment="1">
      <alignment horizontal="center" wrapText="1"/>
    </xf>
    <xf numFmtId="0" fontId="40" fillId="0" borderId="7" xfId="2" applyFont="1" applyFill="1" applyBorder="1" applyAlignment="1">
      <alignment horizontal="center" wrapText="1"/>
    </xf>
    <xf numFmtId="0" fontId="4" fillId="0" borderId="1" xfId="0" applyFont="1" applyFill="1" applyBorder="1"/>
    <xf numFmtId="0" fontId="18" fillId="0" borderId="0" xfId="0" applyNumberFormat="1" applyFont="1" applyFill="1" applyBorder="1" applyAlignment="1">
      <alignment horizontal="center"/>
    </xf>
    <xf numFmtId="14" fontId="18" fillId="0" borderId="0" xfId="0" applyNumberFormat="1" applyFont="1" applyFill="1" applyBorder="1" applyAlignment="1">
      <alignment horizontal="center"/>
    </xf>
    <xf numFmtId="0" fontId="18" fillId="0" borderId="4" xfId="0" applyNumberFormat="1" applyFont="1" applyFill="1" applyBorder="1" applyAlignment="1">
      <alignment horizontal="center"/>
    </xf>
    <xf numFmtId="0" fontId="18" fillId="0" borderId="5" xfId="0" applyNumberFormat="1" applyFont="1" applyFill="1" applyBorder="1" applyAlignment="1">
      <alignment horizontal="center"/>
    </xf>
    <xf numFmtId="3" fontId="18" fillId="0" borderId="0" xfId="0" applyNumberFormat="1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8" fillId="0" borderId="4" xfId="0" applyFont="1" applyFill="1" applyBorder="1" applyAlignment="1">
      <alignment horizontal="center"/>
    </xf>
    <xf numFmtId="0" fontId="18" fillId="0" borderId="5" xfId="0" applyFont="1" applyFill="1" applyBorder="1" applyAlignment="1">
      <alignment horizontal="center"/>
    </xf>
    <xf numFmtId="165" fontId="18" fillId="0" borderId="0" xfId="0" applyNumberFormat="1" applyFont="1" applyFill="1" applyBorder="1" applyAlignment="1">
      <alignment horizontal="center"/>
    </xf>
    <xf numFmtId="165" fontId="18" fillId="0" borderId="1" xfId="0" applyNumberFormat="1" applyFont="1" applyFill="1" applyBorder="1" applyAlignment="1">
      <alignment horizontal="center"/>
    </xf>
    <xf numFmtId="14" fontId="18" fillId="0" borderId="1" xfId="0" applyNumberFormat="1" applyFont="1" applyFill="1" applyBorder="1" applyAlignment="1">
      <alignment horizontal="center"/>
    </xf>
    <xf numFmtId="0" fontId="18" fillId="0" borderId="8" xfId="0" applyNumberFormat="1" applyFont="1" applyFill="1" applyBorder="1" applyAlignment="1">
      <alignment horizontal="center"/>
    </xf>
    <xf numFmtId="0" fontId="18" fillId="0" borderId="10" xfId="0" applyNumberFormat="1" applyFont="1" applyFill="1" applyBorder="1" applyAlignment="1">
      <alignment horizontal="center"/>
    </xf>
    <xf numFmtId="3" fontId="18" fillId="0" borderId="1" xfId="0" applyNumberFormat="1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18" fillId="0" borderId="8" xfId="0" applyFont="1" applyFill="1" applyBorder="1" applyAlignment="1">
      <alignment horizontal="center"/>
    </xf>
    <xf numFmtId="0" fontId="18" fillId="0" borderId="10" xfId="0" applyFont="1" applyFill="1" applyBorder="1" applyAlignment="1">
      <alignment horizontal="center"/>
    </xf>
    <xf numFmtId="0" fontId="40" fillId="0" borderId="12" xfId="2" applyFont="1" applyFill="1" applyBorder="1" applyAlignment="1">
      <alignment horizontal="center" wrapText="1"/>
    </xf>
    <xf numFmtId="0" fontId="18" fillId="0" borderId="15" xfId="0" applyFont="1" applyFill="1" applyBorder="1" applyAlignment="1">
      <alignment horizontal="center"/>
    </xf>
    <xf numFmtId="3" fontId="18" fillId="0" borderId="15" xfId="0" applyNumberFormat="1" applyFont="1" applyFill="1" applyBorder="1" applyAlignment="1">
      <alignment horizontal="center"/>
    </xf>
    <xf numFmtId="3" fontId="18" fillId="0" borderId="13" xfId="0" applyNumberFormat="1" applyFont="1" applyFill="1" applyBorder="1" applyAlignment="1">
      <alignment horizontal="center"/>
    </xf>
    <xf numFmtId="0" fontId="43" fillId="0" borderId="15" xfId="0" applyFont="1" applyFill="1" applyBorder="1" applyAlignment="1">
      <alignment horizontal="center"/>
    </xf>
    <xf numFmtId="2" fontId="43" fillId="0" borderId="15" xfId="0" applyNumberFormat="1" applyFont="1" applyFill="1" applyBorder="1" applyAlignment="1">
      <alignment horizontal="center"/>
    </xf>
    <xf numFmtId="165" fontId="43" fillId="0" borderId="15" xfId="0" applyNumberFormat="1" applyFont="1" applyFill="1" applyBorder="1" applyAlignment="1">
      <alignment horizontal="center"/>
    </xf>
    <xf numFmtId="2" fontId="43" fillId="0" borderId="13" xfId="0" applyNumberFormat="1" applyFont="1" applyFill="1" applyBorder="1" applyAlignment="1">
      <alignment horizontal="center"/>
    </xf>
    <xf numFmtId="1" fontId="18" fillId="0" borderId="0" xfId="0" applyNumberFormat="1" applyFont="1" applyFill="1" applyBorder="1" applyAlignment="1">
      <alignment horizontal="center"/>
    </xf>
    <xf numFmtId="0" fontId="18" fillId="0" borderId="0" xfId="0" applyFont="1" applyFill="1" applyAlignment="1">
      <alignment vertical="top"/>
    </xf>
    <xf numFmtId="0" fontId="18" fillId="0" borderId="0" xfId="0" applyFont="1" applyAlignment="1">
      <alignment vertical="top"/>
    </xf>
    <xf numFmtId="0" fontId="3" fillId="0" borderId="0" xfId="0" applyFont="1" applyFill="1" applyAlignment="1">
      <alignment vertical="top"/>
    </xf>
    <xf numFmtId="0" fontId="40" fillId="0" borderId="1" xfId="2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0" fillId="0" borderId="15" xfId="2" applyFont="1" applyFill="1" applyBorder="1" applyAlignment="1">
      <alignment horizontal="left" vertical="center" wrapText="1"/>
    </xf>
    <xf numFmtId="0" fontId="40" fillId="0" borderId="15" xfId="2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40" fillId="0" borderId="13" xfId="2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14" fontId="18" fillId="0" borderId="1" xfId="0" applyNumberFormat="1" applyFont="1" applyBorder="1" applyAlignment="1">
      <alignment horizontal="center" vertical="center" wrapText="1"/>
    </xf>
    <xf numFmtId="14" fontId="18" fillId="0" borderId="1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0" fillId="0" borderId="9" xfId="2" applyFont="1" applyFill="1" applyBorder="1" applyAlignment="1">
      <alignment horizontal="left" vertical="center" wrapText="1"/>
    </xf>
    <xf numFmtId="0" fontId="40" fillId="0" borderId="11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0" fillId="0" borderId="13" xfId="2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4" fillId="0" borderId="11" xfId="2" applyFont="1" applyFill="1" applyBorder="1" applyAlignment="1">
      <alignment horizontal="left" vertical="center" wrapText="1"/>
    </xf>
    <xf numFmtId="0" fontId="34" fillId="0" borderId="15" xfId="2" applyFont="1" applyFill="1" applyBorder="1" applyAlignment="1">
      <alignment horizontal="left" vertical="center" wrapText="1"/>
    </xf>
    <xf numFmtId="0" fontId="34" fillId="0" borderId="13" xfId="2" applyFont="1" applyFill="1" applyBorder="1" applyAlignment="1">
      <alignment horizontal="left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/>
    </xf>
    <xf numFmtId="0" fontId="18" fillId="0" borderId="9" xfId="0" applyFont="1" applyFill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10" fillId="0" borderId="0" xfId="0" applyFont="1" applyAlignment="1">
      <alignment vertical="center"/>
    </xf>
    <xf numFmtId="0" fontId="10" fillId="6" borderId="0" xfId="0" applyFont="1" applyFill="1" applyBorder="1" applyAlignment="1">
      <alignment horizontal="left" vertical="center"/>
    </xf>
    <xf numFmtId="0" fontId="4" fillId="0" borderId="11" xfId="0" applyFont="1" applyFill="1" applyBorder="1" applyAlignment="1" applyProtection="1">
      <alignment wrapText="1"/>
      <protection locked="0"/>
    </xf>
    <xf numFmtId="0" fontId="4" fillId="0" borderId="15" xfId="0" applyFont="1" applyFill="1" applyBorder="1" applyAlignment="1" applyProtection="1">
      <alignment wrapText="1"/>
      <protection locked="0"/>
    </xf>
    <xf numFmtId="0" fontId="48" fillId="0" borderId="0" xfId="0" applyFont="1" applyBorder="1" applyAlignment="1">
      <alignment horizontal="left" vertical="top"/>
    </xf>
    <xf numFmtId="0" fontId="49" fillId="0" borderId="0" xfId="0" applyFont="1" applyBorder="1" applyAlignment="1">
      <alignment horizontal="left" vertical="top"/>
    </xf>
    <xf numFmtId="0" fontId="3" fillId="0" borderId="0" xfId="6" applyFont="1" applyBorder="1"/>
    <xf numFmtId="0" fontId="3" fillId="0" borderId="0" xfId="6" applyFont="1" applyBorder="1" applyAlignment="1">
      <alignment horizontal="center"/>
    </xf>
    <xf numFmtId="2" fontId="3" fillId="9" borderId="0" xfId="9" applyNumberFormat="1" applyFont="1" applyFill="1" applyBorder="1" applyAlignment="1">
      <alignment horizontal="center"/>
    </xf>
    <xf numFmtId="0" fontId="3" fillId="10" borderId="0" xfId="9" applyFont="1" applyFill="1" applyBorder="1" applyAlignment="1">
      <alignment horizontal="center"/>
    </xf>
    <xf numFmtId="0" fontId="3" fillId="0" borderId="0" xfId="6" applyFont="1" applyFill="1" applyBorder="1"/>
    <xf numFmtId="0" fontId="3" fillId="0" borderId="0" xfId="6" applyFont="1" applyBorder="1" applyAlignment="1">
      <alignment horizontal="center" vertical="center" wrapText="1"/>
    </xf>
    <xf numFmtId="0" fontId="3" fillId="0" borderId="1" xfId="6" applyFont="1" applyBorder="1"/>
    <xf numFmtId="0" fontId="10" fillId="0" borderId="12" xfId="6" applyFont="1" applyBorder="1" applyAlignment="1">
      <alignment vertical="center"/>
    </xf>
    <xf numFmtId="0" fontId="10" fillId="0" borderId="12" xfId="6" applyFont="1" applyBorder="1" applyAlignment="1">
      <alignment horizontal="center" vertical="center" wrapText="1"/>
    </xf>
    <xf numFmtId="0" fontId="3" fillId="0" borderId="1" xfId="6" applyFont="1" applyBorder="1" applyAlignment="1">
      <alignment horizontal="center"/>
    </xf>
    <xf numFmtId="0" fontId="3" fillId="0" borderId="0" xfId="6" applyFont="1" applyAlignment="1">
      <alignment vertical="top"/>
    </xf>
    <xf numFmtId="14" fontId="3" fillId="0" borderId="0" xfId="6" applyNumberFormat="1" applyFont="1" applyAlignment="1">
      <alignment vertical="top"/>
    </xf>
    <xf numFmtId="0" fontId="3" fillId="9" borderId="0" xfId="6" applyFont="1" applyFill="1" applyAlignment="1">
      <alignment vertical="top"/>
    </xf>
    <xf numFmtId="0" fontId="3" fillId="0" borderId="0" xfId="11" applyFont="1" applyFill="1" applyAlignment="1">
      <alignment horizontal="left" vertical="top"/>
    </xf>
    <xf numFmtId="0" fontId="3" fillId="0" borderId="0" xfId="12" applyFont="1" applyFill="1" applyAlignment="1">
      <alignment vertical="top"/>
    </xf>
    <xf numFmtId="0" fontId="3" fillId="0" borderId="0" xfId="9" applyFont="1" applyAlignment="1">
      <alignment vertical="top"/>
    </xf>
    <xf numFmtId="2" fontId="3" fillId="9" borderId="0" xfId="9" applyNumberFormat="1" applyFont="1" applyFill="1" applyBorder="1" applyAlignment="1">
      <alignment horizontal="left"/>
    </xf>
    <xf numFmtId="0" fontId="3" fillId="10" borderId="0" xfId="9" applyFont="1" applyFill="1" applyBorder="1" applyAlignment="1">
      <alignment horizontal="left"/>
    </xf>
    <xf numFmtId="4" fontId="3" fillId="0" borderId="4" xfId="0" applyNumberFormat="1" applyFont="1" applyFill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4" fontId="18" fillId="0" borderId="4" xfId="0" applyNumberFormat="1" applyFont="1" applyBorder="1" applyAlignment="1">
      <alignment horizontal="center"/>
    </xf>
    <xf numFmtId="4" fontId="18" fillId="0" borderId="0" xfId="0" applyNumberFormat="1" applyFont="1" applyBorder="1" applyAlignment="1">
      <alignment horizontal="center"/>
    </xf>
    <xf numFmtId="4" fontId="18" fillId="0" borderId="8" xfId="0" applyNumberFormat="1" applyFont="1" applyBorder="1" applyAlignment="1">
      <alignment horizontal="center"/>
    </xf>
    <xf numFmtId="4" fontId="18" fillId="0" borderId="1" xfId="0" applyNumberFormat="1" applyFont="1" applyBorder="1" applyAlignment="1">
      <alignment horizontal="center"/>
    </xf>
    <xf numFmtId="0" fontId="10" fillId="0" borderId="0" xfId="0" applyFont="1" applyFill="1" applyBorder="1" applyAlignment="1">
      <alignment horizontal="left" vertical="center"/>
    </xf>
    <xf numFmtId="2" fontId="3" fillId="0" borderId="0" xfId="9" applyNumberFormat="1" applyFont="1" applyFill="1" applyBorder="1" applyAlignment="1">
      <alignment horizontal="center"/>
    </xf>
    <xf numFmtId="0" fontId="3" fillId="0" borderId="0" xfId="9" applyFont="1" applyFill="1" applyBorder="1" applyAlignment="1">
      <alignment horizontal="center"/>
    </xf>
    <xf numFmtId="0" fontId="3" fillId="0" borderId="0" xfId="6" applyFont="1" applyFill="1" applyBorder="1" applyAlignment="1">
      <alignment horizontal="center"/>
    </xf>
    <xf numFmtId="0" fontId="3" fillId="0" borderId="0" xfId="6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4" fontId="4" fillId="0" borderId="4" xfId="0" applyNumberFormat="1" applyFont="1" applyBorder="1" applyAlignment="1">
      <alignment horizontal="center"/>
    </xf>
    <xf numFmtId="14" fontId="4" fillId="0" borderId="5" xfId="0" applyNumberFormat="1" applyFont="1" applyBorder="1" applyAlignment="1">
      <alignment horizontal="center"/>
    </xf>
    <xf numFmtId="0" fontId="4" fillId="0" borderId="4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14" fontId="4" fillId="0" borderId="0" xfId="0" applyNumberFormat="1" applyFont="1" applyBorder="1" applyAlignment="1">
      <alignment horizontal="center"/>
    </xf>
    <xf numFmtId="14" fontId="10" fillId="0" borderId="0" xfId="0" applyNumberFormat="1" applyFont="1" applyBorder="1" applyAlignment="1">
      <alignment horizontal="center" vertical="center"/>
    </xf>
    <xf numFmtId="14" fontId="10" fillId="0" borderId="4" xfId="0" applyNumberFormat="1" applyFont="1" applyBorder="1" applyAlignment="1">
      <alignment horizontal="center" vertical="center"/>
    </xf>
    <xf numFmtId="14" fontId="10" fillId="0" borderId="5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49" fontId="10" fillId="0" borderId="4" xfId="0" applyNumberFormat="1" applyFont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wrapText="1"/>
    </xf>
    <xf numFmtId="0" fontId="11" fillId="2" borderId="0" xfId="0" applyFont="1" applyFill="1" applyBorder="1" applyAlignment="1">
      <alignment horizontal="center" wrapText="1"/>
    </xf>
    <xf numFmtId="49" fontId="10" fillId="0" borderId="0" xfId="0" applyNumberFormat="1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right" wrapText="1"/>
    </xf>
    <xf numFmtId="0" fontId="4" fillId="0" borderId="0" xfId="0" applyFont="1" applyFill="1" applyBorder="1" applyAlignment="1">
      <alignment horizontal="center" wrapText="1"/>
    </xf>
    <xf numFmtId="0" fontId="48" fillId="0" borderId="0" xfId="0" applyFont="1" applyAlignment="1" applyProtection="1">
      <alignment wrapText="1"/>
      <protection locked="0"/>
    </xf>
    <xf numFmtId="0" fontId="48" fillId="0" borderId="0" xfId="0" applyFont="1" applyAlignment="1" applyProtection="1">
      <protection locked="0"/>
    </xf>
    <xf numFmtId="0" fontId="8" fillId="0" borderId="0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10" fillId="0" borderId="9" xfId="0" applyFont="1" applyFill="1" applyBorder="1" applyAlignment="1">
      <alignment horizontal="right" wrapText="1"/>
    </xf>
    <xf numFmtId="0" fontId="4" fillId="0" borderId="7" xfId="0" applyFont="1" applyFill="1" applyBorder="1" applyAlignment="1">
      <alignment horizontal="center" wrapText="1"/>
    </xf>
    <xf numFmtId="0" fontId="4" fillId="0" borderId="14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center"/>
    </xf>
    <xf numFmtId="0" fontId="40" fillId="0" borderId="2" xfId="2" applyFont="1" applyFill="1" applyBorder="1" applyAlignment="1">
      <alignment horizontal="center" wrapText="1"/>
    </xf>
    <xf numFmtId="0" fontId="40" fillId="0" borderId="3" xfId="2" applyFont="1" applyFill="1" applyBorder="1" applyAlignment="1">
      <alignment horizontal="center" wrapText="1"/>
    </xf>
    <xf numFmtId="0" fontId="40" fillId="0" borderId="4" xfId="2" applyFont="1" applyFill="1" applyBorder="1" applyAlignment="1">
      <alignment horizontal="center" wrapText="1"/>
    </xf>
    <xf numFmtId="0" fontId="40" fillId="0" borderId="5" xfId="2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wrapText="1"/>
    </xf>
    <xf numFmtId="0" fontId="4" fillId="0" borderId="14" xfId="0" applyFont="1" applyFill="1" applyBorder="1" applyAlignment="1">
      <alignment horizontal="center" wrapText="1"/>
    </xf>
    <xf numFmtId="0" fontId="40" fillId="0" borderId="9" xfId="2" applyFont="1" applyFill="1" applyBorder="1" applyAlignment="1">
      <alignment horizontal="center" wrapText="1"/>
    </xf>
    <xf numFmtId="0" fontId="40" fillId="0" borderId="0" xfId="2" applyFont="1" applyFill="1" applyBorder="1" applyAlignment="1">
      <alignment horizontal="center" wrapText="1"/>
    </xf>
    <xf numFmtId="0" fontId="40" fillId="0" borderId="1" xfId="2" applyFont="1" applyFill="1" applyBorder="1" applyAlignment="1">
      <alignment horizontal="center" wrapText="1"/>
    </xf>
    <xf numFmtId="0" fontId="18" fillId="0" borderId="14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1" fillId="5" borderId="0" xfId="0" applyFont="1" applyFill="1" applyBorder="1" applyAlignment="1">
      <alignment horizontal="left" vertical="center"/>
    </xf>
    <xf numFmtId="0" fontId="10" fillId="6" borderId="0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right" vertical="center" wrapText="1"/>
    </xf>
    <xf numFmtId="0" fontId="4" fillId="0" borderId="10" xfId="0" applyFont="1" applyBorder="1" applyAlignment="1">
      <alignment horizontal="right" vertical="center" wrapText="1"/>
    </xf>
    <xf numFmtId="0" fontId="49" fillId="0" borderId="0" xfId="0" applyFont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15" xfId="0" applyFont="1" applyFill="1" applyBorder="1" applyAlignment="1" applyProtection="1">
      <alignment horizontal="center" wrapText="1"/>
      <protection locked="0"/>
    </xf>
    <xf numFmtId="0" fontId="4" fillId="0" borderId="13" xfId="0" applyFont="1" applyFill="1" applyBorder="1" applyAlignment="1" applyProtection="1">
      <alignment horizontal="center" wrapText="1"/>
      <protection locked="0"/>
    </xf>
    <xf numFmtId="0" fontId="11" fillId="3" borderId="0" xfId="0" applyFont="1" applyFill="1" applyBorder="1" applyAlignment="1">
      <alignment horizontal="left"/>
    </xf>
    <xf numFmtId="0" fontId="11" fillId="5" borderId="0" xfId="0" applyFont="1" applyFill="1" applyBorder="1" applyAlignment="1">
      <alignment horizontal="left"/>
    </xf>
    <xf numFmtId="0" fontId="10" fillId="6" borderId="0" xfId="0" applyFont="1" applyFill="1" applyBorder="1" applyAlignment="1">
      <alignment horizontal="left"/>
    </xf>
    <xf numFmtId="0" fontId="10" fillId="0" borderId="1" xfId="0" applyFont="1" applyBorder="1" applyAlignment="1">
      <alignment vertical="top" wrapText="1"/>
    </xf>
  </cellXfs>
  <cellStyles count="13">
    <cellStyle name=" 1 2" xfId="10"/>
    <cellStyle name="Comma" xfId="1" builtinId="3"/>
    <cellStyle name="GroupColumn0" xfId="5"/>
    <cellStyle name="Normal" xfId="0" builtinId="0"/>
    <cellStyle name="Normal 2" xfId="6"/>
    <cellStyle name="Normal 2 2" xfId="9"/>
    <cellStyle name="Normal 9" xfId="8"/>
    <cellStyle name="Normal_Final Table 5 MW4 Mar 13-07(DRA) 3" xfId="7"/>
    <cellStyle name="Normal_GW Metals 2" xfId="11"/>
    <cellStyle name="Normal_Sheet1" xfId="4"/>
    <cellStyle name="Normal_Sheet2" xfId="3"/>
    <cellStyle name="Normal_Sheet4" xfId="2"/>
    <cellStyle name="Style 1" xfId="12"/>
  </cellStyles>
  <dxfs count="258">
    <dxf>
      <font>
        <b/>
        <i val="0"/>
      </font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b/>
        <i val="0"/>
      </font>
    </dxf>
    <dxf>
      <fill>
        <patternFill>
          <bgColor theme="2" tint="-0.24994659260841701"/>
        </patternFill>
      </fill>
    </dxf>
    <dxf>
      <font>
        <b/>
        <i val="0"/>
      </font>
    </dxf>
    <dxf>
      <fill>
        <patternFill>
          <bgColor theme="2" tint="-0.24994659260841701"/>
        </patternFill>
      </fill>
    </dxf>
    <dxf>
      <font>
        <b/>
        <i val="0"/>
      </font>
    </dxf>
    <dxf>
      <fill>
        <patternFill>
          <bgColor theme="2" tint="-0.24994659260841701"/>
        </patternFill>
      </fill>
    </dxf>
    <dxf>
      <font>
        <b/>
        <i val="0"/>
      </font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b/>
        <i val="0"/>
      </font>
    </dxf>
    <dxf>
      <fill>
        <patternFill>
          <bgColor theme="2" tint="-0.24994659260841701"/>
        </patternFill>
      </fill>
    </dxf>
    <dxf>
      <font>
        <b/>
        <i val="0"/>
      </font>
    </dxf>
    <dxf>
      <fill>
        <patternFill>
          <bgColor theme="2" tint="-0.24994659260841701"/>
        </patternFill>
      </fill>
    </dxf>
    <dxf>
      <font>
        <b/>
        <i val="0"/>
      </font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b/>
        <i val="0"/>
      </font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b/>
        <i val="0"/>
      </font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b/>
        <i val="0"/>
      </font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b/>
        <i val="0"/>
      </font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b/>
        <i val="0"/>
      </font>
    </dxf>
    <dxf>
      <fill>
        <patternFill>
          <bgColor theme="2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TM2/TA020AdvancedDesign/WorkingFiles/Draft_CompDsgnRoadMap/Appendices/AppG_GeochemDataAnalysisRpt/Supporting_WaterQuality_data_M-K/2015_Water_Analytical_T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RDJune2015"/>
      <sheetName val="WRDOct2015"/>
      <sheetName val="SpSeepFull2015"/>
      <sheetName val="SpSeepFP2015"/>
      <sheetName val="FallSeepFull2015"/>
      <sheetName val="FallSeepFP2015"/>
      <sheetName val="GWtailings"/>
      <sheetName val="GWperimeter"/>
      <sheetName val="GWCVD"/>
      <sheetName val="Uni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B2" t="str">
            <v>Alkalinity, Bicarbonate (as CaCO3)</v>
          </cell>
          <cell r="C2" t="str">
            <v>mg/l</v>
          </cell>
        </row>
        <row r="3">
          <cell r="B3" t="str">
            <v>Alkalinity, Carbonate (as CaCO3)</v>
          </cell>
          <cell r="C3" t="str">
            <v>mg/l</v>
          </cell>
        </row>
        <row r="4">
          <cell r="B4" t="str">
            <v>Alkalinity, Hydroxide (as CaCO3)</v>
          </cell>
          <cell r="C4" t="str">
            <v>mg/l</v>
          </cell>
        </row>
        <row r="5">
          <cell r="B5" t="str">
            <v>Hardness (as CaCO3)</v>
          </cell>
          <cell r="C5" t="str">
            <v>mg/l</v>
          </cell>
        </row>
        <row r="6">
          <cell r="B6" t="str">
            <v>Total dissolved solids</v>
          </cell>
          <cell r="C6" t="str">
            <v>mg/l</v>
          </cell>
        </row>
        <row r="7">
          <cell r="B7" t="str">
            <v>Lithium, dissolved</v>
          </cell>
          <cell r="C7" t="str">
            <v>mg/l</v>
          </cell>
        </row>
        <row r="8">
          <cell r="B8" t="str">
            <v>Manganese, dissolved</v>
          </cell>
          <cell r="C8" t="str">
            <v>mg/l</v>
          </cell>
        </row>
        <row r="9">
          <cell r="B9" t="str">
            <v>Molybdenum (Mo)-Dissolved</v>
          </cell>
          <cell r="C9" t="str">
            <v>mg/l</v>
          </cell>
        </row>
        <row r="10">
          <cell r="B10" t="str">
            <v>Nickel (Ni)-Dissolved</v>
          </cell>
          <cell r="C10" t="str">
            <v>mg/l</v>
          </cell>
        </row>
        <row r="11">
          <cell r="B11" t="str">
            <v>Potassium, dissolved</v>
          </cell>
          <cell r="C11" t="str">
            <v>mg/l</v>
          </cell>
        </row>
        <row r="12">
          <cell r="B12" t="str">
            <v>Silver (Ag)-Dissolved</v>
          </cell>
          <cell r="C12" t="str">
            <v>mg/l</v>
          </cell>
        </row>
        <row r="13">
          <cell r="B13" t="str">
            <v>Sodium (Na)-Dissolved</v>
          </cell>
          <cell r="C13" t="str">
            <v>mg/l</v>
          </cell>
        </row>
        <row r="14">
          <cell r="B14" t="str">
            <v>Strontium, dissolved</v>
          </cell>
          <cell r="C14" t="str">
            <v>mg/l</v>
          </cell>
        </row>
        <row r="15">
          <cell r="B15" t="str">
            <v>Thallium (Tl)-Dissolved</v>
          </cell>
          <cell r="C15" t="str">
            <v>mg/l</v>
          </cell>
        </row>
        <row r="16">
          <cell r="B16" t="str">
            <v>Titanium, dissolved</v>
          </cell>
          <cell r="C16" t="str">
            <v>mg/l</v>
          </cell>
        </row>
        <row r="17">
          <cell r="B17" t="str">
            <v>Antimony (Sb)-Dissolved</v>
          </cell>
          <cell r="C17" t="str">
            <v>mg/l</v>
          </cell>
        </row>
        <row r="18">
          <cell r="B18" t="str">
            <v>Arsenic (As)-Dissolved</v>
          </cell>
          <cell r="C18" t="str">
            <v>mg/l</v>
          </cell>
        </row>
        <row r="19">
          <cell r="B19" t="str">
            <v>Barium (Ba)-Dissolved</v>
          </cell>
          <cell r="C19" t="str">
            <v>mg/l</v>
          </cell>
        </row>
        <row r="20">
          <cell r="B20" t="str">
            <v>Beryllium (Be)-Dissolved</v>
          </cell>
          <cell r="C20" t="str">
            <v>mg/l</v>
          </cell>
        </row>
        <row r="21">
          <cell r="B21" t="str">
            <v>Boron (B)-Dissolved</v>
          </cell>
          <cell r="C21" t="str">
            <v>mg/l</v>
          </cell>
        </row>
        <row r="22">
          <cell r="B22" t="str">
            <v>Fluoride</v>
          </cell>
          <cell r="C22" t="str">
            <v>mg/l</v>
          </cell>
        </row>
        <row r="23">
          <cell r="B23" t="str">
            <v>Phosphorus</v>
          </cell>
          <cell r="C23" t="str">
            <v>mg/l</v>
          </cell>
        </row>
        <row r="24">
          <cell r="B24" t="str">
            <v>Carbon, dissolved organic (DOC)</v>
          </cell>
          <cell r="C24" t="str">
            <v>mg/l</v>
          </cell>
        </row>
        <row r="25">
          <cell r="B25" t="str">
            <v>Silica, Dissolved</v>
          </cell>
          <cell r="C25" t="str">
            <v>mg/l</v>
          </cell>
        </row>
        <row r="26">
          <cell r="B26" t="str">
            <v>Sulfur, dissolved</v>
          </cell>
          <cell r="C26" t="str">
            <v>mg/l</v>
          </cell>
        </row>
        <row r="27">
          <cell r="B27" t="str">
            <v>Iron, dissolved</v>
          </cell>
          <cell r="C27" t="str">
            <v>mg/l</v>
          </cell>
        </row>
        <row r="28">
          <cell r="B28" t="str">
            <v>Magnesium, dissolved</v>
          </cell>
          <cell r="C28" t="str">
            <v>mg/l</v>
          </cell>
        </row>
        <row r="29">
          <cell r="B29" t="str">
            <v>Silicon, dissolved</v>
          </cell>
          <cell r="C29" t="str">
            <v>mg/l</v>
          </cell>
        </row>
        <row r="30">
          <cell r="B30" t="str">
            <v>Calcium, dissolved</v>
          </cell>
          <cell r="C30" t="str">
            <v>mg/l</v>
          </cell>
        </row>
        <row r="31">
          <cell r="B31" t="str">
            <v>Phosphorus, dissolved</v>
          </cell>
          <cell r="C31" t="str">
            <v>mg/l</v>
          </cell>
        </row>
        <row r="32">
          <cell r="B32" t="str">
            <v>Aluminum, dissolved</v>
          </cell>
          <cell r="C32" t="str">
            <v>mg/l</v>
          </cell>
        </row>
        <row r="33">
          <cell r="B33" t="str">
            <v>Lead (Pb)-Dissolved</v>
          </cell>
          <cell r="C33" t="str">
            <v>mg/l</v>
          </cell>
        </row>
        <row r="34">
          <cell r="B34" t="str">
            <v>Copper (Cu)-Dissolved</v>
          </cell>
          <cell r="C34" t="str">
            <v>mg/l</v>
          </cell>
        </row>
        <row r="35">
          <cell r="B35" t="str">
            <v>Uranium (U)-Dissolved</v>
          </cell>
          <cell r="C35" t="str">
            <v>mg/l</v>
          </cell>
        </row>
        <row r="36">
          <cell r="B36" t="str">
            <v>Vanadium (V)-Dissolved</v>
          </cell>
          <cell r="C36" t="str">
            <v>mg/l</v>
          </cell>
        </row>
        <row r="37">
          <cell r="B37" t="str">
            <v>Zinc (Zn)-Dissolved</v>
          </cell>
          <cell r="C37" t="str">
            <v>mg/l</v>
          </cell>
        </row>
        <row r="38">
          <cell r="B38" t="str">
            <v>Selenium (Se)-Dissolved</v>
          </cell>
          <cell r="C38" t="str">
            <v>mg/l</v>
          </cell>
        </row>
        <row r="39">
          <cell r="B39" t="str">
            <v>Total Suspended Solids</v>
          </cell>
          <cell r="C39" t="str">
            <v>mg/l</v>
          </cell>
        </row>
        <row r="40">
          <cell r="B40" t="str">
            <v>Nitrate (as N)</v>
          </cell>
          <cell r="C40" t="str">
            <v>mg/l</v>
          </cell>
        </row>
        <row r="41">
          <cell r="B41" t="str">
            <v>Nitrite (as N)</v>
          </cell>
          <cell r="C41" t="str">
            <v>mg/l</v>
          </cell>
        </row>
        <row r="42">
          <cell r="B42" t="str">
            <v>Sulfate</v>
          </cell>
          <cell r="C42" t="str">
            <v>mg/l</v>
          </cell>
        </row>
        <row r="43">
          <cell r="B43" t="str">
            <v>Chloride (Cl)</v>
          </cell>
          <cell r="C43" t="str">
            <v>mg/l</v>
          </cell>
        </row>
        <row r="44">
          <cell r="B44" t="str">
            <v>ORP</v>
          </cell>
          <cell r="C44" t="str">
            <v>mV</v>
          </cell>
        </row>
        <row r="45">
          <cell r="B45" t="str">
            <v>pH</v>
          </cell>
          <cell r="C45" t="str">
            <v>Ph</v>
          </cell>
        </row>
        <row r="46">
          <cell r="B46" t="str">
            <v>Mercury, dissolved</v>
          </cell>
          <cell r="C46" t="str">
            <v>mg/l</v>
          </cell>
        </row>
        <row r="47">
          <cell r="B47" t="str">
            <v>Ferrous Iron, dissolved</v>
          </cell>
          <cell r="C47" t="str">
            <v>mg/l</v>
          </cell>
        </row>
        <row r="48">
          <cell r="B48" t="str">
            <v>Ammonia</v>
          </cell>
          <cell r="C48" t="str">
            <v>mg/l</v>
          </cell>
        </row>
        <row r="49">
          <cell r="B49" t="str">
            <v>Acidity, hot peroxide</v>
          </cell>
          <cell r="C49" t="str">
            <v>mg/l</v>
          </cell>
        </row>
        <row r="50">
          <cell r="B50" t="str">
            <v>Alkalinity, Total (as CaCO3)</v>
          </cell>
          <cell r="C50" t="str">
            <v>mg/l</v>
          </cell>
        </row>
        <row r="51">
          <cell r="B51" t="str">
            <v>Cadmium (Cd)-Dissolved</v>
          </cell>
          <cell r="C51" t="str">
            <v>mg/l</v>
          </cell>
        </row>
        <row r="52">
          <cell r="B52" t="str">
            <v>Chromium (Cr)-Dissolved</v>
          </cell>
          <cell r="C52" t="str">
            <v>mg/l</v>
          </cell>
        </row>
        <row r="53">
          <cell r="B53" t="str">
            <v>Cobalt (Co)-Dissolved</v>
          </cell>
          <cell r="C53" t="str">
            <v>mg/l</v>
          </cell>
        </row>
        <row r="54">
          <cell r="B54" t="str">
            <v>Temperature, Field</v>
          </cell>
          <cell r="C54" t="str">
            <v>deg C</v>
          </cell>
        </row>
        <row r="55">
          <cell r="B55" t="str">
            <v>Dissolved Oxygen (percentage)</v>
          </cell>
          <cell r="C55" t="str">
            <v>%</v>
          </cell>
        </row>
        <row r="56">
          <cell r="B56" t="str">
            <v>pH</v>
          </cell>
          <cell r="C56" t="str">
            <v>pH Units</v>
          </cell>
        </row>
        <row r="57">
          <cell r="B57" t="str">
            <v>Mercury, dissolved</v>
          </cell>
          <cell r="C57" t="str">
            <v>mg/l</v>
          </cell>
        </row>
        <row r="58">
          <cell r="B58" t="str">
            <v>Ferrous Iron, dissolved</v>
          </cell>
          <cell r="C58" t="str">
            <v>mg/l</v>
          </cell>
        </row>
        <row r="59">
          <cell r="B59" t="str">
            <v>Ammonia</v>
          </cell>
          <cell r="C59" t="str">
            <v>mg/l</v>
          </cell>
        </row>
        <row r="60">
          <cell r="B60" t="str">
            <v>Acidity, hot peroxide</v>
          </cell>
          <cell r="C60" t="str">
            <v>mg/l</v>
          </cell>
        </row>
        <row r="61">
          <cell r="B61" t="str">
            <v>Alkalinity, Bicarbonate (as CaCO3)</v>
          </cell>
          <cell r="C61" t="str">
            <v>mg/l</v>
          </cell>
        </row>
        <row r="62">
          <cell r="B62" t="str">
            <v>Alkalinity, Carbonate (as CaCO3)</v>
          </cell>
          <cell r="C62" t="str">
            <v>mg/l</v>
          </cell>
        </row>
        <row r="63">
          <cell r="B63" t="str">
            <v>Alkalinity, Hydroxide (as CaCO3)</v>
          </cell>
          <cell r="C63" t="str">
            <v>mg/l</v>
          </cell>
        </row>
        <row r="64">
          <cell r="B64" t="str">
            <v>Alkalinity, Total (as CaCO3)</v>
          </cell>
          <cell r="C64" t="str">
            <v>mg/l</v>
          </cell>
        </row>
        <row r="65">
          <cell r="B65" t="str">
            <v>Hardness (as CaCO3)</v>
          </cell>
          <cell r="C65" t="str">
            <v>mg/l</v>
          </cell>
        </row>
        <row r="66">
          <cell r="B66" t="str">
            <v>Total dissolved solids</v>
          </cell>
          <cell r="C66" t="str">
            <v>mg/l</v>
          </cell>
        </row>
        <row r="67">
          <cell r="B67" t="str">
            <v>Total Suspended Solids</v>
          </cell>
          <cell r="C67" t="str">
            <v>mg/l</v>
          </cell>
        </row>
        <row r="68">
          <cell r="B68" t="str">
            <v>Nitrate (as N)</v>
          </cell>
          <cell r="C68" t="str">
            <v>mg/l</v>
          </cell>
        </row>
        <row r="69">
          <cell r="B69" t="str">
            <v>Nitrite (as N)</v>
          </cell>
          <cell r="C69" t="str">
            <v>mg/l</v>
          </cell>
        </row>
        <row r="70">
          <cell r="B70" t="str">
            <v>Sulfate</v>
          </cell>
          <cell r="C70" t="str">
            <v>mg/l</v>
          </cell>
        </row>
        <row r="71">
          <cell r="B71" t="str">
            <v>Chloride (Cl)</v>
          </cell>
          <cell r="C71" t="str">
            <v>mg/l</v>
          </cell>
        </row>
        <row r="72">
          <cell r="B72" t="str">
            <v>Fluoride</v>
          </cell>
          <cell r="C72" t="str">
            <v>mg/l</v>
          </cell>
        </row>
        <row r="73">
          <cell r="B73" t="str">
            <v>Phosphorus</v>
          </cell>
          <cell r="C73" t="str">
            <v>mg/l</v>
          </cell>
        </row>
        <row r="74">
          <cell r="B74" t="str">
            <v>Carbon, dissolved organic (DOC)</v>
          </cell>
          <cell r="C74" t="str">
            <v>mg/l</v>
          </cell>
        </row>
        <row r="75">
          <cell r="B75" t="str">
            <v>Silica, Dissolved</v>
          </cell>
          <cell r="C75" t="str">
            <v>mg/l</v>
          </cell>
        </row>
        <row r="76">
          <cell r="B76" t="str">
            <v>Iron, dissolved</v>
          </cell>
          <cell r="C76" t="str">
            <v>mg/l</v>
          </cell>
        </row>
        <row r="77">
          <cell r="B77" t="str">
            <v>Magnesium, dissolved</v>
          </cell>
          <cell r="C77" t="str">
            <v>mg/l</v>
          </cell>
        </row>
        <row r="78">
          <cell r="B78" t="str">
            <v>Silicon, dissolved</v>
          </cell>
          <cell r="C78" t="str">
            <v>mg/l</v>
          </cell>
        </row>
        <row r="79">
          <cell r="B79" t="str">
            <v>Calcium, dissolved</v>
          </cell>
          <cell r="C79" t="str">
            <v>mg/l</v>
          </cell>
        </row>
        <row r="80">
          <cell r="B80" t="str">
            <v>Sulfur, dissolved</v>
          </cell>
          <cell r="C80" t="str">
            <v>mg/l</v>
          </cell>
        </row>
        <row r="81">
          <cell r="B81" t="str">
            <v>Phosphorus, dissolved</v>
          </cell>
          <cell r="C81" t="str">
            <v>mg/l</v>
          </cell>
        </row>
        <row r="82">
          <cell r="B82" t="str">
            <v>Aluminum, dissolved</v>
          </cell>
          <cell r="C82" t="str">
            <v>mg/l</v>
          </cell>
        </row>
        <row r="83">
          <cell r="B83" t="str">
            <v>Lead (Pb)-Dissolved</v>
          </cell>
          <cell r="C83" t="str">
            <v>mg/l</v>
          </cell>
        </row>
        <row r="84">
          <cell r="B84" t="str">
            <v>Lithium, dissolved</v>
          </cell>
          <cell r="C84" t="str">
            <v>mg/l</v>
          </cell>
        </row>
        <row r="85">
          <cell r="B85" t="str">
            <v>Molybdenum (Mo)-Dissolved</v>
          </cell>
          <cell r="C85" t="str">
            <v>mg/l</v>
          </cell>
        </row>
        <row r="86">
          <cell r="B86" t="str">
            <v>Nickel (Ni)-Dissolved</v>
          </cell>
          <cell r="C86" t="str">
            <v>mg/l</v>
          </cell>
        </row>
        <row r="87">
          <cell r="B87" t="str">
            <v>Potassium, dissolved</v>
          </cell>
          <cell r="C87" t="str">
            <v>mg/l</v>
          </cell>
        </row>
        <row r="88">
          <cell r="B88" t="str">
            <v>Silver (Ag)-Dissolved</v>
          </cell>
          <cell r="C88" t="str">
            <v>mg/l</v>
          </cell>
        </row>
        <row r="89">
          <cell r="B89" t="str">
            <v>Sodium (Na)-Dissolved</v>
          </cell>
          <cell r="C89" t="str">
            <v>mg/l</v>
          </cell>
        </row>
        <row r="90">
          <cell r="B90" t="str">
            <v>Strontium, dissolved</v>
          </cell>
          <cell r="C90" t="str">
            <v>mg/l</v>
          </cell>
        </row>
        <row r="91">
          <cell r="B91" t="str">
            <v>Thallium (Tl)-Dissolved</v>
          </cell>
          <cell r="C91" t="str">
            <v>mg/l</v>
          </cell>
        </row>
        <row r="92">
          <cell r="B92" t="str">
            <v>Titanium, dissolved</v>
          </cell>
          <cell r="C92" t="str">
            <v>mg/l</v>
          </cell>
        </row>
        <row r="93">
          <cell r="B93" t="str">
            <v>Antimony (Sb)-Dissolved</v>
          </cell>
          <cell r="C93" t="str">
            <v>mg/l</v>
          </cell>
        </row>
        <row r="94">
          <cell r="B94" t="str">
            <v>Arsenic (As)-Dissolved</v>
          </cell>
          <cell r="C94" t="str">
            <v>mg/l</v>
          </cell>
        </row>
        <row r="95">
          <cell r="B95" t="str">
            <v>Barium (Ba)-Dissolved</v>
          </cell>
          <cell r="C95" t="str">
            <v>mg/l</v>
          </cell>
        </row>
        <row r="96">
          <cell r="B96" t="str">
            <v>Beryllium (Be)-Dissolved</v>
          </cell>
          <cell r="C96" t="str">
            <v>mg/l</v>
          </cell>
        </row>
        <row r="97">
          <cell r="B97" t="str">
            <v>Boron (B)-Dissolved</v>
          </cell>
          <cell r="C97" t="str">
            <v>mg/l</v>
          </cell>
        </row>
        <row r="98">
          <cell r="B98" t="str">
            <v>Cadmium (Cd)-Dissolved</v>
          </cell>
          <cell r="C98" t="str">
            <v>mg/l</v>
          </cell>
        </row>
        <row r="99">
          <cell r="B99" t="str">
            <v>Chromium (Cr)-Dissolved</v>
          </cell>
          <cell r="C99" t="str">
            <v>mg/l</v>
          </cell>
        </row>
        <row r="100">
          <cell r="B100" t="str">
            <v>Cobalt (Co)-Dissolved</v>
          </cell>
          <cell r="C100" t="str">
            <v>mg/l</v>
          </cell>
        </row>
        <row r="101">
          <cell r="B101" t="str">
            <v>Copper (Cu)-Dissolved</v>
          </cell>
          <cell r="C101" t="str">
            <v>mg/l</v>
          </cell>
        </row>
        <row r="102">
          <cell r="B102" t="str">
            <v>Uranium (U)-Dissolved</v>
          </cell>
          <cell r="C102" t="str">
            <v>mg/l</v>
          </cell>
        </row>
        <row r="103">
          <cell r="B103" t="str">
            <v>Vanadium (V)-Dissolved</v>
          </cell>
          <cell r="C103" t="str">
            <v>mg/l</v>
          </cell>
        </row>
        <row r="104">
          <cell r="B104" t="str">
            <v>Selenium (Se)-Dissolved</v>
          </cell>
          <cell r="C104" t="str">
            <v>mg/l</v>
          </cell>
        </row>
        <row r="105">
          <cell r="B105" t="str">
            <v>Manganese, dissolved</v>
          </cell>
          <cell r="C105" t="str">
            <v>mg/l</v>
          </cell>
        </row>
        <row r="106">
          <cell r="B106" t="str">
            <v>Zinc (Zn)-Dissolved</v>
          </cell>
          <cell r="C106" t="str">
            <v>mg/l</v>
          </cell>
        </row>
        <row r="107">
          <cell r="B107" t="str">
            <v>Free Cyanide</v>
          </cell>
          <cell r="C107" t="str">
            <v>mg/l</v>
          </cell>
        </row>
        <row r="108">
          <cell r="B108" t="str">
            <v>DO</v>
          </cell>
          <cell r="C108" t="str">
            <v>mg/l</v>
          </cell>
        </row>
        <row r="109">
          <cell r="B109" t="str">
            <v>Manganese</v>
          </cell>
          <cell r="C109" t="str">
            <v>mg/l</v>
          </cell>
        </row>
        <row r="110">
          <cell r="B110" t="str">
            <v>Sulfur</v>
          </cell>
          <cell r="C110" t="str">
            <v>mg/l</v>
          </cell>
        </row>
        <row r="111">
          <cell r="B111" t="str">
            <v>Strontium</v>
          </cell>
          <cell r="C111" t="str">
            <v>mg/l</v>
          </cell>
        </row>
        <row r="112">
          <cell r="B112" t="str">
            <v>Boron</v>
          </cell>
          <cell r="C112" t="str">
            <v>mg/l</v>
          </cell>
        </row>
        <row r="113">
          <cell r="B113" t="str">
            <v>pH, Field</v>
          </cell>
          <cell r="C113" t="str">
            <v>pH Units</v>
          </cell>
        </row>
        <row r="114">
          <cell r="B114" t="str">
            <v>Cobalt</v>
          </cell>
          <cell r="C114" t="str">
            <v>mg/l</v>
          </cell>
        </row>
        <row r="115">
          <cell r="B115" t="str">
            <v>Copper</v>
          </cell>
          <cell r="C115" t="str">
            <v>mg/l</v>
          </cell>
        </row>
        <row r="116">
          <cell r="B116" t="str">
            <v>Flow</v>
          </cell>
          <cell r="C116" t="str">
            <v>L/sec</v>
          </cell>
        </row>
        <row r="117">
          <cell r="B117" t="str">
            <v>pH</v>
          </cell>
          <cell r="C117" t="str">
            <v>pH Units</v>
          </cell>
        </row>
        <row r="118">
          <cell r="B118" t="str">
            <v>Conductivity, Field</v>
          </cell>
          <cell r="C118" t="str">
            <v>mS/cm/deg C</v>
          </cell>
        </row>
        <row r="119">
          <cell r="B119" t="str">
            <v>Conductivity, Field</v>
          </cell>
          <cell r="C119" t="str">
            <v>mS/cm/deg C</v>
          </cell>
        </row>
        <row r="120">
          <cell r="B120" t="str">
            <v>ORP</v>
          </cell>
          <cell r="C120" t="str">
            <v>mV</v>
          </cell>
        </row>
        <row r="121">
          <cell r="B121" t="str">
            <v>pH, Field</v>
          </cell>
          <cell r="C121" t="str">
            <v>pH Units</v>
          </cell>
        </row>
        <row r="122">
          <cell r="B122" t="str">
            <v>Temperature, Field</v>
          </cell>
          <cell r="C122" t="str">
            <v>deg C</v>
          </cell>
        </row>
        <row r="123">
          <cell r="B123" t="str">
            <v>Turbidity, Field</v>
          </cell>
          <cell r="C123" t="str">
            <v>NTU</v>
          </cell>
        </row>
        <row r="124">
          <cell r="B124" t="str">
            <v>DO</v>
          </cell>
          <cell r="C124" t="str">
            <v>mg/l</v>
          </cell>
        </row>
        <row r="125">
          <cell r="B125" t="str">
            <v>pH</v>
          </cell>
          <cell r="C125" t="str">
            <v>Ph</v>
          </cell>
        </row>
        <row r="126">
          <cell r="B126" t="str">
            <v>Hardness (as CaCO3)</v>
          </cell>
          <cell r="C126" t="str">
            <v>mg/l</v>
          </cell>
        </row>
        <row r="127">
          <cell r="B127" t="str">
            <v>Nitrate (as N)</v>
          </cell>
          <cell r="C127" t="str">
            <v>mg/l</v>
          </cell>
        </row>
        <row r="128">
          <cell r="B128" t="str">
            <v>Nitrite (as N)</v>
          </cell>
          <cell r="C128" t="str">
            <v>mg/l</v>
          </cell>
        </row>
        <row r="129">
          <cell r="B129" t="str">
            <v>Sulfate</v>
          </cell>
          <cell r="C129" t="str">
            <v>mg/l</v>
          </cell>
        </row>
        <row r="130">
          <cell r="B130" t="str">
            <v>Chloride (Cl)</v>
          </cell>
          <cell r="C130" t="str">
            <v>mg/l</v>
          </cell>
        </row>
        <row r="131">
          <cell r="B131" t="str">
            <v>Fluoride</v>
          </cell>
          <cell r="C131" t="str">
            <v>mg/l</v>
          </cell>
        </row>
        <row r="132">
          <cell r="B132" t="str">
            <v>Iron</v>
          </cell>
          <cell r="C132" t="str">
            <v>mg/l</v>
          </cell>
        </row>
        <row r="133">
          <cell r="B133" t="str">
            <v>Iron, dissolved</v>
          </cell>
          <cell r="C133" t="str">
            <v>mg/l</v>
          </cell>
        </row>
        <row r="134">
          <cell r="B134" t="str">
            <v>Magnesium</v>
          </cell>
          <cell r="C134" t="str">
            <v>mg/l</v>
          </cell>
        </row>
        <row r="135">
          <cell r="B135" t="str">
            <v>Magnesium, dissolved</v>
          </cell>
          <cell r="C135" t="str">
            <v>mg/l</v>
          </cell>
        </row>
        <row r="136">
          <cell r="B136" t="str">
            <v>Silicon</v>
          </cell>
          <cell r="C136" t="str">
            <v>mg/l</v>
          </cell>
        </row>
        <row r="137">
          <cell r="B137" t="str">
            <v>Silicon, dissolved</v>
          </cell>
          <cell r="C137" t="str">
            <v>mg/l</v>
          </cell>
        </row>
        <row r="138">
          <cell r="B138" t="str">
            <v>Calcium</v>
          </cell>
          <cell r="C138" t="str">
            <v>mg/l</v>
          </cell>
        </row>
        <row r="139">
          <cell r="B139" t="str">
            <v>Calcium, dissolved</v>
          </cell>
          <cell r="C139" t="str">
            <v>mg/l</v>
          </cell>
        </row>
        <row r="140">
          <cell r="B140" t="str">
            <v>Sulfur, dissolved</v>
          </cell>
          <cell r="C140" t="str">
            <v>mg/l</v>
          </cell>
        </row>
        <row r="141">
          <cell r="B141" t="str">
            <v>Phosphorus</v>
          </cell>
          <cell r="C141" t="str">
            <v>mg/l</v>
          </cell>
        </row>
        <row r="142">
          <cell r="B142" t="str">
            <v>Phosphorus, dissolved</v>
          </cell>
          <cell r="C142" t="str">
            <v>mg/l</v>
          </cell>
        </row>
        <row r="143">
          <cell r="B143" t="str">
            <v>Aluminum</v>
          </cell>
          <cell r="C143" t="str">
            <v>mg/l</v>
          </cell>
        </row>
        <row r="144">
          <cell r="B144" t="str">
            <v>Lead</v>
          </cell>
          <cell r="C144" t="str">
            <v>mg/l</v>
          </cell>
        </row>
        <row r="145">
          <cell r="B145" t="str">
            <v>Lithium</v>
          </cell>
          <cell r="C145" t="str">
            <v>mg/l</v>
          </cell>
        </row>
        <row r="146">
          <cell r="B146" t="str">
            <v>Molybdenum</v>
          </cell>
          <cell r="C146" t="str">
            <v>mg/l</v>
          </cell>
        </row>
        <row r="147">
          <cell r="B147" t="str">
            <v>Nickel</v>
          </cell>
          <cell r="C147" t="str">
            <v>mg/l</v>
          </cell>
        </row>
        <row r="148">
          <cell r="B148" t="str">
            <v>Potassium</v>
          </cell>
          <cell r="C148" t="str">
            <v>mg/l</v>
          </cell>
        </row>
        <row r="149">
          <cell r="B149" t="str">
            <v>Silver</v>
          </cell>
          <cell r="C149" t="str">
            <v>mg/l</v>
          </cell>
        </row>
        <row r="150">
          <cell r="B150" t="str">
            <v>Sodium</v>
          </cell>
          <cell r="C150" t="str">
            <v>mg/l</v>
          </cell>
        </row>
        <row r="151">
          <cell r="B151" t="str">
            <v>Thallium</v>
          </cell>
          <cell r="C151" t="str">
            <v>mg/l</v>
          </cell>
        </row>
        <row r="152">
          <cell r="B152" t="str">
            <v>Titanium</v>
          </cell>
          <cell r="C152" t="str">
            <v>mg/l</v>
          </cell>
        </row>
        <row r="153">
          <cell r="B153" t="str">
            <v>Antimony</v>
          </cell>
          <cell r="C153" t="str">
            <v>mg/l</v>
          </cell>
        </row>
        <row r="154">
          <cell r="B154" t="str">
            <v>Arsenic</v>
          </cell>
          <cell r="C154" t="str">
            <v>mg/l</v>
          </cell>
        </row>
        <row r="155">
          <cell r="B155" t="str">
            <v>Barium</v>
          </cell>
          <cell r="C155" t="str">
            <v>mg/l</v>
          </cell>
        </row>
        <row r="156">
          <cell r="B156" t="str">
            <v>Beryllium</v>
          </cell>
          <cell r="C156" t="str">
            <v>mg/l</v>
          </cell>
        </row>
        <row r="157">
          <cell r="B157" t="str">
            <v>Cadmium</v>
          </cell>
          <cell r="C157" t="str">
            <v>mg/l</v>
          </cell>
        </row>
        <row r="158">
          <cell r="B158" t="str">
            <v>Chromium</v>
          </cell>
          <cell r="C158" t="str">
            <v>mg/l</v>
          </cell>
        </row>
        <row r="159">
          <cell r="B159" t="str">
            <v>Uranium (U)</v>
          </cell>
          <cell r="C159" t="str">
            <v>mg/l</v>
          </cell>
        </row>
        <row r="160">
          <cell r="B160" t="str">
            <v>Vanadium</v>
          </cell>
          <cell r="C160" t="str">
            <v>mg/l</v>
          </cell>
        </row>
        <row r="161">
          <cell r="B161" t="str">
            <v>Zinc</v>
          </cell>
          <cell r="C161" t="str">
            <v>mg/l</v>
          </cell>
        </row>
        <row r="162">
          <cell r="B162" t="str">
            <v>Selenium</v>
          </cell>
          <cell r="C162" t="str">
            <v>mg/l</v>
          </cell>
        </row>
        <row r="163">
          <cell r="B163" t="str">
            <v>Silica (as SIO2)</v>
          </cell>
          <cell r="C163" t="str">
            <v>mg/l</v>
          </cell>
        </row>
        <row r="164">
          <cell r="B164" t="str">
            <v>Silica, Dissolved</v>
          </cell>
          <cell r="C164" t="str">
            <v>mg/l</v>
          </cell>
        </row>
        <row r="165">
          <cell r="B165" t="str">
            <v>Aluminum, dissolved</v>
          </cell>
          <cell r="C165" t="str">
            <v>mg/l</v>
          </cell>
        </row>
        <row r="166">
          <cell r="B166" t="str">
            <v>Lead (Pb)-Dissolved</v>
          </cell>
          <cell r="C166" t="str">
            <v>mg/l</v>
          </cell>
        </row>
        <row r="167">
          <cell r="B167" t="str">
            <v>Lithium, dissolved</v>
          </cell>
          <cell r="C167" t="str">
            <v>mg/l</v>
          </cell>
        </row>
        <row r="168">
          <cell r="B168" t="str">
            <v>Manganese, dissolved</v>
          </cell>
          <cell r="C168" t="str">
            <v>mg/l</v>
          </cell>
        </row>
        <row r="169">
          <cell r="B169" t="str">
            <v>Molybdenum (Mo)-Dissolved</v>
          </cell>
          <cell r="C169" t="str">
            <v>mg/l</v>
          </cell>
        </row>
        <row r="170">
          <cell r="B170" t="str">
            <v>Nickel (Ni)-Dissolved</v>
          </cell>
          <cell r="C170" t="str">
            <v>mg/l</v>
          </cell>
        </row>
        <row r="171">
          <cell r="B171" t="str">
            <v>Potassium, dissolved</v>
          </cell>
          <cell r="C171" t="str">
            <v>mg/l</v>
          </cell>
        </row>
        <row r="172">
          <cell r="B172" t="str">
            <v>Silver (Ag)-Dissolved</v>
          </cell>
          <cell r="C172" t="str">
            <v>mg/l</v>
          </cell>
        </row>
        <row r="173">
          <cell r="B173" t="str">
            <v>Sodium (Na)-Dissolved</v>
          </cell>
          <cell r="C173" t="str">
            <v>mg/l</v>
          </cell>
        </row>
        <row r="174">
          <cell r="B174" t="str">
            <v>Strontium, dissolved</v>
          </cell>
          <cell r="C174" t="str">
            <v>mg/l</v>
          </cell>
        </row>
        <row r="175">
          <cell r="B175" t="str">
            <v>Thallium (Tl)-Dissolved</v>
          </cell>
          <cell r="C175" t="str">
            <v>mg/l</v>
          </cell>
        </row>
        <row r="176">
          <cell r="B176" t="str">
            <v>Titanium, dissolved</v>
          </cell>
          <cell r="C176" t="str">
            <v>mg/l</v>
          </cell>
        </row>
        <row r="177">
          <cell r="B177" t="str">
            <v>Antimony (Sb)-Dissolved</v>
          </cell>
          <cell r="C177" t="str">
            <v>mg/l</v>
          </cell>
        </row>
        <row r="178">
          <cell r="B178" t="str">
            <v>Arsenic (As)-Dissolved</v>
          </cell>
          <cell r="C178" t="str">
            <v>mg/l</v>
          </cell>
        </row>
        <row r="179">
          <cell r="B179" t="str">
            <v>Barium (Ba)-Dissolved</v>
          </cell>
          <cell r="C179" t="str">
            <v>mg/l</v>
          </cell>
        </row>
        <row r="180">
          <cell r="B180" t="str">
            <v>Beryllium (Be)-Dissolved</v>
          </cell>
          <cell r="C180" t="str">
            <v>mg/l</v>
          </cell>
        </row>
        <row r="181">
          <cell r="B181" t="str">
            <v>Boron (B)-Dissolved</v>
          </cell>
          <cell r="C181" t="str">
            <v>mg/l</v>
          </cell>
        </row>
        <row r="182">
          <cell r="B182" t="str">
            <v>Cadmium (Cd)-Dissolved</v>
          </cell>
          <cell r="C182" t="str">
            <v>mg/l</v>
          </cell>
        </row>
        <row r="183">
          <cell r="B183" t="str">
            <v>Chromium (Cr)-Dissolved</v>
          </cell>
          <cell r="C183" t="str">
            <v>mg/l</v>
          </cell>
        </row>
        <row r="184">
          <cell r="B184" t="str">
            <v>Cobalt (Co)-Dissolved</v>
          </cell>
          <cell r="C184" t="str">
            <v>mg/l</v>
          </cell>
        </row>
        <row r="185">
          <cell r="B185" t="str">
            <v>Copper (Cu)-Dissolved</v>
          </cell>
          <cell r="C185" t="str">
            <v>mg/l</v>
          </cell>
        </row>
        <row r="186">
          <cell r="B186" t="str">
            <v>Uranium (U)-Dissolved</v>
          </cell>
          <cell r="C186" t="str">
            <v>mg/l</v>
          </cell>
        </row>
        <row r="187">
          <cell r="B187" t="str">
            <v>Vanadium (V)-Dissolved</v>
          </cell>
          <cell r="C187" t="str">
            <v>mg/l</v>
          </cell>
        </row>
        <row r="188">
          <cell r="B188" t="str">
            <v>Zinc (Zn)-Dissolved</v>
          </cell>
          <cell r="C188" t="str">
            <v>mg/l</v>
          </cell>
        </row>
        <row r="189">
          <cell r="B189" t="str">
            <v>Selenium (Se)-Dissolved</v>
          </cell>
          <cell r="C189" t="str">
            <v>mg/l</v>
          </cell>
        </row>
        <row r="190">
          <cell r="B190" t="str">
            <v>Lithium</v>
          </cell>
          <cell r="C190" t="str">
            <v>mg/l</v>
          </cell>
        </row>
        <row r="191">
          <cell r="B191" t="str">
            <v>Free Cyanide</v>
          </cell>
          <cell r="C191" t="str">
            <v>mg/l</v>
          </cell>
        </row>
        <row r="192">
          <cell r="B192" t="str">
            <v>Free Cyanide</v>
          </cell>
          <cell r="C192" t="str">
            <v>mg/l</v>
          </cell>
        </row>
        <row r="193">
          <cell r="B193" t="str">
            <v>Mercury, dissolved</v>
          </cell>
          <cell r="C193" t="str">
            <v>mg/l</v>
          </cell>
        </row>
        <row r="194">
          <cell r="B194" t="str">
            <v>Ferrous Iron, dissolved</v>
          </cell>
          <cell r="C194" t="str">
            <v>mg/l</v>
          </cell>
        </row>
        <row r="195">
          <cell r="B195" t="str">
            <v>Ammonia</v>
          </cell>
          <cell r="C195" t="str">
            <v>mg/l</v>
          </cell>
        </row>
        <row r="196">
          <cell r="B196" t="str">
            <v>Acidity, hot peroxide</v>
          </cell>
          <cell r="C196" t="str">
            <v>mg/l</v>
          </cell>
        </row>
        <row r="197">
          <cell r="B197" t="str">
            <v>Alkalinity, Total (as CaCO3)</v>
          </cell>
          <cell r="C197" t="str">
            <v>mg/l</v>
          </cell>
        </row>
        <row r="198">
          <cell r="B198" t="str">
            <v>Alkalinity, Bicarbonate (as CaCO3)</v>
          </cell>
          <cell r="C198" t="str">
            <v>mg/l</v>
          </cell>
        </row>
        <row r="199">
          <cell r="B199" t="str">
            <v>Alkalinity, Carbonate (as CaCO3)</v>
          </cell>
          <cell r="C199" t="str">
            <v>mg/l</v>
          </cell>
        </row>
        <row r="200">
          <cell r="B200" t="str">
            <v>Alkalinity, Hydroxide (as CaCO3)</v>
          </cell>
          <cell r="C200" t="str">
            <v>mg/l</v>
          </cell>
        </row>
        <row r="201">
          <cell r="B201" t="str">
            <v>Total dissolved solids</v>
          </cell>
          <cell r="C201" t="str">
            <v>mg/l</v>
          </cell>
        </row>
        <row r="202">
          <cell r="B202" t="str">
            <v>Total Suspended Solids</v>
          </cell>
          <cell r="C202" t="str">
            <v>mg/l</v>
          </cell>
        </row>
        <row r="203">
          <cell r="B203" t="str">
            <v>Carbon, dissolved organic (DOC)</v>
          </cell>
          <cell r="C203" t="str">
            <v>mg/l</v>
          </cell>
        </row>
        <row r="204">
          <cell r="B204" t="str">
            <v>pH</v>
          </cell>
          <cell r="C204" t="str">
            <v>Ph</v>
          </cell>
        </row>
        <row r="205">
          <cell r="B205" t="str">
            <v>Lime Demand</v>
          </cell>
          <cell r="C205" t="str">
            <v>lb/1000USG</v>
          </cell>
        </row>
        <row r="206">
          <cell r="B206" t="str">
            <v>Solids Formed</v>
          </cell>
          <cell r="C206" t="str">
            <v>lb/1000USG</v>
          </cell>
        </row>
        <row r="207">
          <cell r="B207" t="str">
            <v>Mercury</v>
          </cell>
          <cell r="C207" t="str">
            <v>mg/l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48"/>
  <sheetViews>
    <sheetView tabSelected="1" view="pageBreakPreview" zoomScaleNormal="100" zoomScaleSheetLayoutView="100" workbookViewId="0">
      <pane xSplit="2" ySplit="9" topLeftCell="U26" activePane="bottomRight" state="frozen"/>
      <selection pane="topRight" activeCell="C1" sqref="C1"/>
      <selection pane="bottomLeft" activeCell="A11" sqref="A11"/>
      <selection pane="bottomRight" sqref="A1:D1"/>
    </sheetView>
  </sheetViews>
  <sheetFormatPr defaultRowHeight="12" x14ac:dyDescent="0.2"/>
  <cols>
    <col min="1" max="1" width="26.85546875" style="81" customWidth="1"/>
    <col min="2" max="2" width="9.140625" style="81" customWidth="1"/>
    <col min="3" max="3" width="10.140625" style="81" customWidth="1"/>
    <col min="4" max="4" width="9.140625" style="81"/>
    <col min="5" max="5" width="7.5703125" style="81" customWidth="1"/>
    <col min="6" max="6" width="6.42578125" style="81" customWidth="1"/>
    <col min="7" max="41" width="7.28515625" style="81" customWidth="1"/>
    <col min="42" max="42" width="7.140625" style="81" bestFit="1" customWidth="1"/>
    <col min="43" max="43" width="5.7109375" style="81" bestFit="1" customWidth="1"/>
    <col min="44" max="44" width="7.140625" style="81" bestFit="1" customWidth="1"/>
    <col min="45" max="45" width="5.7109375" style="81" bestFit="1" customWidth="1"/>
    <col min="46" max="46" width="7.140625" style="81" bestFit="1" customWidth="1"/>
    <col min="47" max="47" width="5.7109375" style="81" bestFit="1" customWidth="1"/>
    <col min="48" max="48" width="7.140625" style="81" bestFit="1" customWidth="1"/>
    <col min="49" max="49" width="5.7109375" style="81" bestFit="1" customWidth="1"/>
    <col min="50" max="50" width="7.140625" style="81" bestFit="1" customWidth="1"/>
    <col min="51" max="51" width="6.140625" style="81" bestFit="1" customWidth="1"/>
    <col min="52" max="52" width="7.140625" style="81" bestFit="1" customWidth="1"/>
    <col min="53" max="16384" width="9.140625" style="81"/>
  </cols>
  <sheetData>
    <row r="1" spans="1:52" s="132" customFormat="1" ht="12.75" x14ac:dyDescent="0.2">
      <c r="A1" s="357" t="s">
        <v>362</v>
      </c>
      <c r="B1" s="358"/>
      <c r="C1" s="358"/>
      <c r="D1" s="358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</row>
    <row r="2" spans="1:52" s="132" customFormat="1" ht="12.75" x14ac:dyDescent="0.2">
      <c r="A2" s="134" t="s">
        <v>0</v>
      </c>
      <c r="B2" s="135"/>
      <c r="C2" s="135"/>
      <c r="D2" s="135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</row>
    <row r="3" spans="1:52" ht="6.75" customHeight="1" x14ac:dyDescent="0.2">
      <c r="A3" s="359"/>
      <c r="B3" s="359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</row>
    <row r="4" spans="1:52" ht="24.75" customHeight="1" x14ac:dyDescent="0.2">
      <c r="A4" s="362" t="s">
        <v>122</v>
      </c>
      <c r="B4" s="362"/>
      <c r="C4" s="170"/>
      <c r="D4" s="150"/>
      <c r="E4" s="363" t="s">
        <v>1</v>
      </c>
      <c r="F4" s="364"/>
      <c r="G4" s="365" t="s">
        <v>1</v>
      </c>
      <c r="H4" s="366"/>
      <c r="I4" s="363" t="s">
        <v>1</v>
      </c>
      <c r="J4" s="364"/>
      <c r="K4" s="365" t="s">
        <v>1</v>
      </c>
      <c r="L4" s="366"/>
      <c r="M4" s="363" t="s">
        <v>1</v>
      </c>
      <c r="N4" s="364"/>
      <c r="O4" s="360" t="s">
        <v>2</v>
      </c>
      <c r="P4" s="333"/>
      <c r="Q4" s="361" t="s">
        <v>2</v>
      </c>
      <c r="R4" s="335"/>
      <c r="S4" s="360" t="s">
        <v>2</v>
      </c>
      <c r="T4" s="333"/>
      <c r="U4" s="361" t="s">
        <v>2</v>
      </c>
      <c r="V4" s="335"/>
      <c r="W4" s="334" t="s">
        <v>3</v>
      </c>
      <c r="X4" s="335"/>
      <c r="Y4" s="334" t="s">
        <v>3</v>
      </c>
      <c r="Z4" s="335"/>
      <c r="AA4" s="333" t="s">
        <v>3</v>
      </c>
      <c r="AB4" s="333"/>
      <c r="AC4" s="334" t="s">
        <v>3</v>
      </c>
      <c r="AD4" s="335"/>
      <c r="AE4" s="333" t="s">
        <v>3</v>
      </c>
      <c r="AF4" s="333"/>
      <c r="AG4" s="334" t="s">
        <v>3</v>
      </c>
      <c r="AH4" s="335"/>
      <c r="AI4" s="333" t="s">
        <v>3</v>
      </c>
      <c r="AJ4" s="333"/>
      <c r="AK4" s="334" t="s">
        <v>3</v>
      </c>
      <c r="AL4" s="335"/>
      <c r="AM4" s="333" t="s">
        <v>3</v>
      </c>
      <c r="AN4" s="333"/>
      <c r="AO4" s="334" t="s">
        <v>3</v>
      </c>
      <c r="AP4" s="335"/>
      <c r="AQ4" s="334" t="s">
        <v>3</v>
      </c>
      <c r="AR4" s="335"/>
      <c r="AS4" s="334" t="s">
        <v>3</v>
      </c>
      <c r="AT4" s="335"/>
      <c r="AU4" s="333" t="s">
        <v>3</v>
      </c>
      <c r="AV4" s="333"/>
      <c r="AW4" s="334" t="s">
        <v>3</v>
      </c>
      <c r="AX4" s="335"/>
      <c r="AY4" s="334" t="s">
        <v>3</v>
      </c>
      <c r="AZ4" s="333"/>
    </row>
    <row r="5" spans="1:52" ht="24.75" customHeight="1" x14ac:dyDescent="0.2">
      <c r="A5" s="355" t="s">
        <v>4</v>
      </c>
      <c r="B5" s="355"/>
      <c r="C5" s="171"/>
      <c r="D5" s="83"/>
      <c r="E5" s="352" t="s">
        <v>5</v>
      </c>
      <c r="F5" s="353"/>
      <c r="G5" s="354" t="s">
        <v>6</v>
      </c>
      <c r="H5" s="354"/>
      <c r="I5" s="352" t="s">
        <v>7</v>
      </c>
      <c r="J5" s="353"/>
      <c r="K5" s="354" t="s">
        <v>8</v>
      </c>
      <c r="L5" s="354"/>
      <c r="M5" s="352" t="s">
        <v>9</v>
      </c>
      <c r="N5" s="353"/>
      <c r="O5" s="354" t="s">
        <v>10</v>
      </c>
      <c r="P5" s="354"/>
      <c r="Q5" s="352" t="s">
        <v>11</v>
      </c>
      <c r="R5" s="353"/>
      <c r="S5" s="354" t="s">
        <v>12</v>
      </c>
      <c r="T5" s="354"/>
      <c r="U5" s="352" t="s">
        <v>13</v>
      </c>
      <c r="V5" s="353"/>
      <c r="W5" s="340" t="s">
        <v>16</v>
      </c>
      <c r="X5" s="341"/>
      <c r="Y5" s="340" t="s">
        <v>17</v>
      </c>
      <c r="Z5" s="341"/>
      <c r="AA5" s="356" t="s">
        <v>18</v>
      </c>
      <c r="AB5" s="356"/>
      <c r="AC5" s="340" t="s">
        <v>19</v>
      </c>
      <c r="AD5" s="341"/>
      <c r="AE5" s="356" t="s">
        <v>20</v>
      </c>
      <c r="AF5" s="356"/>
      <c r="AG5" s="340" t="s">
        <v>21</v>
      </c>
      <c r="AH5" s="341"/>
      <c r="AI5" s="356" t="s">
        <v>22</v>
      </c>
      <c r="AJ5" s="356"/>
      <c r="AK5" s="340" t="s">
        <v>23</v>
      </c>
      <c r="AL5" s="341"/>
      <c r="AM5" s="340" t="s">
        <v>24</v>
      </c>
      <c r="AN5" s="341"/>
      <c r="AO5" s="340" t="s">
        <v>392</v>
      </c>
      <c r="AP5" s="341"/>
      <c r="AQ5" s="340" t="s">
        <v>393</v>
      </c>
      <c r="AR5" s="341"/>
      <c r="AS5" s="340" t="s">
        <v>394</v>
      </c>
      <c r="AT5" s="341"/>
      <c r="AU5" s="340" t="s">
        <v>395</v>
      </c>
      <c r="AV5" s="341"/>
      <c r="AW5" s="340" t="s">
        <v>396</v>
      </c>
      <c r="AX5" s="341"/>
      <c r="AY5" s="340" t="s">
        <v>397</v>
      </c>
      <c r="AZ5" s="356"/>
    </row>
    <row r="6" spans="1:52" x14ac:dyDescent="0.2">
      <c r="A6" s="122"/>
      <c r="B6" s="162" t="s">
        <v>25</v>
      </c>
      <c r="C6" s="349" t="s">
        <v>353</v>
      </c>
      <c r="D6" s="350" t="s">
        <v>354</v>
      </c>
      <c r="E6" s="347" t="s">
        <v>26</v>
      </c>
      <c r="F6" s="348"/>
      <c r="G6" s="351" t="s">
        <v>27</v>
      </c>
      <c r="H6" s="351"/>
      <c r="I6" s="347" t="s">
        <v>28</v>
      </c>
      <c r="J6" s="348"/>
      <c r="K6" s="351" t="s">
        <v>29</v>
      </c>
      <c r="L6" s="351"/>
      <c r="M6" s="347" t="s">
        <v>29</v>
      </c>
      <c r="N6" s="348"/>
      <c r="O6" s="351" t="s">
        <v>30</v>
      </c>
      <c r="P6" s="351"/>
      <c r="Q6" s="347" t="s">
        <v>31</v>
      </c>
      <c r="R6" s="348"/>
      <c r="S6" s="351" t="s">
        <v>32</v>
      </c>
      <c r="T6" s="351"/>
      <c r="U6" s="347" t="s">
        <v>33</v>
      </c>
      <c r="V6" s="348"/>
      <c r="W6" s="336" t="s">
        <v>349</v>
      </c>
      <c r="X6" s="337" t="s">
        <v>34</v>
      </c>
      <c r="Y6" s="336" t="s">
        <v>345</v>
      </c>
      <c r="Z6" s="337" t="s">
        <v>34</v>
      </c>
      <c r="AA6" s="346" t="s">
        <v>35</v>
      </c>
      <c r="AB6" s="346" t="s">
        <v>34</v>
      </c>
      <c r="AC6" s="336" t="s">
        <v>36</v>
      </c>
      <c r="AD6" s="337" t="s">
        <v>34</v>
      </c>
      <c r="AE6" s="346" t="s">
        <v>37</v>
      </c>
      <c r="AF6" s="346" t="s">
        <v>34</v>
      </c>
      <c r="AG6" s="336" t="s">
        <v>37</v>
      </c>
      <c r="AH6" s="337" t="s">
        <v>34</v>
      </c>
      <c r="AI6" s="346" t="s">
        <v>346</v>
      </c>
      <c r="AJ6" s="346" t="s">
        <v>34</v>
      </c>
      <c r="AK6" s="336" t="s">
        <v>347</v>
      </c>
      <c r="AL6" s="337" t="s">
        <v>34</v>
      </c>
      <c r="AM6" s="336" t="s">
        <v>348</v>
      </c>
      <c r="AN6" s="337" t="s">
        <v>34</v>
      </c>
      <c r="AO6" s="336" t="s">
        <v>398</v>
      </c>
      <c r="AP6" s="337"/>
      <c r="AQ6" s="336" t="s">
        <v>399</v>
      </c>
      <c r="AR6" s="337"/>
      <c r="AS6" s="336" t="s">
        <v>400</v>
      </c>
      <c r="AT6" s="337"/>
      <c r="AU6" s="336" t="s">
        <v>401</v>
      </c>
      <c r="AV6" s="337"/>
      <c r="AW6" s="336" t="s">
        <v>402</v>
      </c>
      <c r="AX6" s="337"/>
      <c r="AY6" s="336" t="s">
        <v>398</v>
      </c>
      <c r="AZ6" s="346"/>
    </row>
    <row r="7" spans="1:52" x14ac:dyDescent="0.2">
      <c r="A7" s="151"/>
      <c r="B7" s="162" t="s">
        <v>38</v>
      </c>
      <c r="C7" s="349"/>
      <c r="D7" s="350"/>
      <c r="E7" s="344">
        <v>41098</v>
      </c>
      <c r="F7" s="345"/>
      <c r="G7" s="343">
        <v>41098</v>
      </c>
      <c r="H7" s="343"/>
      <c r="I7" s="344">
        <v>41098</v>
      </c>
      <c r="J7" s="345"/>
      <c r="K7" s="343">
        <v>41098</v>
      </c>
      <c r="L7" s="343"/>
      <c r="M7" s="344">
        <v>41098</v>
      </c>
      <c r="N7" s="345"/>
      <c r="O7" s="343">
        <v>41097</v>
      </c>
      <c r="P7" s="343"/>
      <c r="Q7" s="344">
        <v>41097</v>
      </c>
      <c r="R7" s="345"/>
      <c r="S7" s="343">
        <v>41097</v>
      </c>
      <c r="T7" s="343"/>
      <c r="U7" s="344">
        <v>41097</v>
      </c>
      <c r="V7" s="345"/>
      <c r="W7" s="338">
        <v>42305.5</v>
      </c>
      <c r="X7" s="339"/>
      <c r="Y7" s="338">
        <v>42309.465277777781</v>
      </c>
      <c r="Z7" s="339"/>
      <c r="AA7" s="342">
        <v>42309.541666666664</v>
      </c>
      <c r="AB7" s="342"/>
      <c r="AC7" s="338">
        <v>42311.416666666664</v>
      </c>
      <c r="AD7" s="339"/>
      <c r="AE7" s="342">
        <v>42311.625</v>
      </c>
      <c r="AF7" s="342"/>
      <c r="AG7" s="338">
        <v>42311.625</v>
      </c>
      <c r="AH7" s="339"/>
      <c r="AI7" s="342">
        <v>42307.399305555555</v>
      </c>
      <c r="AJ7" s="342"/>
      <c r="AK7" s="338">
        <v>42306.430555555555</v>
      </c>
      <c r="AL7" s="339"/>
      <c r="AM7" s="338">
        <v>42306.465277777781</v>
      </c>
      <c r="AN7" s="339"/>
      <c r="AO7" s="338">
        <v>42434</v>
      </c>
      <c r="AP7" s="339"/>
      <c r="AQ7" s="338">
        <v>42435</v>
      </c>
      <c r="AR7" s="339"/>
      <c r="AS7" s="338">
        <v>42441</v>
      </c>
      <c r="AT7" s="339"/>
      <c r="AU7" s="338">
        <v>42433</v>
      </c>
      <c r="AV7" s="339"/>
      <c r="AW7" s="338">
        <v>42446</v>
      </c>
      <c r="AX7" s="339"/>
      <c r="AY7" s="338">
        <v>42434</v>
      </c>
      <c r="AZ7" s="342"/>
    </row>
    <row r="8" spans="1:52" x14ac:dyDescent="0.2">
      <c r="A8" s="152"/>
      <c r="B8" s="163" t="s">
        <v>39</v>
      </c>
      <c r="C8" s="349"/>
      <c r="D8" s="350"/>
      <c r="E8" s="205"/>
      <c r="F8" s="176"/>
      <c r="G8" s="84"/>
      <c r="H8" s="84"/>
      <c r="I8" s="205"/>
      <c r="J8" s="176"/>
      <c r="K8" s="84"/>
      <c r="L8" s="84"/>
      <c r="M8" s="205"/>
      <c r="N8" s="176"/>
      <c r="O8" s="84"/>
      <c r="P8" s="84"/>
      <c r="Q8" s="205"/>
      <c r="R8" s="176"/>
      <c r="S8" s="84"/>
      <c r="T8" s="84"/>
      <c r="U8" s="205"/>
      <c r="V8" s="176"/>
      <c r="W8" s="214"/>
      <c r="X8" s="186"/>
      <c r="Y8" s="214"/>
      <c r="Z8" s="186"/>
      <c r="AA8" s="85"/>
      <c r="AB8" s="85"/>
      <c r="AC8" s="214"/>
      <c r="AD8" s="186"/>
      <c r="AE8" s="85"/>
      <c r="AF8" s="85"/>
      <c r="AG8" s="214"/>
      <c r="AH8" s="186"/>
      <c r="AI8" s="85"/>
      <c r="AJ8" s="85"/>
      <c r="AK8" s="214"/>
      <c r="AL8" s="186"/>
      <c r="AM8" s="214"/>
      <c r="AN8" s="186"/>
      <c r="AO8" s="214"/>
      <c r="AP8" s="186"/>
      <c r="AQ8" s="214"/>
      <c r="AR8" s="186"/>
      <c r="AS8" s="214"/>
      <c r="AT8" s="186"/>
      <c r="AU8" s="214"/>
      <c r="AV8" s="186"/>
      <c r="AW8" s="214"/>
      <c r="AX8" s="186"/>
      <c r="AY8" s="214"/>
      <c r="AZ8" s="85"/>
    </row>
    <row r="9" spans="1:52" x14ac:dyDescent="0.2">
      <c r="A9" s="148" t="s">
        <v>40</v>
      </c>
      <c r="B9" s="164" t="s">
        <v>41</v>
      </c>
      <c r="C9" s="172"/>
      <c r="D9" s="147"/>
      <c r="E9" s="206" t="s">
        <v>42</v>
      </c>
      <c r="F9" s="177" t="s">
        <v>43</v>
      </c>
      <c r="G9" s="148" t="s">
        <v>42</v>
      </c>
      <c r="H9" s="149" t="s">
        <v>43</v>
      </c>
      <c r="I9" s="206" t="s">
        <v>42</v>
      </c>
      <c r="J9" s="177" t="s">
        <v>43</v>
      </c>
      <c r="K9" s="148" t="s">
        <v>42</v>
      </c>
      <c r="L9" s="149" t="s">
        <v>43</v>
      </c>
      <c r="M9" s="206" t="s">
        <v>42</v>
      </c>
      <c r="N9" s="177" t="s">
        <v>43</v>
      </c>
      <c r="O9" s="148" t="s">
        <v>42</v>
      </c>
      <c r="P9" s="149" t="s">
        <v>43</v>
      </c>
      <c r="Q9" s="206" t="s">
        <v>42</v>
      </c>
      <c r="R9" s="177" t="s">
        <v>43</v>
      </c>
      <c r="S9" s="148" t="s">
        <v>42</v>
      </c>
      <c r="T9" s="149" t="s">
        <v>43</v>
      </c>
      <c r="U9" s="206" t="s">
        <v>42</v>
      </c>
      <c r="V9" s="177" t="s">
        <v>43</v>
      </c>
      <c r="W9" s="206" t="s">
        <v>42</v>
      </c>
      <c r="X9" s="177" t="s">
        <v>43</v>
      </c>
      <c r="Y9" s="206" t="s">
        <v>42</v>
      </c>
      <c r="Z9" s="177" t="s">
        <v>43</v>
      </c>
      <c r="AA9" s="148" t="s">
        <v>42</v>
      </c>
      <c r="AB9" s="149" t="s">
        <v>43</v>
      </c>
      <c r="AC9" s="206" t="s">
        <v>42</v>
      </c>
      <c r="AD9" s="177" t="s">
        <v>43</v>
      </c>
      <c r="AE9" s="148" t="s">
        <v>42</v>
      </c>
      <c r="AF9" s="149" t="s">
        <v>43</v>
      </c>
      <c r="AG9" s="206" t="s">
        <v>42</v>
      </c>
      <c r="AH9" s="177" t="s">
        <v>43</v>
      </c>
      <c r="AI9" s="148" t="s">
        <v>42</v>
      </c>
      <c r="AJ9" s="149" t="s">
        <v>43</v>
      </c>
      <c r="AK9" s="206" t="s">
        <v>42</v>
      </c>
      <c r="AL9" s="177" t="s">
        <v>43</v>
      </c>
      <c r="AM9" s="148" t="s">
        <v>42</v>
      </c>
      <c r="AN9" s="149" t="s">
        <v>43</v>
      </c>
      <c r="AO9" s="206" t="s">
        <v>42</v>
      </c>
      <c r="AP9" s="177" t="s">
        <v>43</v>
      </c>
      <c r="AQ9" s="206" t="s">
        <v>42</v>
      </c>
      <c r="AR9" s="177" t="s">
        <v>43</v>
      </c>
      <c r="AS9" s="206" t="s">
        <v>42</v>
      </c>
      <c r="AT9" s="177" t="s">
        <v>43</v>
      </c>
      <c r="AU9" s="206" t="s">
        <v>42</v>
      </c>
      <c r="AV9" s="177" t="s">
        <v>43</v>
      </c>
      <c r="AW9" s="206" t="s">
        <v>42</v>
      </c>
      <c r="AX9" s="177" t="s">
        <v>43</v>
      </c>
      <c r="AY9" s="206" t="s">
        <v>42</v>
      </c>
      <c r="AZ9" s="149" t="s">
        <v>43</v>
      </c>
    </row>
    <row r="10" spans="1:52" x14ac:dyDescent="0.2">
      <c r="A10" s="122" t="s">
        <v>44</v>
      </c>
      <c r="B10" s="165" t="s">
        <v>45</v>
      </c>
      <c r="C10" s="146">
        <v>852000</v>
      </c>
      <c r="D10" s="195">
        <v>823000</v>
      </c>
      <c r="E10" s="207">
        <v>10900</v>
      </c>
      <c r="F10" s="178"/>
      <c r="G10" s="86">
        <v>11500</v>
      </c>
      <c r="H10" s="86"/>
      <c r="I10" s="207">
        <v>9820</v>
      </c>
      <c r="J10" s="178"/>
      <c r="K10" s="86">
        <v>14500</v>
      </c>
      <c r="L10" s="86"/>
      <c r="M10" s="207">
        <v>13700</v>
      </c>
      <c r="N10" s="178"/>
      <c r="O10" s="86">
        <v>16400</v>
      </c>
      <c r="P10" s="86"/>
      <c r="Q10" s="207">
        <v>19600</v>
      </c>
      <c r="R10" s="178"/>
      <c r="S10" s="86">
        <v>20500</v>
      </c>
      <c r="T10" s="86"/>
      <c r="U10" s="207">
        <v>18400</v>
      </c>
      <c r="V10" s="178"/>
      <c r="W10" s="215">
        <v>11900</v>
      </c>
      <c r="X10" s="188"/>
      <c r="Y10" s="215">
        <v>12100</v>
      </c>
      <c r="Z10" s="187"/>
      <c r="AA10" s="153">
        <v>9990</v>
      </c>
      <c r="AB10" s="153"/>
      <c r="AC10" s="215">
        <v>14300</v>
      </c>
      <c r="AD10" s="187"/>
      <c r="AE10" s="153">
        <v>5510</v>
      </c>
      <c r="AF10" s="153"/>
      <c r="AG10" s="215">
        <v>5200</v>
      </c>
      <c r="AH10" s="187"/>
      <c r="AI10" s="153">
        <v>5080</v>
      </c>
      <c r="AJ10" s="153"/>
      <c r="AK10" s="215">
        <v>8340</v>
      </c>
      <c r="AL10" s="187"/>
      <c r="AM10" s="153">
        <v>6160</v>
      </c>
      <c r="AN10" s="153"/>
      <c r="AO10" s="207">
        <v>29600</v>
      </c>
      <c r="AP10" s="178"/>
      <c r="AQ10" s="207">
        <v>32300</v>
      </c>
      <c r="AR10" s="178"/>
      <c r="AS10" s="207">
        <v>10500</v>
      </c>
      <c r="AT10" s="178"/>
      <c r="AU10" s="207">
        <v>9070</v>
      </c>
      <c r="AV10" s="178"/>
      <c r="AW10" s="207">
        <v>26100</v>
      </c>
      <c r="AX10" s="178"/>
      <c r="AY10" s="207">
        <v>28200</v>
      </c>
      <c r="AZ10" s="86"/>
    </row>
    <row r="11" spans="1:52" x14ac:dyDescent="0.2">
      <c r="A11" s="122" t="s">
        <v>47</v>
      </c>
      <c r="B11" s="165" t="s">
        <v>45</v>
      </c>
      <c r="C11" s="1">
        <v>60</v>
      </c>
      <c r="D11" s="195">
        <v>2</v>
      </c>
      <c r="E11" s="174">
        <v>0.42</v>
      </c>
      <c r="F11" s="175"/>
      <c r="G11" s="87">
        <v>0.47</v>
      </c>
      <c r="H11" s="87"/>
      <c r="I11" s="208">
        <v>0.6</v>
      </c>
      <c r="J11" s="175"/>
      <c r="K11" s="87">
        <v>1.31</v>
      </c>
      <c r="L11" s="87"/>
      <c r="M11" s="174">
        <v>1.18</v>
      </c>
      <c r="N11" s="175"/>
      <c r="O11" s="87">
        <v>0.56000000000000005</v>
      </c>
      <c r="P11" s="87"/>
      <c r="Q11" s="174">
        <v>0.45</v>
      </c>
      <c r="R11" s="175"/>
      <c r="S11" s="87">
        <v>0.45</v>
      </c>
      <c r="T11" s="87"/>
      <c r="U11" s="174">
        <v>0.46</v>
      </c>
      <c r="V11" s="175"/>
      <c r="W11" s="216">
        <v>0.55000000000000004</v>
      </c>
      <c r="X11" s="188"/>
      <c r="Y11" s="216">
        <v>38.299999999999997</v>
      </c>
      <c r="Z11" s="188"/>
      <c r="AA11" s="154">
        <v>0.51</v>
      </c>
      <c r="AB11" s="154"/>
      <c r="AC11" s="216">
        <v>9.1</v>
      </c>
      <c r="AD11" s="188"/>
      <c r="AE11" s="154">
        <v>0.16</v>
      </c>
      <c r="AF11" s="154"/>
      <c r="AG11" s="216">
        <v>0.16</v>
      </c>
      <c r="AH11" s="188"/>
      <c r="AI11" s="154">
        <v>1.81</v>
      </c>
      <c r="AJ11" s="154"/>
      <c r="AK11" s="216">
        <v>16.899999999999999</v>
      </c>
      <c r="AL11" s="188"/>
      <c r="AM11" s="154">
        <v>0.35</v>
      </c>
      <c r="AN11" s="154"/>
      <c r="AO11" s="208">
        <v>0.1</v>
      </c>
      <c r="AP11" s="179" t="s">
        <v>54</v>
      </c>
      <c r="AQ11" s="208">
        <v>0.28000000000000003</v>
      </c>
      <c r="AR11" s="179"/>
      <c r="AS11" s="208">
        <v>0.34</v>
      </c>
      <c r="AT11" s="179"/>
      <c r="AU11" s="208">
        <v>0.37</v>
      </c>
      <c r="AV11" s="179"/>
      <c r="AW11" s="208">
        <v>0.22</v>
      </c>
      <c r="AX11" s="179"/>
      <c r="AY11" s="208">
        <v>0.1</v>
      </c>
      <c r="AZ11" s="88" t="s">
        <v>54</v>
      </c>
    </row>
    <row r="12" spans="1:52" x14ac:dyDescent="0.2">
      <c r="A12" s="155" t="s">
        <v>48</v>
      </c>
      <c r="B12" s="166" t="s">
        <v>45</v>
      </c>
      <c r="C12" s="1">
        <v>72</v>
      </c>
      <c r="D12" s="195">
        <v>18</v>
      </c>
      <c r="E12" s="174">
        <v>7.77</v>
      </c>
      <c r="F12" s="175"/>
      <c r="G12" s="87">
        <v>6.28</v>
      </c>
      <c r="H12" s="87"/>
      <c r="I12" s="174">
        <v>8.4600000000000009</v>
      </c>
      <c r="J12" s="175"/>
      <c r="K12" s="88">
        <v>10.5</v>
      </c>
      <c r="L12" s="87"/>
      <c r="M12" s="174">
        <v>9.1999999999999993</v>
      </c>
      <c r="N12" s="175"/>
      <c r="O12" s="88">
        <v>12.6</v>
      </c>
      <c r="P12" s="87"/>
      <c r="Q12" s="174">
        <v>8.5399999999999991</v>
      </c>
      <c r="R12" s="175"/>
      <c r="S12" s="88">
        <v>14.2</v>
      </c>
      <c r="T12" s="88"/>
      <c r="U12" s="208">
        <v>13.2</v>
      </c>
      <c r="V12" s="179"/>
      <c r="W12" s="216">
        <v>7.75</v>
      </c>
      <c r="X12" s="189"/>
      <c r="Y12" s="216">
        <v>862</v>
      </c>
      <c r="Z12" s="189"/>
      <c r="AA12" s="154">
        <v>7.22</v>
      </c>
      <c r="AB12" s="156"/>
      <c r="AC12" s="216">
        <v>220</v>
      </c>
      <c r="AD12" s="189"/>
      <c r="AE12" s="154">
        <v>2.82</v>
      </c>
      <c r="AF12" s="156"/>
      <c r="AG12" s="216">
        <v>2.98</v>
      </c>
      <c r="AH12" s="189"/>
      <c r="AI12" s="154">
        <v>44.4</v>
      </c>
      <c r="AJ12" s="156" t="s">
        <v>49</v>
      </c>
      <c r="AK12" s="216">
        <v>168</v>
      </c>
      <c r="AL12" s="189"/>
      <c r="AM12" s="154">
        <v>5.6</v>
      </c>
      <c r="AN12" s="156"/>
      <c r="AO12" s="207">
        <v>2.67</v>
      </c>
      <c r="AP12" s="178"/>
      <c r="AQ12" s="207">
        <v>5.47</v>
      </c>
      <c r="AR12" s="178"/>
      <c r="AS12" s="207">
        <v>6.44</v>
      </c>
      <c r="AT12" s="178"/>
      <c r="AU12" s="207">
        <v>4.6500000000000004</v>
      </c>
      <c r="AV12" s="178"/>
      <c r="AW12" s="207">
        <v>5.45</v>
      </c>
      <c r="AX12" s="178"/>
      <c r="AY12" s="207">
        <v>2.57</v>
      </c>
      <c r="AZ12" s="86"/>
    </row>
    <row r="13" spans="1:52" x14ac:dyDescent="0.2">
      <c r="A13" s="122" t="s">
        <v>50</v>
      </c>
      <c r="B13" s="165" t="s">
        <v>45</v>
      </c>
      <c r="C13" s="1">
        <v>6000</v>
      </c>
      <c r="D13" s="195">
        <v>4250</v>
      </c>
      <c r="E13" s="208">
        <v>79.400000000000006</v>
      </c>
      <c r="F13" s="179"/>
      <c r="G13" s="88">
        <v>95.2</v>
      </c>
      <c r="H13" s="88"/>
      <c r="I13" s="208">
        <v>58.8</v>
      </c>
      <c r="J13" s="179"/>
      <c r="K13" s="86">
        <v>326</v>
      </c>
      <c r="L13" s="86"/>
      <c r="M13" s="207">
        <v>287</v>
      </c>
      <c r="N13" s="178"/>
      <c r="O13" s="86">
        <v>165</v>
      </c>
      <c r="P13" s="87"/>
      <c r="Q13" s="207">
        <v>130</v>
      </c>
      <c r="R13" s="175"/>
      <c r="S13" s="88">
        <v>98.5</v>
      </c>
      <c r="T13" s="87"/>
      <c r="U13" s="207">
        <v>653</v>
      </c>
      <c r="V13" s="178"/>
      <c r="W13" s="216">
        <v>169</v>
      </c>
      <c r="X13" s="189"/>
      <c r="Y13" s="216">
        <v>492</v>
      </c>
      <c r="Z13" s="189"/>
      <c r="AA13" s="154">
        <v>151</v>
      </c>
      <c r="AB13" s="156"/>
      <c r="AC13" s="216">
        <v>283</v>
      </c>
      <c r="AD13" s="189"/>
      <c r="AE13" s="154">
        <v>44.3</v>
      </c>
      <c r="AF13" s="156"/>
      <c r="AG13" s="216">
        <v>41.1</v>
      </c>
      <c r="AH13" s="189"/>
      <c r="AI13" s="154">
        <v>213</v>
      </c>
      <c r="AJ13" s="156"/>
      <c r="AK13" s="216">
        <v>641</v>
      </c>
      <c r="AL13" s="189"/>
      <c r="AM13" s="154">
        <v>151</v>
      </c>
      <c r="AN13" s="156"/>
      <c r="AO13" s="207">
        <v>244</v>
      </c>
      <c r="AP13" s="178"/>
      <c r="AQ13" s="207">
        <v>117</v>
      </c>
      <c r="AR13" s="178"/>
      <c r="AS13" s="207">
        <v>86</v>
      </c>
      <c r="AT13" s="178"/>
      <c r="AU13" s="207">
        <v>127</v>
      </c>
      <c r="AV13" s="178"/>
      <c r="AW13" s="207">
        <v>138</v>
      </c>
      <c r="AX13" s="178"/>
      <c r="AY13" s="207">
        <v>238</v>
      </c>
      <c r="AZ13" s="86"/>
    </row>
    <row r="14" spans="1:52" x14ac:dyDescent="0.2">
      <c r="A14" s="122" t="s">
        <v>51</v>
      </c>
      <c r="B14" s="165" t="s">
        <v>45</v>
      </c>
      <c r="C14" s="1">
        <v>72</v>
      </c>
      <c r="D14" s="195">
        <v>30</v>
      </c>
      <c r="E14" s="174">
        <v>0.4</v>
      </c>
      <c r="F14" s="175"/>
      <c r="G14" s="87">
        <v>0.57999999999999996</v>
      </c>
      <c r="H14" s="87"/>
      <c r="I14" s="174">
        <v>0.41</v>
      </c>
      <c r="J14" s="175"/>
      <c r="K14" s="87">
        <v>0.68</v>
      </c>
      <c r="L14" s="87"/>
      <c r="M14" s="174">
        <v>0.63</v>
      </c>
      <c r="N14" s="175"/>
      <c r="O14" s="87">
        <v>0.59</v>
      </c>
      <c r="P14" s="87"/>
      <c r="Q14" s="208">
        <v>0.8</v>
      </c>
      <c r="R14" s="175"/>
      <c r="S14" s="87">
        <v>0.78</v>
      </c>
      <c r="T14" s="87"/>
      <c r="U14" s="174">
        <v>0.66</v>
      </c>
      <c r="V14" s="175"/>
      <c r="W14" s="216">
        <v>0.67</v>
      </c>
      <c r="X14" s="189"/>
      <c r="Y14" s="216">
        <v>1.1399999999999999</v>
      </c>
      <c r="Z14" s="189"/>
      <c r="AA14" s="154">
        <v>0.61</v>
      </c>
      <c r="AB14" s="156"/>
      <c r="AC14" s="216">
        <v>1.18</v>
      </c>
      <c r="AD14" s="189"/>
      <c r="AE14" s="154">
        <v>0.52</v>
      </c>
      <c r="AF14" s="156"/>
      <c r="AG14" s="216">
        <v>0.44</v>
      </c>
      <c r="AH14" s="189"/>
      <c r="AI14" s="154">
        <v>1.1200000000000001</v>
      </c>
      <c r="AJ14" s="156"/>
      <c r="AK14" s="216">
        <v>0.72</v>
      </c>
      <c r="AL14" s="189"/>
      <c r="AM14" s="154">
        <v>0.49</v>
      </c>
      <c r="AN14" s="156"/>
      <c r="AO14" s="174">
        <v>1.89</v>
      </c>
      <c r="AP14" s="175"/>
      <c r="AQ14" s="174">
        <v>0.82</v>
      </c>
      <c r="AR14" s="175"/>
      <c r="AS14" s="174">
        <v>0.96</v>
      </c>
      <c r="AT14" s="175"/>
      <c r="AU14" s="174">
        <v>0.57999999999999996</v>
      </c>
      <c r="AV14" s="175"/>
      <c r="AW14" s="174">
        <v>1.18</v>
      </c>
      <c r="AX14" s="175"/>
      <c r="AY14" s="174">
        <v>1.76</v>
      </c>
      <c r="AZ14" s="87"/>
    </row>
    <row r="15" spans="1:52" x14ac:dyDescent="0.2">
      <c r="A15" s="122" t="s">
        <v>52</v>
      </c>
      <c r="B15" s="165" t="s">
        <v>45</v>
      </c>
      <c r="C15" s="2" t="s">
        <v>53</v>
      </c>
      <c r="D15" s="196">
        <v>8.5000000000000006E-2</v>
      </c>
      <c r="E15" s="174">
        <v>0.23</v>
      </c>
      <c r="F15" s="175"/>
      <c r="G15" s="87">
        <v>0.61</v>
      </c>
      <c r="H15" s="87"/>
      <c r="I15" s="174">
        <v>0.33</v>
      </c>
      <c r="J15" s="175"/>
      <c r="K15" s="88">
        <v>0.4</v>
      </c>
      <c r="L15" s="87"/>
      <c r="M15" s="174">
        <v>0.35</v>
      </c>
      <c r="N15" s="175"/>
      <c r="O15" s="87">
        <v>0.24</v>
      </c>
      <c r="P15" s="87"/>
      <c r="Q15" s="174">
        <v>0.28000000000000003</v>
      </c>
      <c r="R15" s="175"/>
      <c r="S15" s="88">
        <v>0.3</v>
      </c>
      <c r="T15" s="87"/>
      <c r="U15" s="174">
        <v>0.24</v>
      </c>
      <c r="V15" s="175"/>
      <c r="W15" s="216">
        <v>0.63</v>
      </c>
      <c r="X15" s="189"/>
      <c r="Y15" s="216">
        <v>4.32</v>
      </c>
      <c r="Z15" s="189"/>
      <c r="AA15" s="154">
        <v>0.46</v>
      </c>
      <c r="AB15" s="156"/>
      <c r="AC15" s="216">
        <v>0.85</v>
      </c>
      <c r="AD15" s="189"/>
      <c r="AE15" s="154">
        <v>0.47</v>
      </c>
      <c r="AF15" s="156"/>
      <c r="AG15" s="216">
        <v>0.44</v>
      </c>
      <c r="AH15" s="189"/>
      <c r="AI15" s="154">
        <v>0.64</v>
      </c>
      <c r="AJ15" s="156"/>
      <c r="AK15" s="216">
        <v>1.57</v>
      </c>
      <c r="AL15" s="189"/>
      <c r="AM15" s="154">
        <v>0.22</v>
      </c>
      <c r="AN15" s="156"/>
      <c r="AO15" s="174">
        <v>0.36</v>
      </c>
      <c r="AP15" s="175"/>
      <c r="AQ15" s="174">
        <v>0.94</v>
      </c>
      <c r="AR15" s="175"/>
      <c r="AS15" s="174">
        <v>0.81</v>
      </c>
      <c r="AT15" s="175"/>
      <c r="AU15" s="174">
        <v>0.47</v>
      </c>
      <c r="AV15" s="175"/>
      <c r="AW15" s="174">
        <v>0.52</v>
      </c>
      <c r="AX15" s="175"/>
      <c r="AY15" s="174">
        <v>0.32</v>
      </c>
      <c r="AZ15" s="87"/>
    </row>
    <row r="16" spans="1:52" x14ac:dyDescent="0.2">
      <c r="A16" s="122" t="s">
        <v>55</v>
      </c>
      <c r="B16" s="165" t="s">
        <v>45</v>
      </c>
      <c r="C16" s="2" t="s">
        <v>53</v>
      </c>
      <c r="D16" s="197">
        <v>100</v>
      </c>
      <c r="E16" s="207">
        <v>10</v>
      </c>
      <c r="F16" s="178" t="s">
        <v>54</v>
      </c>
      <c r="G16" s="86">
        <v>10</v>
      </c>
      <c r="H16" s="86" t="s">
        <v>54</v>
      </c>
      <c r="I16" s="207">
        <v>10</v>
      </c>
      <c r="J16" s="178" t="s">
        <v>54</v>
      </c>
      <c r="K16" s="86">
        <v>10</v>
      </c>
      <c r="L16" s="86" t="s">
        <v>54</v>
      </c>
      <c r="M16" s="207">
        <v>10</v>
      </c>
      <c r="N16" s="178" t="s">
        <v>54</v>
      </c>
      <c r="O16" s="86">
        <v>10</v>
      </c>
      <c r="P16" s="86" t="s">
        <v>54</v>
      </c>
      <c r="Q16" s="207">
        <v>10</v>
      </c>
      <c r="R16" s="178" t="s">
        <v>54</v>
      </c>
      <c r="S16" s="86">
        <v>10</v>
      </c>
      <c r="T16" s="86" t="s">
        <v>54</v>
      </c>
      <c r="U16" s="207">
        <v>10</v>
      </c>
      <c r="V16" s="178" t="s">
        <v>54</v>
      </c>
      <c r="W16" s="216">
        <v>5</v>
      </c>
      <c r="X16" s="189" t="s">
        <v>54</v>
      </c>
      <c r="Y16" s="216">
        <v>5</v>
      </c>
      <c r="Z16" s="189" t="s">
        <v>54</v>
      </c>
      <c r="AA16" s="154">
        <v>5</v>
      </c>
      <c r="AB16" s="156" t="s">
        <v>54</v>
      </c>
      <c r="AC16" s="216">
        <v>5</v>
      </c>
      <c r="AD16" s="189" t="s">
        <v>54</v>
      </c>
      <c r="AE16" s="154">
        <v>5</v>
      </c>
      <c r="AF16" s="156" t="s">
        <v>54</v>
      </c>
      <c r="AG16" s="216">
        <v>5</v>
      </c>
      <c r="AH16" s="189" t="s">
        <v>54</v>
      </c>
      <c r="AI16" s="154">
        <v>5</v>
      </c>
      <c r="AJ16" s="156" t="s">
        <v>54</v>
      </c>
      <c r="AK16" s="216">
        <v>5</v>
      </c>
      <c r="AL16" s="189" t="s">
        <v>54</v>
      </c>
      <c r="AM16" s="154">
        <v>5</v>
      </c>
      <c r="AN16" s="156" t="s">
        <v>54</v>
      </c>
      <c r="AO16" s="207">
        <v>5</v>
      </c>
      <c r="AP16" s="178" t="s">
        <v>54</v>
      </c>
      <c r="AQ16" s="207">
        <v>5</v>
      </c>
      <c r="AR16" s="178" t="s">
        <v>54</v>
      </c>
      <c r="AS16" s="207">
        <v>5</v>
      </c>
      <c r="AT16" s="178" t="s">
        <v>54</v>
      </c>
      <c r="AU16" s="207">
        <v>5</v>
      </c>
      <c r="AV16" s="178" t="s">
        <v>54</v>
      </c>
      <c r="AW16" s="207">
        <v>5</v>
      </c>
      <c r="AX16" s="178" t="s">
        <v>54</v>
      </c>
      <c r="AY16" s="207">
        <v>5</v>
      </c>
      <c r="AZ16" s="86" t="s">
        <v>54</v>
      </c>
    </row>
    <row r="17" spans="1:52" x14ac:dyDescent="0.2">
      <c r="A17" s="122" t="s">
        <v>56</v>
      </c>
      <c r="B17" s="165" t="s">
        <v>45</v>
      </c>
      <c r="C17" s="3">
        <v>4.1999999999999993</v>
      </c>
      <c r="D17" s="198">
        <v>1.5</v>
      </c>
      <c r="E17" s="209">
        <v>0.22900000000000001</v>
      </c>
      <c r="F17" s="180"/>
      <c r="G17" s="90">
        <v>0.61199999999999999</v>
      </c>
      <c r="H17" s="90"/>
      <c r="I17" s="209">
        <v>0.26900000000000002</v>
      </c>
      <c r="J17" s="180"/>
      <c r="K17" s="90">
        <v>0.77400000000000002</v>
      </c>
      <c r="L17" s="90"/>
      <c r="M17" s="209">
        <v>0.68300000000000005</v>
      </c>
      <c r="N17" s="180"/>
      <c r="O17" s="87">
        <v>0.33</v>
      </c>
      <c r="P17" s="88"/>
      <c r="Q17" s="208">
        <v>0.3</v>
      </c>
      <c r="R17" s="175"/>
      <c r="S17" s="90">
        <v>0.182</v>
      </c>
      <c r="T17" s="90"/>
      <c r="U17" s="209">
        <v>0.28100000000000003</v>
      </c>
      <c r="V17" s="180"/>
      <c r="W17" s="216">
        <v>0.44</v>
      </c>
      <c r="X17" s="189"/>
      <c r="Y17" s="216">
        <v>2.13</v>
      </c>
      <c r="Z17" s="189"/>
      <c r="AA17" s="154">
        <v>0.37</v>
      </c>
      <c r="AB17" s="156"/>
      <c r="AC17" s="216">
        <v>2.4300000000000002</v>
      </c>
      <c r="AD17" s="189"/>
      <c r="AE17" s="154">
        <v>0.11</v>
      </c>
      <c r="AF17" s="156"/>
      <c r="AG17" s="216">
        <v>0.09</v>
      </c>
      <c r="AH17" s="189"/>
      <c r="AI17" s="154">
        <v>2.42</v>
      </c>
      <c r="AJ17" s="156"/>
      <c r="AK17" s="216">
        <v>1.2</v>
      </c>
      <c r="AL17" s="189"/>
      <c r="AM17" s="154">
        <v>0.36</v>
      </c>
      <c r="AN17" s="156"/>
      <c r="AO17" s="209">
        <v>3.3000000000000002E-2</v>
      </c>
      <c r="AP17" s="179"/>
      <c r="AQ17" s="209">
        <v>2.63</v>
      </c>
      <c r="AR17" s="180"/>
      <c r="AS17" s="209">
        <v>0.28000000000000003</v>
      </c>
      <c r="AT17" s="180"/>
      <c r="AU17" s="209">
        <v>0.25</v>
      </c>
      <c r="AV17" s="180"/>
      <c r="AW17" s="209">
        <v>0.44600000000000001</v>
      </c>
      <c r="AX17" s="180"/>
      <c r="AY17" s="209">
        <v>3.6999999999999998E-2</v>
      </c>
      <c r="AZ17" s="88"/>
    </row>
    <row r="18" spans="1:52" x14ac:dyDescent="0.2">
      <c r="A18" s="157" t="s">
        <v>57</v>
      </c>
      <c r="B18" s="167" t="s">
        <v>45</v>
      </c>
      <c r="C18" s="4">
        <v>180000</v>
      </c>
      <c r="D18" s="199">
        <v>415000</v>
      </c>
      <c r="E18" s="207">
        <v>3110</v>
      </c>
      <c r="F18" s="178"/>
      <c r="G18" s="86">
        <v>3410</v>
      </c>
      <c r="H18" s="86"/>
      <c r="I18" s="207">
        <v>3320</v>
      </c>
      <c r="J18" s="178"/>
      <c r="K18" s="86">
        <v>16800</v>
      </c>
      <c r="L18" s="86"/>
      <c r="M18" s="207">
        <v>14000</v>
      </c>
      <c r="N18" s="178"/>
      <c r="O18" s="86">
        <v>15900</v>
      </c>
      <c r="P18" s="86"/>
      <c r="Q18" s="207">
        <v>6800</v>
      </c>
      <c r="R18" s="178"/>
      <c r="S18" s="86">
        <v>8580</v>
      </c>
      <c r="T18" s="86"/>
      <c r="U18" s="207">
        <v>1670</v>
      </c>
      <c r="V18" s="178"/>
      <c r="W18" s="210">
        <v>3080</v>
      </c>
      <c r="X18" s="184"/>
      <c r="Y18" s="210">
        <v>1340</v>
      </c>
      <c r="Z18" s="184"/>
      <c r="AA18" s="91">
        <v>3220</v>
      </c>
      <c r="AB18" s="91"/>
      <c r="AC18" s="210">
        <v>2420</v>
      </c>
      <c r="AD18" s="184"/>
      <c r="AE18" s="91">
        <v>1540</v>
      </c>
      <c r="AF18" s="91"/>
      <c r="AG18" s="210">
        <v>1360</v>
      </c>
      <c r="AH18" s="184"/>
      <c r="AI18" s="91">
        <v>2710</v>
      </c>
      <c r="AJ18" s="91"/>
      <c r="AK18" s="210">
        <v>1660</v>
      </c>
      <c r="AL18" s="184"/>
      <c r="AM18" s="91">
        <v>1680</v>
      </c>
      <c r="AN18" s="91"/>
      <c r="AO18" s="207">
        <v>50</v>
      </c>
      <c r="AP18" s="178" t="s">
        <v>54</v>
      </c>
      <c r="AQ18" s="207">
        <v>50</v>
      </c>
      <c r="AR18" s="178" t="s">
        <v>54</v>
      </c>
      <c r="AS18" s="207">
        <v>50</v>
      </c>
      <c r="AT18" s="178" t="s">
        <v>54</v>
      </c>
      <c r="AU18" s="207">
        <v>50</v>
      </c>
      <c r="AV18" s="178" t="s">
        <v>54</v>
      </c>
      <c r="AW18" s="207">
        <v>50</v>
      </c>
      <c r="AX18" s="178" t="s">
        <v>54</v>
      </c>
      <c r="AY18" s="207">
        <v>50</v>
      </c>
      <c r="AZ18" s="86" t="s">
        <v>54</v>
      </c>
    </row>
    <row r="19" spans="1:52" x14ac:dyDescent="0.2">
      <c r="A19" s="122" t="s">
        <v>58</v>
      </c>
      <c r="B19" s="165" t="s">
        <v>45</v>
      </c>
      <c r="C19" s="4">
        <v>840</v>
      </c>
      <c r="D19" s="199">
        <v>1020</v>
      </c>
      <c r="E19" s="208">
        <v>33.4</v>
      </c>
      <c r="F19" s="179"/>
      <c r="G19" s="88">
        <v>30.8</v>
      </c>
      <c r="H19" s="88"/>
      <c r="I19" s="208">
        <v>27.8</v>
      </c>
      <c r="J19" s="175"/>
      <c r="K19" s="88">
        <v>36.200000000000003</v>
      </c>
      <c r="L19" s="88"/>
      <c r="M19" s="208">
        <v>31.4</v>
      </c>
      <c r="N19" s="179"/>
      <c r="O19" s="86">
        <v>35</v>
      </c>
      <c r="P19" s="88"/>
      <c r="Q19" s="208">
        <v>43.7</v>
      </c>
      <c r="R19" s="179"/>
      <c r="S19" s="88">
        <v>43.8</v>
      </c>
      <c r="T19" s="88"/>
      <c r="U19" s="208">
        <v>41.7</v>
      </c>
      <c r="V19" s="179"/>
      <c r="W19" s="216">
        <v>26</v>
      </c>
      <c r="X19" s="189"/>
      <c r="Y19" s="216">
        <v>32.299999999999997</v>
      </c>
      <c r="Z19" s="189"/>
      <c r="AA19" s="154">
        <v>26.7</v>
      </c>
      <c r="AB19" s="156"/>
      <c r="AC19" s="216">
        <v>34.1</v>
      </c>
      <c r="AD19" s="189"/>
      <c r="AE19" s="154">
        <v>10.6</v>
      </c>
      <c r="AF19" s="156"/>
      <c r="AG19" s="216">
        <v>9.91</v>
      </c>
      <c r="AH19" s="189"/>
      <c r="AI19" s="154">
        <v>21.5</v>
      </c>
      <c r="AJ19" s="156"/>
      <c r="AK19" s="216">
        <v>21.9</v>
      </c>
      <c r="AL19" s="189"/>
      <c r="AM19" s="154">
        <v>13.5</v>
      </c>
      <c r="AN19" s="156"/>
      <c r="AO19" s="208">
        <v>76.8</v>
      </c>
      <c r="AP19" s="175"/>
      <c r="AQ19" s="208">
        <v>290</v>
      </c>
      <c r="AR19" s="175"/>
      <c r="AS19" s="208">
        <v>26.6</v>
      </c>
      <c r="AT19" s="175"/>
      <c r="AU19" s="208">
        <v>16.7</v>
      </c>
      <c r="AV19" s="175"/>
      <c r="AW19" s="208">
        <v>60.5</v>
      </c>
      <c r="AX19" s="175"/>
      <c r="AY19" s="208">
        <v>74.8</v>
      </c>
      <c r="AZ19" s="87"/>
    </row>
    <row r="20" spans="1:52" x14ac:dyDescent="0.2">
      <c r="A20" s="122" t="s">
        <v>59</v>
      </c>
      <c r="B20" s="165" t="s">
        <v>45</v>
      </c>
      <c r="C20" s="4">
        <v>96</v>
      </c>
      <c r="D20" s="199">
        <v>250</v>
      </c>
      <c r="E20" s="174">
        <v>9.43</v>
      </c>
      <c r="F20" s="175"/>
      <c r="G20" s="87">
        <v>8.39</v>
      </c>
      <c r="H20" s="87"/>
      <c r="I20" s="174">
        <v>8.8800000000000008</v>
      </c>
      <c r="J20" s="175"/>
      <c r="K20" s="88">
        <v>13.7</v>
      </c>
      <c r="L20" s="87"/>
      <c r="M20" s="208">
        <v>11.9</v>
      </c>
      <c r="N20" s="179"/>
      <c r="O20" s="88">
        <v>11.6</v>
      </c>
      <c r="P20" s="88"/>
      <c r="Q20" s="208">
        <v>12.5</v>
      </c>
      <c r="R20" s="179"/>
      <c r="S20" s="86">
        <v>14</v>
      </c>
      <c r="T20" s="88"/>
      <c r="U20" s="208">
        <v>12.2</v>
      </c>
      <c r="V20" s="179"/>
      <c r="W20" s="216">
        <v>8.83</v>
      </c>
      <c r="X20" s="189"/>
      <c r="Y20" s="216">
        <v>17.2</v>
      </c>
      <c r="Z20" s="189"/>
      <c r="AA20" s="154">
        <v>7.51</v>
      </c>
      <c r="AB20" s="156"/>
      <c r="AC20" s="216">
        <v>14.7</v>
      </c>
      <c r="AD20" s="189"/>
      <c r="AE20" s="154">
        <v>3.24</v>
      </c>
      <c r="AF20" s="156"/>
      <c r="AG20" s="216">
        <v>3.13</v>
      </c>
      <c r="AH20" s="189"/>
      <c r="AI20" s="154">
        <v>18.8</v>
      </c>
      <c r="AJ20" s="156"/>
      <c r="AK20" s="216">
        <v>11.3</v>
      </c>
      <c r="AL20" s="189"/>
      <c r="AM20" s="154">
        <v>7.06</v>
      </c>
      <c r="AN20" s="156"/>
      <c r="AO20" s="207">
        <v>27.1</v>
      </c>
      <c r="AP20" s="175"/>
      <c r="AQ20" s="207">
        <v>43.6</v>
      </c>
      <c r="AR20" s="175"/>
      <c r="AS20" s="207">
        <v>8.14</v>
      </c>
      <c r="AT20" s="175"/>
      <c r="AU20" s="207">
        <v>6.01</v>
      </c>
      <c r="AV20" s="175"/>
      <c r="AW20" s="207">
        <v>17.600000000000001</v>
      </c>
      <c r="AX20" s="175"/>
      <c r="AY20" s="207">
        <v>25.7</v>
      </c>
      <c r="AZ20" s="87"/>
    </row>
    <row r="21" spans="1:52" x14ac:dyDescent="0.2">
      <c r="A21" s="122" t="s">
        <v>60</v>
      </c>
      <c r="B21" s="165" t="s">
        <v>45</v>
      </c>
      <c r="C21" s="4">
        <v>360</v>
      </c>
      <c r="D21" s="199">
        <v>600</v>
      </c>
      <c r="E21" s="208">
        <v>13.1</v>
      </c>
      <c r="F21" s="175"/>
      <c r="G21" s="88">
        <v>34.4</v>
      </c>
      <c r="H21" s="88"/>
      <c r="I21" s="208">
        <v>16.100000000000001</v>
      </c>
      <c r="J21" s="179"/>
      <c r="K21" s="88">
        <v>30.5</v>
      </c>
      <c r="L21" s="87"/>
      <c r="M21" s="208">
        <v>27.7</v>
      </c>
      <c r="N21" s="179"/>
      <c r="O21" s="88">
        <v>28.4</v>
      </c>
      <c r="P21" s="88"/>
      <c r="Q21" s="208">
        <v>28.5</v>
      </c>
      <c r="R21" s="179"/>
      <c r="S21" s="88">
        <v>35.9</v>
      </c>
      <c r="T21" s="88"/>
      <c r="U21" s="208">
        <v>31.5</v>
      </c>
      <c r="V21" s="179"/>
      <c r="W21" s="216">
        <v>25.4</v>
      </c>
      <c r="X21" s="189"/>
      <c r="Y21" s="216">
        <v>499</v>
      </c>
      <c r="Z21" s="189"/>
      <c r="AA21" s="154">
        <v>17.8</v>
      </c>
      <c r="AB21" s="156"/>
      <c r="AC21" s="216">
        <v>175</v>
      </c>
      <c r="AD21" s="189"/>
      <c r="AE21" s="154">
        <v>6.17</v>
      </c>
      <c r="AF21" s="156"/>
      <c r="AG21" s="216">
        <v>5.75</v>
      </c>
      <c r="AH21" s="189"/>
      <c r="AI21" s="154">
        <v>365</v>
      </c>
      <c r="AJ21" s="156"/>
      <c r="AK21" s="216">
        <v>302</v>
      </c>
      <c r="AL21" s="189"/>
      <c r="AM21" s="154">
        <v>11.9</v>
      </c>
      <c r="AN21" s="156"/>
      <c r="AO21" s="207">
        <v>38.299999999999997</v>
      </c>
      <c r="AP21" s="175"/>
      <c r="AQ21" s="207">
        <v>105</v>
      </c>
      <c r="AR21" s="175"/>
      <c r="AS21" s="207">
        <v>20.2</v>
      </c>
      <c r="AT21" s="175"/>
      <c r="AU21" s="207">
        <v>12.2</v>
      </c>
      <c r="AV21" s="175"/>
      <c r="AW21" s="207">
        <v>33.700000000000003</v>
      </c>
      <c r="AX21" s="175"/>
      <c r="AY21" s="207">
        <v>37.4</v>
      </c>
      <c r="AZ21" s="87"/>
    </row>
    <row r="22" spans="1:52" x14ac:dyDescent="0.2">
      <c r="A22" s="157" t="s">
        <v>61</v>
      </c>
      <c r="B22" s="167" t="s">
        <v>45</v>
      </c>
      <c r="C22" s="4">
        <v>480000</v>
      </c>
      <c r="D22" s="199">
        <v>563000</v>
      </c>
      <c r="E22" s="207">
        <v>21800</v>
      </c>
      <c r="F22" s="175"/>
      <c r="G22" s="86">
        <v>18500</v>
      </c>
      <c r="H22" s="86"/>
      <c r="I22" s="207">
        <v>19400</v>
      </c>
      <c r="J22" s="178"/>
      <c r="K22" s="86">
        <v>28400</v>
      </c>
      <c r="L22" s="87"/>
      <c r="M22" s="207">
        <v>25500</v>
      </c>
      <c r="N22" s="178"/>
      <c r="O22" s="86">
        <v>26300</v>
      </c>
      <c r="P22" s="86"/>
      <c r="Q22" s="207">
        <v>26900</v>
      </c>
      <c r="R22" s="178"/>
      <c r="S22" s="86">
        <v>32100</v>
      </c>
      <c r="T22" s="86"/>
      <c r="U22" s="207">
        <v>28600</v>
      </c>
      <c r="V22" s="178"/>
      <c r="W22" s="210">
        <v>21700</v>
      </c>
      <c r="X22" s="188"/>
      <c r="Y22" s="207">
        <v>66100</v>
      </c>
      <c r="Z22" s="190"/>
      <c r="AA22" s="91">
        <v>19300</v>
      </c>
      <c r="AB22" s="154"/>
      <c r="AC22" s="207">
        <v>38200</v>
      </c>
      <c r="AD22" s="190"/>
      <c r="AE22" s="91">
        <v>11200</v>
      </c>
      <c r="AF22" s="154"/>
      <c r="AG22" s="210">
        <v>10600</v>
      </c>
      <c r="AH22" s="188"/>
      <c r="AI22" s="86">
        <v>54700</v>
      </c>
      <c r="AJ22" s="158"/>
      <c r="AK22" s="210">
        <v>48000</v>
      </c>
      <c r="AL22" s="188"/>
      <c r="AM22" s="86">
        <v>14700</v>
      </c>
      <c r="AN22" s="158"/>
      <c r="AO22" s="207">
        <v>59800</v>
      </c>
      <c r="AP22" s="175"/>
      <c r="AQ22" s="207">
        <v>44900</v>
      </c>
      <c r="AR22" s="175"/>
      <c r="AS22" s="207">
        <v>19700</v>
      </c>
      <c r="AT22" s="175"/>
      <c r="AU22" s="207">
        <v>16200</v>
      </c>
      <c r="AV22" s="175"/>
      <c r="AW22" s="207">
        <v>45700</v>
      </c>
      <c r="AX22" s="175"/>
      <c r="AY22" s="207">
        <v>58100</v>
      </c>
      <c r="AZ22" s="87"/>
    </row>
    <row r="23" spans="1:52" x14ac:dyDescent="0.2">
      <c r="A23" s="157" t="s">
        <v>62</v>
      </c>
      <c r="B23" s="167" t="s">
        <v>45</v>
      </c>
      <c r="C23" s="1">
        <v>420</v>
      </c>
      <c r="D23" s="200">
        <v>140</v>
      </c>
      <c r="E23" s="208">
        <v>14.1</v>
      </c>
      <c r="F23" s="175"/>
      <c r="G23" s="88">
        <v>16.399999999999999</v>
      </c>
      <c r="H23" s="88"/>
      <c r="I23" s="208">
        <v>14.4</v>
      </c>
      <c r="J23" s="179"/>
      <c r="K23" s="88">
        <v>22.9</v>
      </c>
      <c r="L23" s="87"/>
      <c r="M23" s="208">
        <v>20.5</v>
      </c>
      <c r="N23" s="179"/>
      <c r="O23" s="88">
        <v>72.7</v>
      </c>
      <c r="P23" s="88"/>
      <c r="Q23" s="208">
        <v>26.9</v>
      </c>
      <c r="R23" s="179"/>
      <c r="S23" s="88">
        <v>24.6</v>
      </c>
      <c r="T23" s="88"/>
      <c r="U23" s="208">
        <v>21.6</v>
      </c>
      <c r="V23" s="179"/>
      <c r="W23" s="216">
        <v>94.3</v>
      </c>
      <c r="X23" s="188"/>
      <c r="Y23" s="207">
        <v>5660</v>
      </c>
      <c r="Z23" s="188"/>
      <c r="AA23" s="154">
        <v>19</v>
      </c>
      <c r="AB23" s="154"/>
      <c r="AC23" s="216">
        <v>1590</v>
      </c>
      <c r="AD23" s="188"/>
      <c r="AE23" s="154">
        <v>8.2899999999999991</v>
      </c>
      <c r="AF23" s="154"/>
      <c r="AG23" s="216">
        <v>7.54</v>
      </c>
      <c r="AH23" s="188"/>
      <c r="AI23" s="154">
        <v>629</v>
      </c>
      <c r="AJ23" s="154" t="s">
        <v>49</v>
      </c>
      <c r="AK23" s="207">
        <v>12900</v>
      </c>
      <c r="AL23" s="188"/>
      <c r="AM23" s="154">
        <v>95.7</v>
      </c>
      <c r="AN23" s="154"/>
      <c r="AO23" s="207">
        <v>8.1300000000000008</v>
      </c>
      <c r="AP23" s="175"/>
      <c r="AQ23" s="207">
        <v>7.05</v>
      </c>
      <c r="AR23" s="175"/>
      <c r="AS23" s="207">
        <v>16</v>
      </c>
      <c r="AT23" s="175"/>
      <c r="AU23" s="207">
        <v>10.3</v>
      </c>
      <c r="AV23" s="175"/>
      <c r="AW23" s="207">
        <v>23.8</v>
      </c>
      <c r="AX23" s="175"/>
      <c r="AY23" s="207">
        <v>7.86</v>
      </c>
      <c r="AZ23" s="87"/>
    </row>
    <row r="24" spans="1:52" x14ac:dyDescent="0.2">
      <c r="A24" s="122" t="s">
        <v>63</v>
      </c>
      <c r="B24" s="165" t="s">
        <v>45</v>
      </c>
      <c r="C24" s="1">
        <v>300</v>
      </c>
      <c r="D24" s="195">
        <v>200</v>
      </c>
      <c r="E24" s="208">
        <v>33.5</v>
      </c>
      <c r="F24" s="175"/>
      <c r="G24" s="86">
        <v>23</v>
      </c>
      <c r="H24" s="88"/>
      <c r="I24" s="208">
        <v>17.5</v>
      </c>
      <c r="J24" s="179"/>
      <c r="K24" s="88">
        <v>31.3</v>
      </c>
      <c r="L24" s="87"/>
      <c r="M24" s="208">
        <v>29.8</v>
      </c>
      <c r="N24" s="179"/>
      <c r="O24" s="88">
        <v>27.6</v>
      </c>
      <c r="P24" s="88"/>
      <c r="Q24" s="208">
        <v>33.200000000000003</v>
      </c>
      <c r="R24" s="179"/>
      <c r="S24" s="88">
        <v>31.7</v>
      </c>
      <c r="T24" s="88"/>
      <c r="U24" s="208">
        <v>29.3</v>
      </c>
      <c r="V24" s="179"/>
      <c r="W24" s="216">
        <v>24.1</v>
      </c>
      <c r="X24" s="188"/>
      <c r="Y24" s="216">
        <v>20.6</v>
      </c>
      <c r="Z24" s="188"/>
      <c r="AA24" s="154">
        <v>21.1</v>
      </c>
      <c r="AB24" s="154"/>
      <c r="AC24" s="216">
        <v>24</v>
      </c>
      <c r="AD24" s="188"/>
      <c r="AE24" s="154">
        <v>20.6</v>
      </c>
      <c r="AF24" s="154"/>
      <c r="AG24" s="216">
        <v>18</v>
      </c>
      <c r="AH24" s="188"/>
      <c r="AI24" s="154">
        <v>10.1</v>
      </c>
      <c r="AJ24" s="154"/>
      <c r="AK24" s="216">
        <v>16.399999999999999</v>
      </c>
      <c r="AL24" s="188"/>
      <c r="AM24" s="154">
        <v>17.2</v>
      </c>
      <c r="AN24" s="154"/>
      <c r="AO24" s="207">
        <v>69.900000000000006</v>
      </c>
      <c r="AP24" s="178"/>
      <c r="AQ24" s="207">
        <v>42.7</v>
      </c>
      <c r="AR24" s="178"/>
      <c r="AS24" s="207">
        <v>23.3</v>
      </c>
      <c r="AT24" s="178"/>
      <c r="AU24" s="207">
        <v>21.6</v>
      </c>
      <c r="AV24" s="178"/>
      <c r="AW24" s="207">
        <v>63.5</v>
      </c>
      <c r="AX24" s="178"/>
      <c r="AY24" s="207">
        <v>65.5</v>
      </c>
      <c r="AZ24" s="86"/>
    </row>
    <row r="25" spans="1:52" x14ac:dyDescent="0.2">
      <c r="A25" s="157" t="s">
        <v>64</v>
      </c>
      <c r="B25" s="167" t="s">
        <v>45</v>
      </c>
      <c r="C25" s="4">
        <v>60000</v>
      </c>
      <c r="D25" s="199">
        <v>233000</v>
      </c>
      <c r="E25" s="207">
        <v>5600</v>
      </c>
      <c r="F25" s="175"/>
      <c r="G25" s="86">
        <v>5430</v>
      </c>
      <c r="H25" s="86"/>
      <c r="I25" s="207">
        <v>5810</v>
      </c>
      <c r="J25" s="178"/>
      <c r="K25" s="86">
        <v>8970</v>
      </c>
      <c r="L25" s="87"/>
      <c r="M25" s="207">
        <v>7890</v>
      </c>
      <c r="N25" s="178"/>
      <c r="O25" s="86">
        <v>9050</v>
      </c>
      <c r="P25" s="86"/>
      <c r="Q25" s="207">
        <v>9350</v>
      </c>
      <c r="R25" s="178"/>
      <c r="S25" s="86">
        <v>9710</v>
      </c>
      <c r="T25" s="86"/>
      <c r="U25" s="207">
        <v>9870</v>
      </c>
      <c r="V25" s="178"/>
      <c r="W25" s="215">
        <v>4950</v>
      </c>
      <c r="X25" s="188"/>
      <c r="Y25" s="215">
        <v>4680</v>
      </c>
      <c r="Z25" s="188"/>
      <c r="AA25" s="153">
        <v>3970</v>
      </c>
      <c r="AB25" s="154"/>
      <c r="AC25" s="215">
        <v>4580</v>
      </c>
      <c r="AD25" s="188"/>
      <c r="AE25" s="153">
        <v>2050</v>
      </c>
      <c r="AF25" s="154"/>
      <c r="AG25" s="215">
        <v>1960</v>
      </c>
      <c r="AH25" s="188"/>
      <c r="AI25" s="153">
        <v>6030</v>
      </c>
      <c r="AJ25" s="154"/>
      <c r="AK25" s="215">
        <v>2450</v>
      </c>
      <c r="AL25" s="188"/>
      <c r="AM25" s="153">
        <v>2320</v>
      </c>
      <c r="AN25" s="154"/>
      <c r="AO25" s="207">
        <v>12800</v>
      </c>
      <c r="AP25" s="178"/>
      <c r="AQ25" s="207">
        <v>18800</v>
      </c>
      <c r="AR25" s="178"/>
      <c r="AS25" s="207">
        <v>20</v>
      </c>
      <c r="AT25" s="178" t="s">
        <v>54</v>
      </c>
      <c r="AU25" s="207">
        <v>20</v>
      </c>
      <c r="AV25" s="178" t="s">
        <v>54</v>
      </c>
      <c r="AW25" s="207">
        <v>13200</v>
      </c>
      <c r="AX25" s="178"/>
      <c r="AY25" s="207">
        <v>12300</v>
      </c>
      <c r="AZ25" s="86"/>
    </row>
    <row r="26" spans="1:52" x14ac:dyDescent="0.2">
      <c r="A26" s="159" t="s">
        <v>65</v>
      </c>
      <c r="B26" s="168" t="s">
        <v>45</v>
      </c>
      <c r="C26" s="1">
        <v>12000</v>
      </c>
      <c r="D26" s="195">
        <v>9500</v>
      </c>
      <c r="E26" s="207">
        <v>461</v>
      </c>
      <c r="F26" s="175"/>
      <c r="G26" s="86">
        <v>232</v>
      </c>
      <c r="H26" s="86"/>
      <c r="I26" s="207">
        <v>278</v>
      </c>
      <c r="J26" s="178"/>
      <c r="K26" s="86">
        <v>554</v>
      </c>
      <c r="L26" s="87"/>
      <c r="M26" s="207">
        <v>479</v>
      </c>
      <c r="N26" s="178"/>
      <c r="O26" s="86">
        <v>351</v>
      </c>
      <c r="P26" s="86"/>
      <c r="Q26" s="207">
        <v>202</v>
      </c>
      <c r="R26" s="178"/>
      <c r="S26" s="86">
        <v>240</v>
      </c>
      <c r="T26" s="86"/>
      <c r="U26" s="207">
        <v>365</v>
      </c>
      <c r="V26" s="178"/>
      <c r="W26" s="210">
        <v>315</v>
      </c>
      <c r="X26" s="184"/>
      <c r="Y26" s="210">
        <v>276</v>
      </c>
      <c r="Z26" s="184"/>
      <c r="AA26" s="91">
        <v>309</v>
      </c>
      <c r="AB26" s="91"/>
      <c r="AC26" s="210">
        <v>252</v>
      </c>
      <c r="AD26" s="184"/>
      <c r="AE26" s="91">
        <v>163</v>
      </c>
      <c r="AF26" s="91"/>
      <c r="AG26" s="210">
        <v>138</v>
      </c>
      <c r="AH26" s="184"/>
      <c r="AI26" s="91">
        <v>481</v>
      </c>
      <c r="AJ26" s="91"/>
      <c r="AK26" s="210">
        <v>203</v>
      </c>
      <c r="AL26" s="184"/>
      <c r="AM26" s="91">
        <v>424</v>
      </c>
      <c r="AN26" s="91"/>
      <c r="AO26" s="207">
        <v>613</v>
      </c>
      <c r="AP26" s="178"/>
      <c r="AQ26" s="207">
        <v>304</v>
      </c>
      <c r="AR26" s="178"/>
      <c r="AS26" s="207">
        <v>248</v>
      </c>
      <c r="AT26" s="178"/>
      <c r="AU26" s="207">
        <v>241</v>
      </c>
      <c r="AV26" s="178"/>
      <c r="AW26" s="207">
        <v>462</v>
      </c>
      <c r="AX26" s="178"/>
      <c r="AY26" s="207">
        <v>613</v>
      </c>
      <c r="AZ26" s="86"/>
    </row>
    <row r="27" spans="1:52" x14ac:dyDescent="0.2">
      <c r="A27" s="122" t="s">
        <v>66</v>
      </c>
      <c r="B27" s="165" t="s">
        <v>45</v>
      </c>
      <c r="C27" s="5">
        <v>0.72</v>
      </c>
      <c r="D27" s="201">
        <v>0.85</v>
      </c>
      <c r="E27" s="209">
        <v>9.4000000000000004E-3</v>
      </c>
      <c r="F27" s="175"/>
      <c r="G27" s="90">
        <v>1.4E-2</v>
      </c>
      <c r="H27" s="90"/>
      <c r="I27" s="209">
        <v>1.3100000000000001E-2</v>
      </c>
      <c r="J27" s="180"/>
      <c r="K27" s="87">
        <v>0.04</v>
      </c>
      <c r="L27" s="87"/>
      <c r="M27" s="209">
        <v>3.5200000000000002E-2</v>
      </c>
      <c r="N27" s="180"/>
      <c r="O27" s="90">
        <v>5.5E-2</v>
      </c>
      <c r="P27" s="90"/>
      <c r="Q27" s="209">
        <v>4.4600000000000001E-2</v>
      </c>
      <c r="R27" s="180"/>
      <c r="S27" s="87">
        <v>1.04E-2</v>
      </c>
      <c r="T27" s="90"/>
      <c r="U27" s="209">
        <v>2.3300000000000001E-2</v>
      </c>
      <c r="V27" s="180"/>
      <c r="W27" s="216">
        <v>0.08</v>
      </c>
      <c r="X27" s="188"/>
      <c r="Y27" s="216">
        <v>4.8</v>
      </c>
      <c r="Z27" s="188"/>
      <c r="AA27" s="154">
        <v>0.02</v>
      </c>
      <c r="AB27" s="154"/>
      <c r="AC27" s="216">
        <v>1.6</v>
      </c>
      <c r="AD27" s="188"/>
      <c r="AE27" s="154">
        <v>5.0000000000000001E-3</v>
      </c>
      <c r="AF27" s="154" t="s">
        <v>54</v>
      </c>
      <c r="AG27" s="216">
        <v>5.0000000000000001E-3</v>
      </c>
      <c r="AH27" s="188" t="s">
        <v>54</v>
      </c>
      <c r="AI27" s="154">
        <v>0.44</v>
      </c>
      <c r="AJ27" s="154"/>
      <c r="AK27" s="216">
        <v>9.7799999999999994</v>
      </c>
      <c r="AL27" s="188"/>
      <c r="AM27" s="154">
        <v>0.17</v>
      </c>
      <c r="AN27" s="154"/>
      <c r="AO27" s="174">
        <v>7.7999999999999996E-3</v>
      </c>
      <c r="AP27" s="175"/>
      <c r="AQ27" s="174">
        <v>1.12E-2</v>
      </c>
      <c r="AR27" s="175"/>
      <c r="AS27" s="174">
        <v>9.4999999999999998E-3</v>
      </c>
      <c r="AT27" s="175"/>
      <c r="AU27" s="174">
        <v>1.0200000000000001E-2</v>
      </c>
      <c r="AV27" s="175"/>
      <c r="AW27" s="174">
        <v>1.23E-2</v>
      </c>
      <c r="AX27" s="175"/>
      <c r="AY27" s="174">
        <v>5.0000000000000001E-3</v>
      </c>
      <c r="AZ27" s="87" t="s">
        <v>54</v>
      </c>
    </row>
    <row r="28" spans="1:52" x14ac:dyDescent="0.2">
      <c r="A28" s="122" t="s">
        <v>67</v>
      </c>
      <c r="B28" s="165" t="s">
        <v>45</v>
      </c>
      <c r="C28" s="1">
        <v>24</v>
      </c>
      <c r="D28" s="200">
        <v>12</v>
      </c>
      <c r="E28" s="174">
        <v>0.94</v>
      </c>
      <c r="F28" s="175"/>
      <c r="G28" s="87">
        <v>1.08</v>
      </c>
      <c r="H28" s="87"/>
      <c r="I28" s="174">
        <v>1.0900000000000001</v>
      </c>
      <c r="J28" s="175"/>
      <c r="K28" s="88">
        <v>1.3</v>
      </c>
      <c r="L28" s="87"/>
      <c r="M28" s="174">
        <v>1.37</v>
      </c>
      <c r="N28" s="175"/>
      <c r="O28" s="87">
        <v>1.19</v>
      </c>
      <c r="P28" s="87"/>
      <c r="Q28" s="174">
        <v>0.77</v>
      </c>
      <c r="R28" s="175"/>
      <c r="S28" s="87">
        <v>0.84</v>
      </c>
      <c r="T28" s="87"/>
      <c r="U28" s="174">
        <v>0.76</v>
      </c>
      <c r="V28" s="175"/>
      <c r="W28" s="216">
        <v>0.79</v>
      </c>
      <c r="X28" s="188"/>
      <c r="Y28" s="216">
        <v>2.89</v>
      </c>
      <c r="Z28" s="188"/>
      <c r="AA28" s="154">
        <v>1.02</v>
      </c>
      <c r="AB28" s="154"/>
      <c r="AC28" s="216">
        <v>1.59</v>
      </c>
      <c r="AD28" s="188"/>
      <c r="AE28" s="154">
        <v>0.56000000000000005</v>
      </c>
      <c r="AF28" s="154"/>
      <c r="AG28" s="216">
        <v>0.45</v>
      </c>
      <c r="AH28" s="188"/>
      <c r="AI28" s="154">
        <v>1.82</v>
      </c>
      <c r="AJ28" s="154"/>
      <c r="AK28" s="216">
        <v>2.79</v>
      </c>
      <c r="AL28" s="188"/>
      <c r="AM28" s="154">
        <v>0.86</v>
      </c>
      <c r="AN28" s="154"/>
      <c r="AO28" s="174">
        <v>1.1399999999999999</v>
      </c>
      <c r="AP28" s="175"/>
      <c r="AQ28" s="174">
        <v>9.2899999999999991</v>
      </c>
      <c r="AR28" s="175"/>
      <c r="AS28" s="174">
        <v>1.21</v>
      </c>
      <c r="AT28" s="175"/>
      <c r="AU28" s="174">
        <v>0.86</v>
      </c>
      <c r="AV28" s="175"/>
      <c r="AW28" s="174">
        <v>0.86</v>
      </c>
      <c r="AX28" s="175"/>
      <c r="AY28" s="174">
        <v>1.0900000000000001</v>
      </c>
      <c r="AZ28" s="87"/>
    </row>
    <row r="29" spans="1:52" x14ac:dyDescent="0.2">
      <c r="A29" s="122" t="s">
        <v>68</v>
      </c>
      <c r="B29" s="165" t="s">
        <v>45</v>
      </c>
      <c r="C29" s="4">
        <v>600</v>
      </c>
      <c r="D29" s="199">
        <v>840</v>
      </c>
      <c r="E29" s="208">
        <v>22.1</v>
      </c>
      <c r="F29" s="175"/>
      <c r="G29" s="88">
        <v>26.9</v>
      </c>
      <c r="H29" s="88"/>
      <c r="I29" s="207">
        <v>29</v>
      </c>
      <c r="J29" s="179"/>
      <c r="K29" s="88">
        <v>37.200000000000003</v>
      </c>
      <c r="L29" s="87"/>
      <c r="M29" s="208">
        <v>32.799999999999997</v>
      </c>
      <c r="N29" s="179"/>
      <c r="O29" s="88">
        <v>34.4</v>
      </c>
      <c r="P29" s="88"/>
      <c r="Q29" s="208">
        <v>38.200000000000003</v>
      </c>
      <c r="R29" s="179"/>
      <c r="S29" s="88">
        <v>39.5</v>
      </c>
      <c r="T29" s="88"/>
      <c r="U29" s="208">
        <v>37.9</v>
      </c>
      <c r="V29" s="179"/>
      <c r="W29" s="216">
        <v>22.8</v>
      </c>
      <c r="X29" s="188"/>
      <c r="Y29" s="216">
        <v>37.4</v>
      </c>
      <c r="Z29" s="188"/>
      <c r="AA29" s="154">
        <v>25.3</v>
      </c>
      <c r="AB29" s="154"/>
      <c r="AC29" s="216">
        <v>34.299999999999997</v>
      </c>
      <c r="AD29" s="188"/>
      <c r="AE29" s="154">
        <v>7.39</v>
      </c>
      <c r="AF29" s="154"/>
      <c r="AG29" s="216">
        <v>6.95</v>
      </c>
      <c r="AH29" s="188"/>
      <c r="AI29" s="154">
        <v>34.9</v>
      </c>
      <c r="AJ29" s="154"/>
      <c r="AK29" s="216">
        <v>21.5</v>
      </c>
      <c r="AL29" s="188"/>
      <c r="AM29" s="154">
        <v>13.9</v>
      </c>
      <c r="AN29" s="154"/>
      <c r="AO29" s="208">
        <v>55.8</v>
      </c>
      <c r="AP29" s="179"/>
      <c r="AQ29" s="208">
        <v>381</v>
      </c>
      <c r="AR29" s="179"/>
      <c r="AS29" s="208">
        <v>25.5</v>
      </c>
      <c r="AT29" s="179"/>
      <c r="AU29" s="208">
        <v>13.8</v>
      </c>
      <c r="AV29" s="179"/>
      <c r="AW29" s="208">
        <v>61.8</v>
      </c>
      <c r="AX29" s="179"/>
      <c r="AY29" s="208">
        <v>52.9</v>
      </c>
      <c r="AZ29" s="88"/>
    </row>
    <row r="30" spans="1:52" x14ac:dyDescent="0.2">
      <c r="A30" s="122" t="s">
        <v>69</v>
      </c>
      <c r="B30" s="165" t="s">
        <v>45</v>
      </c>
      <c r="C30" s="4">
        <v>9600</v>
      </c>
      <c r="D30" s="199">
        <v>10500</v>
      </c>
      <c r="E30" s="207">
        <v>740</v>
      </c>
      <c r="F30" s="175"/>
      <c r="G30" s="86">
        <v>571</v>
      </c>
      <c r="H30" s="86"/>
      <c r="I30" s="207">
        <v>631</v>
      </c>
      <c r="J30" s="178"/>
      <c r="K30" s="86">
        <v>956</v>
      </c>
      <c r="L30" s="87"/>
      <c r="M30" s="207">
        <v>807</v>
      </c>
      <c r="N30" s="178"/>
      <c r="O30" s="86">
        <v>628</v>
      </c>
      <c r="P30" s="86"/>
      <c r="Q30" s="207">
        <v>464</v>
      </c>
      <c r="R30" s="178"/>
      <c r="S30" s="86">
        <v>689</v>
      </c>
      <c r="T30" s="86"/>
      <c r="U30" s="207">
        <v>562</v>
      </c>
      <c r="V30" s="178"/>
      <c r="W30" s="216">
        <v>455</v>
      </c>
      <c r="X30" s="188"/>
      <c r="Y30" s="216">
        <v>573</v>
      </c>
      <c r="Z30" s="188"/>
      <c r="AA30" s="154">
        <v>661</v>
      </c>
      <c r="AB30" s="154"/>
      <c r="AC30" s="216">
        <v>585</v>
      </c>
      <c r="AD30" s="188"/>
      <c r="AE30" s="154">
        <v>366</v>
      </c>
      <c r="AF30" s="154"/>
      <c r="AG30" s="216">
        <v>418</v>
      </c>
      <c r="AH30" s="188"/>
      <c r="AI30" s="154">
        <v>372</v>
      </c>
      <c r="AJ30" s="154"/>
      <c r="AK30" s="216">
        <v>584</v>
      </c>
      <c r="AL30" s="188"/>
      <c r="AM30" s="154">
        <v>402</v>
      </c>
      <c r="AN30" s="154"/>
      <c r="AO30" s="207">
        <v>525</v>
      </c>
      <c r="AP30" s="178"/>
      <c r="AQ30" s="207">
        <v>910</v>
      </c>
      <c r="AR30" s="178"/>
      <c r="AS30" s="207">
        <v>468</v>
      </c>
      <c r="AT30" s="178"/>
      <c r="AU30" s="207">
        <v>493</v>
      </c>
      <c r="AV30" s="178"/>
      <c r="AW30" s="207">
        <v>1270</v>
      </c>
      <c r="AX30" s="178"/>
      <c r="AY30" s="207">
        <v>477</v>
      </c>
      <c r="AZ30" s="86"/>
    </row>
    <row r="31" spans="1:52" x14ac:dyDescent="0.2">
      <c r="A31" s="157" t="s">
        <v>70</v>
      </c>
      <c r="B31" s="167" t="s">
        <v>45</v>
      </c>
      <c r="C31" s="4">
        <v>168000</v>
      </c>
      <c r="D31" s="199">
        <v>208500</v>
      </c>
      <c r="E31" s="207">
        <v>1860</v>
      </c>
      <c r="F31" s="175"/>
      <c r="G31" s="86">
        <v>950</v>
      </c>
      <c r="H31" s="86"/>
      <c r="I31" s="207">
        <v>740</v>
      </c>
      <c r="J31" s="178"/>
      <c r="K31" s="86">
        <v>2870</v>
      </c>
      <c r="L31" s="87"/>
      <c r="M31" s="207">
        <v>2750</v>
      </c>
      <c r="N31" s="178"/>
      <c r="O31" s="86">
        <v>2050</v>
      </c>
      <c r="P31" s="86"/>
      <c r="Q31" s="207">
        <v>1590</v>
      </c>
      <c r="R31" s="178"/>
      <c r="S31" s="86">
        <v>2120</v>
      </c>
      <c r="T31" s="86"/>
      <c r="U31" s="207">
        <v>2120</v>
      </c>
      <c r="V31" s="178"/>
      <c r="W31" s="210">
        <v>2160</v>
      </c>
      <c r="X31" s="178"/>
      <c r="Y31" s="210">
        <v>4240</v>
      </c>
      <c r="Z31" s="178"/>
      <c r="AA31" s="91">
        <v>1860</v>
      </c>
      <c r="AB31" s="86"/>
      <c r="AC31" s="210">
        <v>2120</v>
      </c>
      <c r="AD31" s="178"/>
      <c r="AE31" s="91">
        <v>1330</v>
      </c>
      <c r="AF31" s="86"/>
      <c r="AG31" s="210">
        <v>1240</v>
      </c>
      <c r="AH31" s="178"/>
      <c r="AI31" s="91">
        <v>1430</v>
      </c>
      <c r="AJ31" s="86"/>
      <c r="AK31" s="210">
        <v>2710</v>
      </c>
      <c r="AL31" s="178"/>
      <c r="AM31" s="91">
        <v>890</v>
      </c>
      <c r="AN31" s="86"/>
      <c r="AO31" s="207">
        <v>13000</v>
      </c>
      <c r="AP31" s="178"/>
      <c r="AQ31" s="207">
        <v>2130</v>
      </c>
      <c r="AR31" s="178"/>
      <c r="AS31" s="207">
        <v>2640</v>
      </c>
      <c r="AT31" s="178"/>
      <c r="AU31" s="207">
        <v>1420</v>
      </c>
      <c r="AV31" s="178"/>
      <c r="AW31" s="207">
        <v>6470</v>
      </c>
      <c r="AX31" s="178"/>
      <c r="AY31" s="207">
        <v>12700</v>
      </c>
      <c r="AZ31" s="86"/>
    </row>
    <row r="32" spans="1:52" x14ac:dyDescent="0.2">
      <c r="A32" s="122" t="s">
        <v>71</v>
      </c>
      <c r="B32" s="165" t="s">
        <v>45</v>
      </c>
      <c r="C32" s="3">
        <v>4.8000000000000007</v>
      </c>
      <c r="D32" s="202">
        <v>0.5</v>
      </c>
      <c r="E32" s="174">
        <v>0.22</v>
      </c>
      <c r="F32" s="175"/>
      <c r="G32" s="87">
        <v>0.28999999999999998</v>
      </c>
      <c r="H32" s="87"/>
      <c r="I32" s="208">
        <v>0.2</v>
      </c>
      <c r="J32" s="175" t="s">
        <v>54</v>
      </c>
      <c r="K32" s="87">
        <v>0.56000000000000005</v>
      </c>
      <c r="L32" s="87"/>
      <c r="M32" s="174">
        <v>0.55000000000000004</v>
      </c>
      <c r="N32" s="175"/>
      <c r="O32" s="88">
        <v>0.2</v>
      </c>
      <c r="P32" s="87" t="s">
        <v>54</v>
      </c>
      <c r="Q32" s="174">
        <v>0.5</v>
      </c>
      <c r="R32" s="175"/>
      <c r="S32" s="88">
        <v>0.2</v>
      </c>
      <c r="T32" s="88" t="s">
        <v>54</v>
      </c>
      <c r="U32" s="208">
        <v>0.2</v>
      </c>
      <c r="V32" s="179" t="s">
        <v>54</v>
      </c>
      <c r="W32" s="216">
        <v>0.2</v>
      </c>
      <c r="X32" s="188" t="s">
        <v>54</v>
      </c>
      <c r="Y32" s="216"/>
      <c r="Z32" s="188"/>
      <c r="AA32" s="154">
        <v>0.2</v>
      </c>
      <c r="AB32" s="154" t="s">
        <v>54</v>
      </c>
      <c r="AC32" s="216">
        <v>0.48</v>
      </c>
      <c r="AD32" s="188"/>
      <c r="AE32" s="154">
        <v>0.2</v>
      </c>
      <c r="AF32" s="154" t="s">
        <v>54</v>
      </c>
      <c r="AG32" s="216">
        <v>0.2</v>
      </c>
      <c r="AH32" s="188" t="s">
        <v>54</v>
      </c>
      <c r="AI32" s="154">
        <v>0.31</v>
      </c>
      <c r="AJ32" s="154"/>
      <c r="AK32" s="216">
        <v>1.23</v>
      </c>
      <c r="AL32" s="188"/>
      <c r="AM32" s="154">
        <v>0.2</v>
      </c>
      <c r="AN32" s="154" t="s">
        <v>54</v>
      </c>
      <c r="AO32" s="174">
        <v>0.2</v>
      </c>
      <c r="AP32" s="175" t="s">
        <v>54</v>
      </c>
      <c r="AQ32" s="174">
        <v>2.38</v>
      </c>
      <c r="AR32" s="175"/>
      <c r="AS32" s="174">
        <v>0.2</v>
      </c>
      <c r="AT32" s="175" t="s">
        <v>54</v>
      </c>
      <c r="AU32" s="174">
        <v>0.56000000000000005</v>
      </c>
      <c r="AV32" s="175"/>
      <c r="AW32" s="174">
        <v>0.2</v>
      </c>
      <c r="AX32" s="175" t="s">
        <v>54</v>
      </c>
      <c r="AY32" s="174">
        <v>0.2</v>
      </c>
      <c r="AZ32" s="87" t="s">
        <v>54</v>
      </c>
    </row>
    <row r="33" spans="1:52" x14ac:dyDescent="0.2">
      <c r="A33" s="122" t="s">
        <v>72</v>
      </c>
      <c r="B33" s="165" t="s">
        <v>45</v>
      </c>
      <c r="C33" s="2" t="s">
        <v>53</v>
      </c>
      <c r="D33" s="203">
        <v>0.75</v>
      </c>
      <c r="E33" s="208">
        <v>0.1</v>
      </c>
      <c r="F33" s="175" t="s">
        <v>54</v>
      </c>
      <c r="G33" s="87">
        <v>0.11</v>
      </c>
      <c r="H33" s="87"/>
      <c r="I33" s="208">
        <v>0.1</v>
      </c>
      <c r="J33" s="175" t="s">
        <v>54</v>
      </c>
      <c r="K33" s="87">
        <v>0.24</v>
      </c>
      <c r="L33" s="87"/>
      <c r="M33" s="174">
        <v>0.23</v>
      </c>
      <c r="N33" s="175"/>
      <c r="O33" s="87">
        <v>0.18</v>
      </c>
      <c r="P33" s="87"/>
      <c r="Q33" s="174">
        <v>0.12</v>
      </c>
      <c r="R33" s="175"/>
      <c r="S33" s="87">
        <v>0.13</v>
      </c>
      <c r="T33" s="87"/>
      <c r="U33" s="174">
        <v>0.14000000000000001</v>
      </c>
      <c r="V33" s="175"/>
      <c r="W33" s="216">
        <v>0.21</v>
      </c>
      <c r="X33" s="188"/>
      <c r="Y33" s="216">
        <v>10.6</v>
      </c>
      <c r="Z33" s="188"/>
      <c r="AA33" s="154">
        <v>0.12</v>
      </c>
      <c r="AB33" s="154"/>
      <c r="AC33" s="216">
        <v>3.71</v>
      </c>
      <c r="AD33" s="188"/>
      <c r="AE33" s="154">
        <v>0.1</v>
      </c>
      <c r="AF33" s="154" t="s">
        <v>54</v>
      </c>
      <c r="AG33" s="216">
        <v>0.1</v>
      </c>
      <c r="AH33" s="188" t="s">
        <v>54</v>
      </c>
      <c r="AI33" s="154">
        <v>1.6</v>
      </c>
      <c r="AJ33" s="154"/>
      <c r="AK33" s="216">
        <v>12.1</v>
      </c>
      <c r="AL33" s="188"/>
      <c r="AM33" s="154">
        <v>0.2</v>
      </c>
      <c r="AN33" s="154"/>
      <c r="AO33" s="208">
        <v>0.1</v>
      </c>
      <c r="AP33" s="179" t="s">
        <v>54</v>
      </c>
      <c r="AQ33" s="208">
        <v>0.4</v>
      </c>
      <c r="AR33" s="179"/>
      <c r="AS33" s="208">
        <v>0.11</v>
      </c>
      <c r="AT33" s="179"/>
      <c r="AU33" s="208">
        <v>0.1</v>
      </c>
      <c r="AV33" s="179" t="s">
        <v>54</v>
      </c>
      <c r="AW33" s="208">
        <v>0.18</v>
      </c>
      <c r="AX33" s="179"/>
      <c r="AY33" s="208">
        <v>0.1</v>
      </c>
      <c r="AZ33" s="88" t="s">
        <v>54</v>
      </c>
    </row>
    <row r="34" spans="1:52" x14ac:dyDescent="0.2">
      <c r="A34" s="122" t="s">
        <v>73</v>
      </c>
      <c r="B34" s="165" t="s">
        <v>45</v>
      </c>
      <c r="C34" s="4">
        <v>60000</v>
      </c>
      <c r="D34" s="199">
        <v>235500</v>
      </c>
      <c r="E34" s="207">
        <v>220</v>
      </c>
      <c r="F34" s="175"/>
      <c r="G34" s="86">
        <v>210</v>
      </c>
      <c r="H34" s="86"/>
      <c r="I34" s="207">
        <v>210</v>
      </c>
      <c r="J34" s="178"/>
      <c r="K34" s="86">
        <v>260</v>
      </c>
      <c r="L34" s="87"/>
      <c r="M34" s="207">
        <v>240</v>
      </c>
      <c r="N34" s="178"/>
      <c r="O34" s="86">
        <v>460</v>
      </c>
      <c r="P34" s="86"/>
      <c r="Q34" s="207">
        <v>530</v>
      </c>
      <c r="R34" s="178"/>
      <c r="S34" s="86">
        <v>700</v>
      </c>
      <c r="T34" s="86"/>
      <c r="U34" s="207">
        <v>660</v>
      </c>
      <c r="V34" s="178"/>
      <c r="W34" s="216">
        <v>213</v>
      </c>
      <c r="X34" s="188"/>
      <c r="Y34" s="216">
        <v>102</v>
      </c>
      <c r="Z34" s="188"/>
      <c r="AA34" s="154">
        <v>201</v>
      </c>
      <c r="AB34" s="154"/>
      <c r="AC34" s="216">
        <v>142</v>
      </c>
      <c r="AD34" s="188"/>
      <c r="AE34" s="154">
        <v>80</v>
      </c>
      <c r="AF34" s="154"/>
      <c r="AG34" s="216">
        <v>74</v>
      </c>
      <c r="AH34" s="188"/>
      <c r="AI34" s="154">
        <v>61</v>
      </c>
      <c r="AJ34" s="154"/>
      <c r="AK34" s="216">
        <v>106</v>
      </c>
      <c r="AL34" s="188"/>
      <c r="AM34" s="154">
        <v>125</v>
      </c>
      <c r="AN34" s="154"/>
      <c r="AO34" s="207">
        <v>50</v>
      </c>
      <c r="AP34" s="178" t="s">
        <v>54</v>
      </c>
      <c r="AQ34" s="207">
        <v>50</v>
      </c>
      <c r="AR34" s="178" t="s">
        <v>54</v>
      </c>
      <c r="AS34" s="207">
        <v>50</v>
      </c>
      <c r="AT34" s="178" t="s">
        <v>54</v>
      </c>
      <c r="AU34" s="207">
        <v>50</v>
      </c>
      <c r="AV34" s="178" t="s">
        <v>54</v>
      </c>
      <c r="AW34" s="207">
        <v>50</v>
      </c>
      <c r="AX34" s="178" t="s">
        <v>54</v>
      </c>
      <c r="AY34" s="207">
        <v>50</v>
      </c>
      <c r="AZ34" s="86" t="s">
        <v>54</v>
      </c>
    </row>
    <row r="35" spans="1:52" x14ac:dyDescent="0.2">
      <c r="A35" s="122" t="s">
        <v>74</v>
      </c>
      <c r="B35" s="165" t="s">
        <v>45</v>
      </c>
      <c r="C35" s="4">
        <v>3000</v>
      </c>
      <c r="D35" s="199">
        <v>3700</v>
      </c>
      <c r="E35" s="208">
        <v>23.4</v>
      </c>
      <c r="F35" s="175"/>
      <c r="G35" s="88">
        <v>29.5</v>
      </c>
      <c r="H35" s="88"/>
      <c r="I35" s="207">
        <v>30</v>
      </c>
      <c r="J35" s="179"/>
      <c r="K35" s="88">
        <v>67.900000000000006</v>
      </c>
      <c r="L35" s="87"/>
      <c r="M35" s="208">
        <v>61.7</v>
      </c>
      <c r="N35" s="179"/>
      <c r="O35" s="88">
        <v>69.099999999999994</v>
      </c>
      <c r="P35" s="88"/>
      <c r="Q35" s="208">
        <v>48.2</v>
      </c>
      <c r="R35" s="179"/>
      <c r="S35" s="88">
        <v>72.5</v>
      </c>
      <c r="T35" s="88"/>
      <c r="U35" s="208">
        <v>81.8</v>
      </c>
      <c r="V35" s="179"/>
      <c r="W35" s="216">
        <v>24</v>
      </c>
      <c r="X35" s="188"/>
      <c r="Y35" s="216">
        <v>12.9</v>
      </c>
      <c r="Z35" s="188"/>
      <c r="AA35" s="154">
        <v>22.5</v>
      </c>
      <c r="AB35" s="154"/>
      <c r="AC35" s="216">
        <v>19.2</v>
      </c>
      <c r="AD35" s="188"/>
      <c r="AE35" s="154">
        <v>6.23</v>
      </c>
      <c r="AF35" s="154"/>
      <c r="AG35" s="216">
        <v>5.41</v>
      </c>
      <c r="AH35" s="188"/>
      <c r="AI35" s="154">
        <v>13.6</v>
      </c>
      <c r="AJ35" s="154"/>
      <c r="AK35" s="216">
        <v>28.6</v>
      </c>
      <c r="AL35" s="188"/>
      <c r="AM35" s="154">
        <v>11.4</v>
      </c>
      <c r="AN35" s="154"/>
      <c r="AO35" s="208">
        <v>0.5</v>
      </c>
      <c r="AP35" s="179" t="s">
        <v>54</v>
      </c>
      <c r="AQ35" s="208">
        <v>0.5</v>
      </c>
      <c r="AR35" s="179" t="s">
        <v>54</v>
      </c>
      <c r="AS35" s="208">
        <v>0.5</v>
      </c>
      <c r="AT35" s="179" t="s">
        <v>54</v>
      </c>
      <c r="AU35" s="208">
        <v>0.5</v>
      </c>
      <c r="AV35" s="179" t="s">
        <v>54</v>
      </c>
      <c r="AW35" s="208">
        <v>0.5</v>
      </c>
      <c r="AX35" s="179" t="s">
        <v>54</v>
      </c>
      <c r="AY35" s="208">
        <v>0.5</v>
      </c>
      <c r="AZ35" s="88" t="s">
        <v>54</v>
      </c>
    </row>
    <row r="36" spans="1:52" x14ac:dyDescent="0.2">
      <c r="A36" s="122" t="s">
        <v>75</v>
      </c>
      <c r="B36" s="165" t="s">
        <v>45</v>
      </c>
      <c r="C36" s="1">
        <v>8400</v>
      </c>
      <c r="D36" s="195">
        <v>3500</v>
      </c>
      <c r="E36" s="210">
        <v>700</v>
      </c>
      <c r="F36" s="181"/>
      <c r="G36" s="91">
        <v>600</v>
      </c>
      <c r="H36" s="91"/>
      <c r="I36" s="210">
        <v>500</v>
      </c>
      <c r="J36" s="184" t="s">
        <v>54</v>
      </c>
      <c r="K36" s="91">
        <v>1000</v>
      </c>
      <c r="L36" s="92"/>
      <c r="M36" s="210">
        <v>1200</v>
      </c>
      <c r="N36" s="184"/>
      <c r="O36" s="91">
        <v>600</v>
      </c>
      <c r="P36" s="91"/>
      <c r="Q36" s="210">
        <v>600</v>
      </c>
      <c r="R36" s="184"/>
      <c r="S36" s="91">
        <v>700</v>
      </c>
      <c r="T36" s="91"/>
      <c r="U36" s="210">
        <v>500</v>
      </c>
      <c r="V36" s="184" t="s">
        <v>54</v>
      </c>
      <c r="W36" s="207">
        <v>600</v>
      </c>
      <c r="X36" s="188"/>
      <c r="Y36" s="207">
        <v>3000</v>
      </c>
      <c r="Z36" s="188"/>
      <c r="AA36" s="86">
        <v>600</v>
      </c>
      <c r="AB36" s="154"/>
      <c r="AC36" s="207">
        <v>1900</v>
      </c>
      <c r="AD36" s="188"/>
      <c r="AE36" s="86">
        <v>500</v>
      </c>
      <c r="AF36" s="154" t="s">
        <v>54</v>
      </c>
      <c r="AG36" s="207">
        <v>500</v>
      </c>
      <c r="AH36" s="188"/>
      <c r="AI36" s="86">
        <v>10800</v>
      </c>
      <c r="AJ36" s="154"/>
      <c r="AK36" s="207">
        <v>6100</v>
      </c>
      <c r="AL36" s="188"/>
      <c r="AM36" s="86">
        <v>600</v>
      </c>
      <c r="AN36" s="154"/>
      <c r="AO36" s="207">
        <v>1100</v>
      </c>
      <c r="AP36" s="178"/>
      <c r="AQ36" s="207">
        <v>900</v>
      </c>
      <c r="AR36" s="178"/>
      <c r="AS36" s="207">
        <v>600</v>
      </c>
      <c r="AT36" s="178"/>
      <c r="AU36" s="207">
        <v>1800</v>
      </c>
      <c r="AV36" s="178"/>
      <c r="AW36" s="207">
        <v>700</v>
      </c>
      <c r="AX36" s="178"/>
      <c r="AY36" s="207">
        <v>1100</v>
      </c>
      <c r="AZ36" s="86"/>
    </row>
    <row r="37" spans="1:52" x14ac:dyDescent="0.2">
      <c r="A37" s="122" t="s">
        <v>77</v>
      </c>
      <c r="B37" s="165" t="s">
        <v>45</v>
      </c>
      <c r="C37" s="1">
        <v>108</v>
      </c>
      <c r="D37" s="198">
        <v>8.5</v>
      </c>
      <c r="E37" s="209">
        <v>0.214</v>
      </c>
      <c r="F37" s="175"/>
      <c r="G37" s="87">
        <v>0.125</v>
      </c>
      <c r="H37" s="87"/>
      <c r="I37" s="174">
        <v>0.108</v>
      </c>
      <c r="J37" s="175"/>
      <c r="K37" s="87">
        <v>0.26500000000000001</v>
      </c>
      <c r="L37" s="87"/>
      <c r="M37" s="209">
        <v>0.255</v>
      </c>
      <c r="N37" s="180"/>
      <c r="O37" s="90">
        <v>0.189</v>
      </c>
      <c r="P37" s="90"/>
      <c r="Q37" s="209">
        <v>0.17899999999999999</v>
      </c>
      <c r="R37" s="180"/>
      <c r="S37" s="90">
        <v>0.218</v>
      </c>
      <c r="T37" s="90"/>
      <c r="U37" s="209">
        <v>0.20100000000000001</v>
      </c>
      <c r="V37" s="180"/>
      <c r="W37" s="216">
        <v>0.24</v>
      </c>
      <c r="X37" s="188"/>
      <c r="Y37" s="216">
        <v>7.91</v>
      </c>
      <c r="Z37" s="188"/>
      <c r="AA37" s="154">
        <v>0.18</v>
      </c>
      <c r="AB37" s="154"/>
      <c r="AC37" s="216">
        <v>1.56</v>
      </c>
      <c r="AD37" s="188"/>
      <c r="AE37" s="154">
        <v>0.15</v>
      </c>
      <c r="AF37" s="154"/>
      <c r="AG37" s="216">
        <v>0.13</v>
      </c>
      <c r="AH37" s="188"/>
      <c r="AI37" s="154">
        <v>2.17</v>
      </c>
      <c r="AJ37" s="154"/>
      <c r="AK37" s="216">
        <v>2.68</v>
      </c>
      <c r="AL37" s="188"/>
      <c r="AM37" s="154">
        <v>0.13</v>
      </c>
      <c r="AN37" s="154"/>
      <c r="AO37" s="174">
        <v>0.52600000000000002</v>
      </c>
      <c r="AP37" s="175"/>
      <c r="AQ37" s="174">
        <v>0.30299999999999999</v>
      </c>
      <c r="AR37" s="175"/>
      <c r="AS37" s="174">
        <v>0.23200000000000001</v>
      </c>
      <c r="AT37" s="175"/>
      <c r="AU37" s="174">
        <v>0.17</v>
      </c>
      <c r="AV37" s="175"/>
      <c r="AW37" s="174">
        <v>0.496</v>
      </c>
      <c r="AX37" s="175"/>
      <c r="AY37" s="174">
        <v>0.505</v>
      </c>
      <c r="AZ37" s="87"/>
    </row>
    <row r="38" spans="1:52" x14ac:dyDescent="0.2">
      <c r="A38" s="122" t="s">
        <v>78</v>
      </c>
      <c r="B38" s="165" t="s">
        <v>45</v>
      </c>
      <c r="C38" s="1">
        <v>48</v>
      </c>
      <c r="D38" s="195">
        <v>23</v>
      </c>
      <c r="E38" s="207">
        <v>2</v>
      </c>
      <c r="F38" s="175" t="s">
        <v>54</v>
      </c>
      <c r="G38" s="86">
        <v>2</v>
      </c>
      <c r="H38" s="86" t="s">
        <v>54</v>
      </c>
      <c r="I38" s="207">
        <v>2</v>
      </c>
      <c r="J38" s="178" t="s">
        <v>54</v>
      </c>
      <c r="K38" s="86">
        <v>2</v>
      </c>
      <c r="L38" s="87" t="s">
        <v>54</v>
      </c>
      <c r="M38" s="207">
        <v>2</v>
      </c>
      <c r="N38" s="178" t="s">
        <v>54</v>
      </c>
      <c r="O38" s="86">
        <v>2</v>
      </c>
      <c r="P38" s="86" t="s">
        <v>54</v>
      </c>
      <c r="Q38" s="207">
        <v>2</v>
      </c>
      <c r="R38" s="178" t="s">
        <v>54</v>
      </c>
      <c r="S38" s="86">
        <v>2</v>
      </c>
      <c r="T38" s="86" t="s">
        <v>54</v>
      </c>
      <c r="U38" s="207">
        <v>2</v>
      </c>
      <c r="V38" s="178" t="s">
        <v>54</v>
      </c>
      <c r="W38" s="216">
        <v>2</v>
      </c>
      <c r="X38" s="188" t="s">
        <v>54</v>
      </c>
      <c r="Y38" s="216">
        <v>2</v>
      </c>
      <c r="Z38" s="188" t="s">
        <v>54</v>
      </c>
      <c r="AA38" s="154">
        <v>2</v>
      </c>
      <c r="AB38" s="154" t="s">
        <v>54</v>
      </c>
      <c r="AC38" s="216">
        <v>2</v>
      </c>
      <c r="AD38" s="188" t="s">
        <v>54</v>
      </c>
      <c r="AE38" s="154">
        <v>2</v>
      </c>
      <c r="AF38" s="154" t="s">
        <v>54</v>
      </c>
      <c r="AG38" s="216">
        <v>2</v>
      </c>
      <c r="AH38" s="188" t="s">
        <v>54</v>
      </c>
      <c r="AI38" s="154">
        <v>2</v>
      </c>
      <c r="AJ38" s="154" t="s">
        <v>54</v>
      </c>
      <c r="AK38" s="216">
        <v>2.1</v>
      </c>
      <c r="AL38" s="188"/>
      <c r="AM38" s="154">
        <v>2</v>
      </c>
      <c r="AN38" s="154" t="s">
        <v>54</v>
      </c>
      <c r="AO38" s="208">
        <v>2</v>
      </c>
      <c r="AP38" s="179" t="s">
        <v>54</v>
      </c>
      <c r="AQ38" s="208">
        <v>2</v>
      </c>
      <c r="AR38" s="179" t="s">
        <v>54</v>
      </c>
      <c r="AS38" s="208">
        <v>2</v>
      </c>
      <c r="AT38" s="179" t="s">
        <v>54</v>
      </c>
      <c r="AU38" s="208">
        <v>2</v>
      </c>
      <c r="AV38" s="179" t="s">
        <v>54</v>
      </c>
      <c r="AW38" s="208">
        <v>2</v>
      </c>
      <c r="AX38" s="179" t="s">
        <v>54</v>
      </c>
      <c r="AY38" s="208">
        <v>2</v>
      </c>
      <c r="AZ38" s="88" t="s">
        <v>54</v>
      </c>
    </row>
    <row r="39" spans="1:52" x14ac:dyDescent="0.2">
      <c r="A39" s="122" t="s">
        <v>79</v>
      </c>
      <c r="B39" s="165" t="s">
        <v>45</v>
      </c>
      <c r="C39" s="2" t="s">
        <v>53</v>
      </c>
      <c r="D39" s="199">
        <v>56500</v>
      </c>
      <c r="E39" s="207">
        <v>467</v>
      </c>
      <c r="F39" s="175"/>
      <c r="G39" s="86">
        <v>345</v>
      </c>
      <c r="H39" s="86"/>
      <c r="I39" s="207">
        <v>289</v>
      </c>
      <c r="J39" s="178"/>
      <c r="K39" s="86">
        <v>831</v>
      </c>
      <c r="L39" s="87"/>
      <c r="M39" s="207">
        <v>791</v>
      </c>
      <c r="N39" s="178"/>
      <c r="O39" s="86">
        <v>392</v>
      </c>
      <c r="P39" s="86"/>
      <c r="Q39" s="207">
        <v>573</v>
      </c>
      <c r="R39" s="178"/>
      <c r="S39" s="86">
        <v>538</v>
      </c>
      <c r="T39" s="86"/>
      <c r="U39" s="207">
        <v>457</v>
      </c>
      <c r="V39" s="178"/>
      <c r="W39" s="216">
        <v>510</v>
      </c>
      <c r="X39" s="188"/>
      <c r="Y39" s="216">
        <v>490</v>
      </c>
      <c r="Z39" s="188"/>
      <c r="AA39" s="154">
        <v>531</v>
      </c>
      <c r="AB39" s="154"/>
      <c r="AC39" s="216">
        <v>388</v>
      </c>
      <c r="AD39" s="188"/>
      <c r="AE39" s="154">
        <v>338</v>
      </c>
      <c r="AF39" s="154"/>
      <c r="AG39" s="216">
        <v>286</v>
      </c>
      <c r="AH39" s="188"/>
      <c r="AI39" s="154">
        <v>81.8</v>
      </c>
      <c r="AJ39" s="154"/>
      <c r="AK39" s="216">
        <v>291</v>
      </c>
      <c r="AL39" s="188"/>
      <c r="AM39" s="154">
        <v>205</v>
      </c>
      <c r="AN39" s="154"/>
      <c r="AO39" s="208">
        <v>2080</v>
      </c>
      <c r="AP39" s="179"/>
      <c r="AQ39" s="208">
        <v>598</v>
      </c>
      <c r="AR39" s="179"/>
      <c r="AS39" s="208">
        <v>466</v>
      </c>
      <c r="AT39" s="179"/>
      <c r="AU39" s="208">
        <v>486</v>
      </c>
      <c r="AV39" s="179"/>
      <c r="AW39" s="208">
        <v>923</v>
      </c>
      <c r="AX39" s="179"/>
      <c r="AY39" s="208">
        <v>1900</v>
      </c>
      <c r="AZ39" s="88"/>
    </row>
    <row r="40" spans="1:52" x14ac:dyDescent="0.2">
      <c r="A40" s="122" t="s">
        <v>80</v>
      </c>
      <c r="B40" s="165" t="s">
        <v>45</v>
      </c>
      <c r="C40" s="4">
        <v>24</v>
      </c>
      <c r="D40" s="199">
        <v>27</v>
      </c>
      <c r="E40" s="174">
        <v>1.07</v>
      </c>
      <c r="F40" s="175"/>
      <c r="G40" s="87">
        <v>1.31</v>
      </c>
      <c r="H40" s="87"/>
      <c r="I40" s="208">
        <v>0.70199999999999996</v>
      </c>
      <c r="J40" s="175"/>
      <c r="K40" s="87">
        <v>1.77</v>
      </c>
      <c r="L40" s="87"/>
      <c r="M40" s="174">
        <v>1.69</v>
      </c>
      <c r="N40" s="175"/>
      <c r="O40" s="90">
        <v>0.86699999999999999</v>
      </c>
      <c r="P40" s="87"/>
      <c r="Q40" s="174">
        <v>1.06</v>
      </c>
      <c r="R40" s="175"/>
      <c r="S40" s="90">
        <v>0.68100000000000005</v>
      </c>
      <c r="T40" s="90"/>
      <c r="U40" s="209">
        <v>0.67200000000000004</v>
      </c>
      <c r="V40" s="180"/>
      <c r="W40" s="216">
        <v>0.75</v>
      </c>
      <c r="X40" s="188"/>
      <c r="Y40" s="216">
        <v>5.51</v>
      </c>
      <c r="Z40" s="188"/>
      <c r="AA40" s="154">
        <v>1.35</v>
      </c>
      <c r="AB40" s="154"/>
      <c r="AC40" s="216">
        <v>4.9400000000000004</v>
      </c>
      <c r="AD40" s="188"/>
      <c r="AE40" s="154">
        <v>1.32</v>
      </c>
      <c r="AF40" s="154"/>
      <c r="AG40" s="216">
        <v>1.28</v>
      </c>
      <c r="AH40" s="188"/>
      <c r="AI40" s="154">
        <v>1.55</v>
      </c>
      <c r="AJ40" s="154"/>
      <c r="AK40" s="216">
        <v>2.88</v>
      </c>
      <c r="AL40" s="188"/>
      <c r="AM40" s="154">
        <v>1.85</v>
      </c>
      <c r="AN40" s="154"/>
      <c r="AO40" s="174">
        <v>1.56</v>
      </c>
      <c r="AP40" s="175"/>
      <c r="AQ40" s="174">
        <v>7.55</v>
      </c>
      <c r="AR40" s="175"/>
      <c r="AS40" s="174">
        <v>2.35</v>
      </c>
      <c r="AT40" s="175"/>
      <c r="AU40" s="174">
        <v>1.56</v>
      </c>
      <c r="AV40" s="175"/>
      <c r="AW40" s="174">
        <v>1.08</v>
      </c>
      <c r="AX40" s="175"/>
      <c r="AY40" s="174">
        <v>1.45</v>
      </c>
      <c r="AZ40" s="87"/>
    </row>
    <row r="41" spans="1:52" x14ac:dyDescent="0.2">
      <c r="A41" s="122" t="s">
        <v>81</v>
      </c>
      <c r="B41" s="165" t="s">
        <v>45</v>
      </c>
      <c r="C41" s="4">
        <v>1080</v>
      </c>
      <c r="D41" s="199">
        <v>1200</v>
      </c>
      <c r="E41" s="208">
        <v>27</v>
      </c>
      <c r="F41" s="175"/>
      <c r="G41" s="88">
        <v>25.2</v>
      </c>
      <c r="H41" s="87"/>
      <c r="I41" s="208">
        <v>25.5</v>
      </c>
      <c r="J41" s="175"/>
      <c r="K41" s="88">
        <v>49.1</v>
      </c>
      <c r="L41" s="87"/>
      <c r="M41" s="208">
        <v>44.6</v>
      </c>
      <c r="N41" s="179"/>
      <c r="O41" s="88">
        <v>34.200000000000003</v>
      </c>
      <c r="P41" s="88"/>
      <c r="Q41" s="208">
        <v>40.700000000000003</v>
      </c>
      <c r="R41" s="179"/>
      <c r="S41" s="88">
        <v>40.200000000000003</v>
      </c>
      <c r="T41" s="88"/>
      <c r="U41" s="207">
        <v>39</v>
      </c>
      <c r="V41" s="179"/>
      <c r="W41" s="216">
        <v>33.5</v>
      </c>
      <c r="X41" s="188"/>
      <c r="Y41" s="216">
        <v>35.9</v>
      </c>
      <c r="Z41" s="188"/>
      <c r="AA41" s="154">
        <v>33.4</v>
      </c>
      <c r="AB41" s="154"/>
      <c r="AC41" s="216">
        <v>38.9</v>
      </c>
      <c r="AD41" s="188"/>
      <c r="AE41" s="154">
        <v>14.6</v>
      </c>
      <c r="AF41" s="154"/>
      <c r="AG41" s="216">
        <v>14</v>
      </c>
      <c r="AH41" s="188"/>
      <c r="AI41" s="154">
        <v>31.8</v>
      </c>
      <c r="AJ41" s="154"/>
      <c r="AK41" s="216">
        <v>28</v>
      </c>
      <c r="AL41" s="188"/>
      <c r="AM41" s="154">
        <v>18.5</v>
      </c>
      <c r="AN41" s="154"/>
      <c r="AO41" s="208">
        <v>79</v>
      </c>
      <c r="AP41" s="179"/>
      <c r="AQ41" s="208">
        <v>80.3</v>
      </c>
      <c r="AR41" s="179"/>
      <c r="AS41" s="208">
        <v>25.9</v>
      </c>
      <c r="AT41" s="179"/>
      <c r="AU41" s="208">
        <v>27.9</v>
      </c>
      <c r="AV41" s="179"/>
      <c r="AW41" s="208">
        <v>54.2</v>
      </c>
      <c r="AX41" s="179"/>
      <c r="AY41" s="208">
        <v>76.099999999999994</v>
      </c>
      <c r="AZ41" s="88"/>
    </row>
    <row r="42" spans="1:52" x14ac:dyDescent="0.2">
      <c r="A42" s="160" t="s">
        <v>82</v>
      </c>
      <c r="B42" s="169" t="s">
        <v>45</v>
      </c>
      <c r="C42" s="173">
        <v>1080</v>
      </c>
      <c r="D42" s="204">
        <v>700</v>
      </c>
      <c r="E42" s="211">
        <v>93.1</v>
      </c>
      <c r="F42" s="182"/>
      <c r="G42" s="95">
        <v>195</v>
      </c>
      <c r="H42" s="94"/>
      <c r="I42" s="211">
        <v>91.7</v>
      </c>
      <c r="J42" s="182"/>
      <c r="K42" s="95">
        <v>156</v>
      </c>
      <c r="L42" s="94"/>
      <c r="M42" s="212">
        <v>129</v>
      </c>
      <c r="N42" s="185"/>
      <c r="O42" s="95">
        <v>141</v>
      </c>
      <c r="P42" s="94"/>
      <c r="Q42" s="211">
        <v>91</v>
      </c>
      <c r="R42" s="182"/>
      <c r="S42" s="95">
        <v>100</v>
      </c>
      <c r="T42" s="95"/>
      <c r="U42" s="211">
        <v>97.8</v>
      </c>
      <c r="V42" s="183"/>
      <c r="W42" s="220">
        <v>126</v>
      </c>
      <c r="X42" s="191"/>
      <c r="Y42" s="212">
        <v>2100</v>
      </c>
      <c r="Z42" s="191"/>
      <c r="AA42" s="96">
        <v>76.7</v>
      </c>
      <c r="AB42" s="96"/>
      <c r="AC42" s="212">
        <v>1410</v>
      </c>
      <c r="AD42" s="191"/>
      <c r="AE42" s="96">
        <v>37.5</v>
      </c>
      <c r="AF42" s="96"/>
      <c r="AG42" s="220">
        <v>35.1</v>
      </c>
      <c r="AH42" s="191"/>
      <c r="AI42" s="96">
        <v>853</v>
      </c>
      <c r="AJ42" s="96"/>
      <c r="AK42" s="220">
        <v>819</v>
      </c>
      <c r="AL42" s="191"/>
      <c r="AM42" s="96">
        <v>62.6</v>
      </c>
      <c r="AN42" s="96"/>
      <c r="AO42" s="220">
        <v>91.7</v>
      </c>
      <c r="AP42" s="191"/>
      <c r="AQ42" s="220">
        <v>189</v>
      </c>
      <c r="AR42" s="191"/>
      <c r="AS42" s="220">
        <v>67.5</v>
      </c>
      <c r="AT42" s="191"/>
      <c r="AU42" s="220">
        <v>56.8</v>
      </c>
      <c r="AV42" s="191"/>
      <c r="AW42" s="220">
        <v>97.6</v>
      </c>
      <c r="AX42" s="191"/>
      <c r="AY42" s="220">
        <v>89.3</v>
      </c>
      <c r="AZ42" s="96"/>
    </row>
    <row r="43" spans="1:52" x14ac:dyDescent="0.2">
      <c r="A43" s="122" t="s">
        <v>83</v>
      </c>
      <c r="B43" s="165" t="s">
        <v>84</v>
      </c>
      <c r="C43" s="322" t="s">
        <v>53</v>
      </c>
      <c r="D43" s="323" t="s">
        <v>53</v>
      </c>
      <c r="E43" s="174"/>
      <c r="F43" s="175"/>
      <c r="G43" s="87"/>
      <c r="H43" s="87"/>
      <c r="I43" s="174">
        <v>9.86</v>
      </c>
      <c r="J43" s="175"/>
      <c r="K43" s="87" t="s">
        <v>76</v>
      </c>
      <c r="L43" s="87"/>
      <c r="M43" s="174" t="s">
        <v>76</v>
      </c>
      <c r="N43" s="175"/>
      <c r="O43" s="87" t="s">
        <v>76</v>
      </c>
      <c r="P43" s="87"/>
      <c r="Q43" s="174" t="s">
        <v>76</v>
      </c>
      <c r="R43" s="175"/>
      <c r="S43" s="88">
        <v>10.8</v>
      </c>
      <c r="T43" s="88"/>
      <c r="U43" s="208" t="s">
        <v>76</v>
      </c>
      <c r="V43" s="179"/>
      <c r="W43" s="217" t="s">
        <v>76</v>
      </c>
      <c r="X43" s="192"/>
      <c r="Y43" s="217" t="s">
        <v>76</v>
      </c>
      <c r="Z43" s="192"/>
      <c r="AA43" s="97" t="s">
        <v>76</v>
      </c>
      <c r="AB43" s="97"/>
      <c r="AC43" s="217" t="s">
        <v>76</v>
      </c>
      <c r="AD43" s="192"/>
      <c r="AE43" s="97" t="s">
        <v>76</v>
      </c>
      <c r="AF43" s="97"/>
      <c r="AG43" s="217" t="s">
        <v>76</v>
      </c>
      <c r="AH43" s="192"/>
      <c r="AI43" s="97" t="s">
        <v>76</v>
      </c>
      <c r="AJ43" s="97"/>
      <c r="AK43" s="217" t="s">
        <v>76</v>
      </c>
      <c r="AL43" s="192"/>
      <c r="AM43" s="217" t="s">
        <v>76</v>
      </c>
      <c r="AN43" s="192"/>
      <c r="AO43" s="217" t="s">
        <v>76</v>
      </c>
      <c r="AP43" s="192"/>
      <c r="AQ43" s="217">
        <v>9.3000000000000007</v>
      </c>
      <c r="AR43" s="192"/>
      <c r="AS43" s="217" t="s">
        <v>76</v>
      </c>
      <c r="AT43" s="192"/>
      <c r="AU43" s="217" t="s">
        <v>76</v>
      </c>
      <c r="AV43" s="192"/>
      <c r="AW43" s="217" t="s">
        <v>76</v>
      </c>
      <c r="AX43" s="192"/>
      <c r="AY43" s="217" t="s">
        <v>76</v>
      </c>
      <c r="AZ43" s="97"/>
    </row>
    <row r="44" spans="1:52" x14ac:dyDescent="0.2">
      <c r="A44" s="122" t="s">
        <v>85</v>
      </c>
      <c r="B44" s="165" t="s">
        <v>86</v>
      </c>
      <c r="C44" s="322" t="s">
        <v>53</v>
      </c>
      <c r="D44" s="323" t="s">
        <v>53</v>
      </c>
      <c r="E44" s="174">
        <v>5.92</v>
      </c>
      <c r="F44" s="175"/>
      <c r="G44" s="87">
        <v>7.56</v>
      </c>
      <c r="H44" s="87"/>
      <c r="I44" s="174">
        <v>7.73</v>
      </c>
      <c r="J44" s="175"/>
      <c r="K44" s="87">
        <v>8.2200000000000006</v>
      </c>
      <c r="L44" s="87"/>
      <c r="M44" s="174">
        <v>8.2100000000000009</v>
      </c>
      <c r="N44" s="175"/>
      <c r="O44" s="87">
        <v>8.34</v>
      </c>
      <c r="P44" s="87"/>
      <c r="Q44" s="174">
        <v>7.71</v>
      </c>
      <c r="R44" s="175"/>
      <c r="S44" s="87">
        <v>8.51</v>
      </c>
      <c r="T44" s="87"/>
      <c r="U44" s="174">
        <v>8.6199999999999992</v>
      </c>
      <c r="V44" s="175"/>
      <c r="W44" s="218">
        <v>7.83</v>
      </c>
      <c r="X44" s="193"/>
      <c r="Y44" s="218">
        <v>4.97</v>
      </c>
      <c r="Z44" s="193"/>
      <c r="AA44" s="115">
        <v>7.01</v>
      </c>
      <c r="AB44" s="115"/>
      <c r="AC44" s="218">
        <v>5.76</v>
      </c>
      <c r="AD44" s="193"/>
      <c r="AE44" s="115">
        <v>7.84</v>
      </c>
      <c r="AF44" s="115"/>
      <c r="AG44" s="218">
        <v>7.51</v>
      </c>
      <c r="AH44" s="193"/>
      <c r="AI44" s="115">
        <v>7.84</v>
      </c>
      <c r="AJ44" s="115"/>
      <c r="AK44" s="218">
        <v>7.3</v>
      </c>
      <c r="AL44" s="193"/>
      <c r="AM44" s="218">
        <v>7.14</v>
      </c>
      <c r="AN44" s="193"/>
      <c r="AO44" s="218">
        <v>7.5</v>
      </c>
      <c r="AP44" s="193"/>
      <c r="AQ44" s="218">
        <v>7.5</v>
      </c>
      <c r="AR44" s="193"/>
      <c r="AS44" s="218">
        <v>7.57</v>
      </c>
      <c r="AT44" s="193"/>
      <c r="AU44" s="218">
        <v>7.8</v>
      </c>
      <c r="AV44" s="193"/>
      <c r="AW44" s="218">
        <v>7.61</v>
      </c>
      <c r="AX44" s="193"/>
      <c r="AY44" s="218" t="s">
        <v>76</v>
      </c>
      <c r="AZ44" s="115"/>
    </row>
    <row r="45" spans="1:52" x14ac:dyDescent="0.2">
      <c r="A45" s="122" t="s">
        <v>87</v>
      </c>
      <c r="B45" s="165" t="s">
        <v>84</v>
      </c>
      <c r="C45" s="324" t="s">
        <v>53</v>
      </c>
      <c r="D45" s="325" t="s">
        <v>53</v>
      </c>
      <c r="E45" s="174" t="s">
        <v>76</v>
      </c>
      <c r="F45" s="175"/>
      <c r="G45" s="87" t="s">
        <v>76</v>
      </c>
      <c r="H45" s="87"/>
      <c r="I45" s="208">
        <v>0.7</v>
      </c>
      <c r="J45" s="175" t="s">
        <v>54</v>
      </c>
      <c r="K45" s="87" t="s">
        <v>76</v>
      </c>
      <c r="L45" s="87"/>
      <c r="M45" s="174" t="s">
        <v>76</v>
      </c>
      <c r="N45" s="175"/>
      <c r="O45" s="87" t="s">
        <v>76</v>
      </c>
      <c r="P45" s="87"/>
      <c r="Q45" s="208" t="s">
        <v>76</v>
      </c>
      <c r="R45" s="179"/>
      <c r="S45" s="88">
        <v>0.7</v>
      </c>
      <c r="T45" s="87" t="s">
        <v>54</v>
      </c>
      <c r="U45" s="174" t="s">
        <v>76</v>
      </c>
      <c r="V45" s="175"/>
      <c r="W45" s="217" t="s">
        <v>76</v>
      </c>
      <c r="X45" s="192"/>
      <c r="Y45" s="217" t="s">
        <v>76</v>
      </c>
      <c r="Z45" s="192"/>
      <c r="AA45" s="97" t="s">
        <v>76</v>
      </c>
      <c r="AB45" s="97"/>
      <c r="AC45" s="217" t="s">
        <v>76</v>
      </c>
      <c r="AD45" s="192"/>
      <c r="AE45" s="97" t="s">
        <v>76</v>
      </c>
      <c r="AF45" s="97"/>
      <c r="AG45" s="217" t="s">
        <v>76</v>
      </c>
      <c r="AH45" s="192"/>
      <c r="AI45" s="97" t="s">
        <v>76</v>
      </c>
      <c r="AJ45" s="97"/>
      <c r="AK45" s="217" t="s">
        <v>76</v>
      </c>
      <c r="AL45" s="192"/>
      <c r="AM45" s="217" t="s">
        <v>76</v>
      </c>
      <c r="AN45" s="192"/>
      <c r="AO45" s="217" t="s">
        <v>76</v>
      </c>
      <c r="AP45" s="192"/>
      <c r="AQ45" s="217" t="s">
        <v>76</v>
      </c>
      <c r="AR45" s="192"/>
      <c r="AS45" s="217" t="s">
        <v>76</v>
      </c>
      <c r="AT45" s="192"/>
      <c r="AU45" s="217" t="s">
        <v>76</v>
      </c>
      <c r="AV45" s="192"/>
      <c r="AW45" s="217" t="s">
        <v>76</v>
      </c>
      <c r="AX45" s="192"/>
      <c r="AY45" s="217" t="s">
        <v>76</v>
      </c>
      <c r="AZ45" s="97"/>
    </row>
    <row r="46" spans="1:52" x14ac:dyDescent="0.2">
      <c r="A46" s="122" t="s">
        <v>89</v>
      </c>
      <c r="B46" s="165" t="s">
        <v>84</v>
      </c>
      <c r="C46" s="324" t="s">
        <v>53</v>
      </c>
      <c r="D46" s="325" t="s">
        <v>53</v>
      </c>
      <c r="E46" s="174" t="s">
        <v>76</v>
      </c>
      <c r="F46" s="175"/>
      <c r="G46" s="87" t="s">
        <v>76</v>
      </c>
      <c r="H46" s="87"/>
      <c r="I46" s="208">
        <v>0.4</v>
      </c>
      <c r="J46" s="175" t="s">
        <v>54</v>
      </c>
      <c r="K46" s="87" t="s">
        <v>76</v>
      </c>
      <c r="L46" s="87"/>
      <c r="M46" s="174" t="s">
        <v>76</v>
      </c>
      <c r="N46" s="175"/>
      <c r="O46" s="87" t="s">
        <v>76</v>
      </c>
      <c r="P46" s="87"/>
      <c r="Q46" s="208" t="s">
        <v>76</v>
      </c>
      <c r="R46" s="179"/>
      <c r="S46" s="88">
        <v>0.4</v>
      </c>
      <c r="T46" s="87" t="s">
        <v>54</v>
      </c>
      <c r="U46" s="174" t="s">
        <v>76</v>
      </c>
      <c r="V46" s="175"/>
      <c r="W46" s="217" t="s">
        <v>76</v>
      </c>
      <c r="X46" s="192"/>
      <c r="Y46" s="217" t="s">
        <v>76</v>
      </c>
      <c r="Z46" s="192"/>
      <c r="AA46" s="97" t="s">
        <v>76</v>
      </c>
      <c r="AB46" s="97"/>
      <c r="AC46" s="217" t="s">
        <v>76</v>
      </c>
      <c r="AD46" s="192"/>
      <c r="AE46" s="97" t="s">
        <v>76</v>
      </c>
      <c r="AF46" s="97"/>
      <c r="AG46" s="217" t="s">
        <v>76</v>
      </c>
      <c r="AH46" s="192"/>
      <c r="AI46" s="97" t="s">
        <v>76</v>
      </c>
      <c r="AJ46" s="97"/>
      <c r="AK46" s="217" t="s">
        <v>76</v>
      </c>
      <c r="AL46" s="192"/>
      <c r="AM46" s="217" t="s">
        <v>76</v>
      </c>
      <c r="AN46" s="192"/>
      <c r="AO46" s="217" t="s">
        <v>76</v>
      </c>
      <c r="AP46" s="192"/>
      <c r="AQ46" s="217" t="s">
        <v>76</v>
      </c>
      <c r="AR46" s="192"/>
      <c r="AS46" s="217" t="s">
        <v>76</v>
      </c>
      <c r="AT46" s="192"/>
      <c r="AU46" s="217" t="s">
        <v>76</v>
      </c>
      <c r="AV46" s="192"/>
      <c r="AW46" s="217" t="s">
        <v>76</v>
      </c>
      <c r="AX46" s="192"/>
      <c r="AY46" s="217" t="s">
        <v>76</v>
      </c>
      <c r="AZ46" s="97"/>
    </row>
    <row r="47" spans="1:52" x14ac:dyDescent="0.2">
      <c r="A47" s="122" t="s">
        <v>90</v>
      </c>
      <c r="B47" s="165" t="s">
        <v>84</v>
      </c>
      <c r="C47" s="324" t="s">
        <v>53</v>
      </c>
      <c r="D47" s="325" t="s">
        <v>53</v>
      </c>
      <c r="E47" s="208">
        <v>0.1</v>
      </c>
      <c r="F47" s="179" t="s">
        <v>54</v>
      </c>
      <c r="G47" s="88">
        <v>0.1</v>
      </c>
      <c r="H47" s="88" t="s">
        <v>54</v>
      </c>
      <c r="I47" s="208">
        <v>0.1</v>
      </c>
      <c r="J47" s="175" t="s">
        <v>54</v>
      </c>
      <c r="K47" s="87">
        <v>0.34</v>
      </c>
      <c r="L47" s="87"/>
      <c r="M47" s="174">
        <v>0.34</v>
      </c>
      <c r="N47" s="175"/>
      <c r="O47" s="87">
        <v>0.28999999999999998</v>
      </c>
      <c r="P47" s="87"/>
      <c r="Q47" s="208">
        <v>0.1</v>
      </c>
      <c r="R47" s="179" t="s">
        <v>54</v>
      </c>
      <c r="S47" s="88">
        <v>0.1</v>
      </c>
      <c r="T47" s="87" t="s">
        <v>54</v>
      </c>
      <c r="U47" s="174">
        <v>0.21</v>
      </c>
      <c r="V47" s="175"/>
      <c r="W47" s="217" t="s">
        <v>76</v>
      </c>
      <c r="X47" s="192"/>
      <c r="Y47" s="217" t="s">
        <v>76</v>
      </c>
      <c r="Z47" s="192"/>
      <c r="AA47" s="97" t="s">
        <v>76</v>
      </c>
      <c r="AB47" s="97"/>
      <c r="AC47" s="217" t="s">
        <v>76</v>
      </c>
      <c r="AD47" s="192"/>
      <c r="AE47" s="97" t="s">
        <v>76</v>
      </c>
      <c r="AF47" s="97"/>
      <c r="AG47" s="217" t="s">
        <v>76</v>
      </c>
      <c r="AH47" s="192"/>
      <c r="AI47" s="97" t="s">
        <v>76</v>
      </c>
      <c r="AJ47" s="97"/>
      <c r="AK47" s="217" t="s">
        <v>76</v>
      </c>
      <c r="AL47" s="192"/>
      <c r="AM47" s="217" t="s">
        <v>76</v>
      </c>
      <c r="AN47" s="192"/>
      <c r="AO47" s="217" t="s">
        <v>76</v>
      </c>
      <c r="AP47" s="192"/>
      <c r="AQ47" s="217" t="s">
        <v>76</v>
      </c>
      <c r="AR47" s="192"/>
      <c r="AS47" s="217" t="s">
        <v>76</v>
      </c>
      <c r="AT47" s="192"/>
      <c r="AU47" s="217" t="s">
        <v>76</v>
      </c>
      <c r="AV47" s="192"/>
      <c r="AW47" s="217" t="s">
        <v>76</v>
      </c>
      <c r="AX47" s="192"/>
      <c r="AY47" s="217" t="s">
        <v>76</v>
      </c>
      <c r="AZ47" s="97"/>
    </row>
    <row r="48" spans="1:52" ht="14.25" customHeight="1" x14ac:dyDescent="0.2">
      <c r="A48" s="396" t="s">
        <v>355</v>
      </c>
      <c r="B48" s="152" t="s">
        <v>84</v>
      </c>
      <c r="C48" s="326" t="s">
        <v>53</v>
      </c>
      <c r="D48" s="327" t="s">
        <v>53</v>
      </c>
      <c r="E48" s="211">
        <v>0.7</v>
      </c>
      <c r="F48" s="183" t="s">
        <v>54</v>
      </c>
      <c r="G48" s="93">
        <v>0.7</v>
      </c>
      <c r="H48" s="93" t="s">
        <v>54</v>
      </c>
      <c r="I48" s="211">
        <v>0.7</v>
      </c>
      <c r="J48" s="182" t="s">
        <v>54</v>
      </c>
      <c r="K48" s="94">
        <v>2.83</v>
      </c>
      <c r="L48" s="94"/>
      <c r="M48" s="213">
        <v>2.82</v>
      </c>
      <c r="N48" s="182"/>
      <c r="O48" s="93">
        <v>2.4</v>
      </c>
      <c r="P48" s="94"/>
      <c r="Q48" s="211">
        <v>0.7</v>
      </c>
      <c r="R48" s="182" t="s">
        <v>54</v>
      </c>
      <c r="S48" s="94">
        <v>0.75</v>
      </c>
      <c r="T48" s="94"/>
      <c r="U48" s="213">
        <v>1.78</v>
      </c>
      <c r="V48" s="182"/>
      <c r="W48" s="219" t="s">
        <v>76</v>
      </c>
      <c r="X48" s="194"/>
      <c r="Y48" s="219" t="s">
        <v>76</v>
      </c>
      <c r="Z48" s="194"/>
      <c r="AA48" s="161" t="s">
        <v>76</v>
      </c>
      <c r="AB48" s="161"/>
      <c r="AC48" s="219" t="s">
        <v>76</v>
      </c>
      <c r="AD48" s="194"/>
      <c r="AE48" s="161" t="s">
        <v>76</v>
      </c>
      <c r="AF48" s="161"/>
      <c r="AG48" s="219" t="s">
        <v>76</v>
      </c>
      <c r="AH48" s="194"/>
      <c r="AI48" s="161" t="s">
        <v>76</v>
      </c>
      <c r="AJ48" s="161"/>
      <c r="AK48" s="219" t="s">
        <v>76</v>
      </c>
      <c r="AL48" s="194"/>
      <c r="AM48" s="219" t="s">
        <v>76</v>
      </c>
      <c r="AN48" s="194"/>
      <c r="AO48" s="219" t="s">
        <v>76</v>
      </c>
      <c r="AP48" s="194"/>
      <c r="AQ48" s="219" t="s">
        <v>76</v>
      </c>
      <c r="AR48" s="194"/>
      <c r="AS48" s="219" t="s">
        <v>76</v>
      </c>
      <c r="AT48" s="194"/>
      <c r="AU48" s="219" t="s">
        <v>76</v>
      </c>
      <c r="AV48" s="194"/>
      <c r="AW48" s="219" t="s">
        <v>76</v>
      </c>
      <c r="AX48" s="194"/>
      <c r="AY48" s="219" t="s">
        <v>76</v>
      </c>
      <c r="AZ48" s="161"/>
    </row>
  </sheetData>
  <mergeCells count="102">
    <mergeCell ref="A1:D1"/>
    <mergeCell ref="A3:B3"/>
    <mergeCell ref="O4:P4"/>
    <mergeCell ref="Q4:R4"/>
    <mergeCell ref="S4:T4"/>
    <mergeCell ref="U4:V4"/>
    <mergeCell ref="A4:B4"/>
    <mergeCell ref="E4:F4"/>
    <mergeCell ref="G4:H4"/>
    <mergeCell ref="I4:J4"/>
    <mergeCell ref="K4:L4"/>
    <mergeCell ref="M4:N4"/>
    <mergeCell ref="AE4:AF4"/>
    <mergeCell ref="AG4:AH4"/>
    <mergeCell ref="AI4:AJ4"/>
    <mergeCell ref="AK4:AL4"/>
    <mergeCell ref="AM4:AN4"/>
    <mergeCell ref="W4:X4"/>
    <mergeCell ref="Y4:Z4"/>
    <mergeCell ref="AA4:AB4"/>
    <mergeCell ref="AC4:AD4"/>
    <mergeCell ref="M5:N5"/>
    <mergeCell ref="O5:P5"/>
    <mergeCell ref="Q5:R5"/>
    <mergeCell ref="S5:T5"/>
    <mergeCell ref="U5:V5"/>
    <mergeCell ref="AM6:AN6"/>
    <mergeCell ref="A5:B5"/>
    <mergeCell ref="E5:F5"/>
    <mergeCell ref="G5:H5"/>
    <mergeCell ref="I5:J5"/>
    <mergeCell ref="K5:L5"/>
    <mergeCell ref="AI5:AJ5"/>
    <mergeCell ref="AK5:AL5"/>
    <mergeCell ref="AM5:AN5"/>
    <mergeCell ref="W5:X5"/>
    <mergeCell ref="Y5:Z5"/>
    <mergeCell ref="AA5:AB5"/>
    <mergeCell ref="AC5:AD5"/>
    <mergeCell ref="AE5:AF5"/>
    <mergeCell ref="AG5:AH5"/>
    <mergeCell ref="M6:N6"/>
    <mergeCell ref="O6:P6"/>
    <mergeCell ref="Q6:R6"/>
    <mergeCell ref="S6:T6"/>
    <mergeCell ref="C6:C8"/>
    <mergeCell ref="D6:D8"/>
    <mergeCell ref="E6:F6"/>
    <mergeCell ref="G6:H6"/>
    <mergeCell ref="I6:J6"/>
    <mergeCell ref="E7:F7"/>
    <mergeCell ref="G7:H7"/>
    <mergeCell ref="I7:J7"/>
    <mergeCell ref="K6:L6"/>
    <mergeCell ref="AG6:AH6"/>
    <mergeCell ref="AI6:AJ6"/>
    <mergeCell ref="AK6:AL6"/>
    <mergeCell ref="S7:T7"/>
    <mergeCell ref="U7:V7"/>
    <mergeCell ref="W6:X6"/>
    <mergeCell ref="Y6:Z6"/>
    <mergeCell ref="AA6:AB6"/>
    <mergeCell ref="AI7:AJ7"/>
    <mergeCell ref="AK7:AL7"/>
    <mergeCell ref="AC6:AD6"/>
    <mergeCell ref="AE6:AF6"/>
    <mergeCell ref="U6:V6"/>
    <mergeCell ref="AM7:AN7"/>
    <mergeCell ref="W7:X7"/>
    <mergeCell ref="Y7:Z7"/>
    <mergeCell ref="AA7:AB7"/>
    <mergeCell ref="AC7:AD7"/>
    <mergeCell ref="AE7:AF7"/>
    <mergeCell ref="AG7:AH7"/>
    <mergeCell ref="K7:L7"/>
    <mergeCell ref="M7:N7"/>
    <mergeCell ref="O7:P7"/>
    <mergeCell ref="Q7:R7"/>
    <mergeCell ref="AY4:AZ4"/>
    <mergeCell ref="AO4:AP4"/>
    <mergeCell ref="AQ4:AR4"/>
    <mergeCell ref="AS4:AT4"/>
    <mergeCell ref="AU4:AV4"/>
    <mergeCell ref="AW4:AX4"/>
    <mergeCell ref="AY6:AZ6"/>
    <mergeCell ref="AO7:AP7"/>
    <mergeCell ref="AQ7:AR7"/>
    <mergeCell ref="AS7:AT7"/>
    <mergeCell ref="AU7:AV7"/>
    <mergeCell ref="AW7:AX7"/>
    <mergeCell ref="AY7:AZ7"/>
    <mergeCell ref="AO6:AP6"/>
    <mergeCell ref="AQ6:AR6"/>
    <mergeCell ref="AS6:AT6"/>
    <mergeCell ref="AU6:AV6"/>
    <mergeCell ref="AW6:AX6"/>
    <mergeCell ref="AY5:AZ5"/>
    <mergeCell ref="AO5:AP5"/>
    <mergeCell ref="AQ5:AR5"/>
    <mergeCell ref="AS5:AT5"/>
    <mergeCell ref="AU5:AV5"/>
    <mergeCell ref="AW5:AX5"/>
  </mergeCells>
  <conditionalFormatting sqref="E10:AN10">
    <cfRule type="expression" dxfId="257" priority="312">
      <formula>"&gt;$D$11,&lt;$C$11"</formula>
    </cfRule>
  </conditionalFormatting>
  <conditionalFormatting sqref="E11:AN11">
    <cfRule type="cellIs" dxfId="256" priority="313" operator="between">
      <formula>$C$11</formula>
      <formula>$D$11</formula>
    </cfRule>
  </conditionalFormatting>
  <conditionalFormatting sqref="E11:AN11">
    <cfRule type="containsText" priority="307" stopIfTrue="1" operator="containsText" text="NT">
      <formula>NOT(ISERROR(SEARCH("NT",E11)))</formula>
    </cfRule>
    <cfRule type="containsText" priority="308" stopIfTrue="1" operator="containsText" text="J">
      <formula>NOT(ISERROR(SEARCH("J",E11)))</formula>
    </cfRule>
    <cfRule type="containsText" priority="309" stopIfTrue="1" operator="containsText" text="U">
      <formula>NOT(ISERROR(SEARCH("U",E11)))</formula>
    </cfRule>
    <cfRule type="containsBlanks" priority="310" stopIfTrue="1">
      <formula>LEN(TRIM(E11))=0</formula>
    </cfRule>
    <cfRule type="cellIs" dxfId="255" priority="311" operator="greaterThan">
      <formula>60</formula>
    </cfRule>
  </conditionalFormatting>
  <conditionalFormatting sqref="E12:AN12">
    <cfRule type="containsBlanks" priority="297" stopIfTrue="1">
      <formula>LEN(TRIM(E12))=0</formula>
    </cfRule>
    <cfRule type="containsText" priority="298" stopIfTrue="1" operator="containsText" text="J">
      <formula>NOT(ISERROR(SEARCH("J",E12)))</formula>
    </cfRule>
    <cfRule type="containsText" priority="303" stopIfTrue="1" operator="containsText" text="U">
      <formula>NOT(ISERROR(SEARCH("U",E12)))</formula>
    </cfRule>
    <cfRule type="containsText" priority="304" stopIfTrue="1" operator="containsText" text="NT">
      <formula>NOT(ISERROR(SEARCH("NT",E12)))</formula>
    </cfRule>
    <cfRule type="cellIs" dxfId="254" priority="305" operator="greaterThan">
      <formula>72</formula>
    </cfRule>
    <cfRule type="cellIs" dxfId="253" priority="306" operator="between">
      <formula>18</formula>
      <formula>72</formula>
    </cfRule>
  </conditionalFormatting>
  <conditionalFormatting sqref="E13:AN42">
    <cfRule type="containsBlanks" priority="257" stopIfTrue="1">
      <formula>LEN(TRIM(E13))=0</formula>
    </cfRule>
    <cfRule type="containsText" priority="258" stopIfTrue="1" operator="containsText" text="U">
      <formula>NOT(ISERROR(SEARCH("U",E13)))</formula>
    </cfRule>
    <cfRule type="containsText" priority="259" stopIfTrue="1" operator="containsText" text="J">
      <formula>NOT(ISERROR(SEARCH("J",E13)))</formula>
    </cfRule>
    <cfRule type="containsText" priority="260" stopIfTrue="1" operator="containsText" text="NT">
      <formula>NOT(ISERROR(SEARCH("NT",E13)))</formula>
    </cfRule>
  </conditionalFormatting>
  <conditionalFormatting sqref="E13:AN13">
    <cfRule type="cellIs" dxfId="252" priority="301" operator="between">
      <formula>4250</formula>
      <formula>6000</formula>
    </cfRule>
    <cfRule type="cellIs" dxfId="251" priority="302" operator="greaterThan">
      <formula>6000</formula>
    </cfRule>
  </conditionalFormatting>
  <conditionalFormatting sqref="E14:AN14">
    <cfRule type="cellIs" dxfId="250" priority="299" operator="between">
      <formula>30</formula>
      <formula>72</formula>
    </cfRule>
    <cfRule type="cellIs" dxfId="249" priority="300" operator="greaterThan">
      <formula>72</formula>
    </cfRule>
  </conditionalFormatting>
  <conditionalFormatting sqref="E15:AN15">
    <cfRule type="cellIs" dxfId="248" priority="296" operator="greaterThan">
      <formula>0.085</formula>
    </cfRule>
  </conditionalFormatting>
  <conditionalFormatting sqref="E16:AN16">
    <cfRule type="cellIs" dxfId="247" priority="295" operator="greaterThan">
      <formula>100</formula>
    </cfRule>
  </conditionalFormatting>
  <conditionalFormatting sqref="E17:AN17">
    <cfRule type="cellIs" dxfId="246" priority="293" operator="between">
      <formula>1.5</formula>
      <formula>4.2</formula>
    </cfRule>
    <cfRule type="cellIs" dxfId="245" priority="294" operator="greaterThan">
      <formula>4.2</formula>
    </cfRule>
  </conditionalFormatting>
  <conditionalFormatting sqref="E18:AN18">
    <cfRule type="cellIs" dxfId="244" priority="291" operator="between">
      <formula>180000</formula>
      <formula>415000</formula>
    </cfRule>
    <cfRule type="cellIs" dxfId="243" priority="292" operator="greaterThan">
      <formula>415000</formula>
    </cfRule>
  </conditionalFormatting>
  <conditionalFormatting sqref="E19:AN19">
    <cfRule type="cellIs" dxfId="242" priority="289" operator="between">
      <formula>840</formula>
      <formula>1020</formula>
    </cfRule>
    <cfRule type="cellIs" dxfId="241" priority="290" operator="greaterThan">
      <formula>1020</formula>
    </cfRule>
  </conditionalFormatting>
  <conditionalFormatting sqref="E20:AN20">
    <cfRule type="cellIs" dxfId="240" priority="287" operator="between">
      <formula>96</formula>
      <formula>250</formula>
    </cfRule>
    <cfRule type="cellIs" dxfId="239" priority="288" operator="greaterThan">
      <formula>250</formula>
    </cfRule>
  </conditionalFormatting>
  <conditionalFormatting sqref="E21:AN21">
    <cfRule type="cellIs" dxfId="238" priority="285" operator="between">
      <formula>360</formula>
      <formula>600</formula>
    </cfRule>
    <cfRule type="cellIs" dxfId="237" priority="286" operator="greaterThan">
      <formula>600</formula>
    </cfRule>
  </conditionalFormatting>
  <conditionalFormatting sqref="E22:AN22">
    <cfRule type="cellIs" dxfId="236" priority="283" operator="greaterThan">
      <formula>563000</formula>
    </cfRule>
    <cfRule type="cellIs" dxfId="235" priority="284" operator="between">
      <formula>480000</formula>
      <formula>563000</formula>
    </cfRule>
  </conditionalFormatting>
  <conditionalFormatting sqref="E23:AN23">
    <cfRule type="cellIs" dxfId="234" priority="281" operator="between">
      <formula>140</formula>
      <formula>420</formula>
    </cfRule>
    <cfRule type="cellIs" dxfId="233" priority="282" operator="greaterThan">
      <formula>420</formula>
    </cfRule>
  </conditionalFormatting>
  <conditionalFormatting sqref="E24:AN24">
    <cfRule type="cellIs" dxfId="232" priority="279" operator="between">
      <formula>200</formula>
      <formula>300</formula>
    </cfRule>
    <cfRule type="cellIs" dxfId="231" priority="280" operator="greaterThan">
      <formula>300</formula>
    </cfRule>
  </conditionalFormatting>
  <conditionalFormatting sqref="E26:AN26">
    <cfRule type="cellIs" dxfId="230" priority="278" operator="between">
      <formula>9500</formula>
      <formula>12000</formula>
    </cfRule>
  </conditionalFormatting>
  <conditionalFormatting sqref="E27:AN27">
    <cfRule type="cellIs" dxfId="229" priority="276" operator="between">
      <formula>0.72</formula>
      <formula>0.85</formula>
    </cfRule>
    <cfRule type="cellIs" dxfId="228" priority="277" operator="greaterThan">
      <formula>0.85</formula>
    </cfRule>
  </conditionalFormatting>
  <conditionalFormatting sqref="E28:AN28">
    <cfRule type="cellIs" dxfId="227" priority="274" operator="between">
      <formula>12</formula>
      <formula>24</formula>
    </cfRule>
    <cfRule type="cellIs" dxfId="226" priority="275" operator="greaterThan">
      <formula>24</formula>
    </cfRule>
  </conditionalFormatting>
  <conditionalFormatting sqref="E29:AN29">
    <cfRule type="cellIs" dxfId="225" priority="272" operator="between">
      <formula>600</formula>
      <formula>840</formula>
    </cfRule>
    <cfRule type="cellIs" dxfId="224" priority="273" operator="greaterThan">
      <formula>840</formula>
    </cfRule>
  </conditionalFormatting>
  <conditionalFormatting sqref="E32:AN32">
    <cfRule type="cellIs" dxfId="223" priority="270" operator="between">
      <formula>0.5</formula>
      <formula>4.8</formula>
    </cfRule>
    <cfRule type="cellIs" dxfId="222" priority="271" operator="greaterThan">
      <formula>4.8</formula>
    </cfRule>
  </conditionalFormatting>
  <conditionalFormatting sqref="E33:AN33">
    <cfRule type="cellIs" dxfId="221" priority="269" operator="greaterThan">
      <formula>0.75</formula>
    </cfRule>
  </conditionalFormatting>
  <conditionalFormatting sqref="E36:AN36">
    <cfRule type="cellIs" dxfId="220" priority="267" operator="between">
      <formula>3500</formula>
      <formula>8400</formula>
    </cfRule>
    <cfRule type="cellIs" dxfId="219" priority="268" operator="greaterThan">
      <formula>8400</formula>
    </cfRule>
  </conditionalFormatting>
  <conditionalFormatting sqref="E37:AN37">
    <cfRule type="cellIs" dxfId="218" priority="265" operator="between">
      <formula>8.5</formula>
      <formula>108</formula>
    </cfRule>
    <cfRule type="cellIs" dxfId="217" priority="266" operator="greaterThan">
      <formula>108</formula>
    </cfRule>
  </conditionalFormatting>
  <conditionalFormatting sqref="E40:AN40">
    <cfRule type="cellIs" dxfId="216" priority="263" operator="between">
      <formula>24</formula>
      <formula>27</formula>
    </cfRule>
    <cfRule type="cellIs" dxfId="215" priority="264" operator="greaterThan">
      <formula>27</formula>
    </cfRule>
  </conditionalFormatting>
  <conditionalFormatting sqref="E42:AN42">
    <cfRule type="cellIs" dxfId="214" priority="261" operator="between">
      <formula>700</formula>
      <formula>1080</formula>
    </cfRule>
    <cfRule type="cellIs" dxfId="213" priority="262" operator="greaterThan">
      <formula>1080</formula>
    </cfRule>
  </conditionalFormatting>
  <conditionalFormatting sqref="AO10:AP10">
    <cfRule type="expression" dxfId="212" priority="255">
      <formula>"&gt;$D$11,&lt;$C$11"</formula>
    </cfRule>
  </conditionalFormatting>
  <conditionalFormatting sqref="AO11:AP11">
    <cfRule type="cellIs" dxfId="211" priority="256" operator="between">
      <formula>$C$10</formula>
      <formula>$D$10</formula>
    </cfRule>
  </conditionalFormatting>
  <conditionalFormatting sqref="AO11:AP11">
    <cfRule type="containsText" priority="250" stopIfTrue="1" operator="containsText" text="NT">
      <formula>NOT(ISERROR(SEARCH("NT",AO11)))</formula>
    </cfRule>
    <cfRule type="containsText" priority="251" stopIfTrue="1" operator="containsText" text="J">
      <formula>NOT(ISERROR(SEARCH("J",AO11)))</formula>
    </cfRule>
    <cfRule type="containsText" priority="252" stopIfTrue="1" operator="containsText" text="U">
      <formula>NOT(ISERROR(SEARCH("U",AO11)))</formula>
    </cfRule>
    <cfRule type="containsBlanks" priority="253" stopIfTrue="1">
      <formula>LEN(TRIM(AO11))=0</formula>
    </cfRule>
    <cfRule type="cellIs" dxfId="210" priority="254" operator="greaterThan">
      <formula>60</formula>
    </cfRule>
  </conditionalFormatting>
  <conditionalFormatting sqref="AO12:AP12">
    <cfRule type="containsBlanks" priority="240" stopIfTrue="1">
      <formula>LEN(TRIM(AO12))=0</formula>
    </cfRule>
    <cfRule type="containsText" priority="241" stopIfTrue="1" operator="containsText" text="J">
      <formula>NOT(ISERROR(SEARCH("J",AO12)))</formula>
    </cfRule>
    <cfRule type="containsText" priority="246" stopIfTrue="1" operator="containsText" text="U">
      <formula>NOT(ISERROR(SEARCH("U",AO12)))</formula>
    </cfRule>
    <cfRule type="containsText" priority="247" stopIfTrue="1" operator="containsText" text="NT">
      <formula>NOT(ISERROR(SEARCH("NT",AO12)))</formula>
    </cfRule>
    <cfRule type="cellIs" dxfId="209" priority="248" operator="greaterThan">
      <formula>72</formula>
    </cfRule>
    <cfRule type="cellIs" dxfId="208" priority="249" operator="between">
      <formula>18</formula>
      <formula>72</formula>
    </cfRule>
  </conditionalFormatting>
  <conditionalFormatting sqref="AO13:AP41">
    <cfRule type="containsBlanks" priority="202" stopIfTrue="1">
      <formula>LEN(TRIM(AO13))=0</formula>
    </cfRule>
    <cfRule type="containsText" priority="203" stopIfTrue="1" operator="containsText" text="U">
      <formula>NOT(ISERROR(SEARCH("U",AO13)))</formula>
    </cfRule>
    <cfRule type="containsText" priority="204" stopIfTrue="1" operator="containsText" text="J">
      <formula>NOT(ISERROR(SEARCH("J",AO13)))</formula>
    </cfRule>
    <cfRule type="containsText" priority="205" stopIfTrue="1" operator="containsText" text="NT">
      <formula>NOT(ISERROR(SEARCH("NT",AO13)))</formula>
    </cfRule>
  </conditionalFormatting>
  <conditionalFormatting sqref="AO13:AP13">
    <cfRule type="cellIs" dxfId="207" priority="244" operator="between">
      <formula>4250</formula>
      <formula>6000</formula>
    </cfRule>
    <cfRule type="cellIs" dxfId="206" priority="245" operator="greaterThan">
      <formula>6000</formula>
    </cfRule>
  </conditionalFormatting>
  <conditionalFormatting sqref="AO14:AP14">
    <cfRule type="cellIs" dxfId="205" priority="242" operator="between">
      <formula>30</formula>
      <formula>72</formula>
    </cfRule>
    <cfRule type="cellIs" dxfId="204" priority="243" operator="greaterThan">
      <formula>72</formula>
    </cfRule>
  </conditionalFormatting>
  <conditionalFormatting sqref="AO15:AP15">
    <cfRule type="cellIs" dxfId="203" priority="239" operator="greaterThan">
      <formula>0.085</formula>
    </cfRule>
  </conditionalFormatting>
  <conditionalFormatting sqref="AO16:AP16">
    <cfRule type="cellIs" dxfId="202" priority="238" operator="greaterThan">
      <formula>100</formula>
    </cfRule>
  </conditionalFormatting>
  <conditionalFormatting sqref="AO17:AP17">
    <cfRule type="cellIs" dxfId="201" priority="236" operator="between">
      <formula>1.5</formula>
      <formula>4.2</formula>
    </cfRule>
    <cfRule type="cellIs" dxfId="200" priority="237" operator="greaterThan">
      <formula>4.2</formula>
    </cfRule>
  </conditionalFormatting>
  <conditionalFormatting sqref="AO18:AP18">
    <cfRule type="cellIs" dxfId="199" priority="234" operator="between">
      <formula>180000</formula>
      <formula>415000</formula>
    </cfRule>
    <cfRule type="cellIs" dxfId="198" priority="235" operator="greaterThan">
      <formula>415000</formula>
    </cfRule>
  </conditionalFormatting>
  <conditionalFormatting sqref="AO19:AP19">
    <cfRule type="cellIs" dxfId="197" priority="232" operator="between">
      <formula>840</formula>
      <formula>1020</formula>
    </cfRule>
    <cfRule type="cellIs" dxfId="196" priority="233" operator="greaterThan">
      <formula>1020</formula>
    </cfRule>
  </conditionalFormatting>
  <conditionalFormatting sqref="AO20:AP20">
    <cfRule type="cellIs" dxfId="195" priority="230" operator="between">
      <formula>96</formula>
      <formula>250</formula>
    </cfRule>
    <cfRule type="cellIs" dxfId="194" priority="231" operator="greaterThan">
      <formula>250</formula>
    </cfRule>
  </conditionalFormatting>
  <conditionalFormatting sqref="AO21:AP21">
    <cfRule type="cellIs" dxfId="193" priority="228" operator="between">
      <formula>360</formula>
      <formula>600</formula>
    </cfRule>
    <cfRule type="cellIs" dxfId="192" priority="229" operator="greaterThan">
      <formula>600</formula>
    </cfRule>
  </conditionalFormatting>
  <conditionalFormatting sqref="AO22:AP22">
    <cfRule type="cellIs" dxfId="191" priority="226" operator="greaterThan">
      <formula>563000</formula>
    </cfRule>
    <cfRule type="cellIs" dxfId="190" priority="227" operator="between">
      <formula>480000</formula>
      <formula>563000</formula>
    </cfRule>
  </conditionalFormatting>
  <conditionalFormatting sqref="AO23:AP23">
    <cfRule type="cellIs" dxfId="189" priority="224" operator="between">
      <formula>140</formula>
      <formula>420</formula>
    </cfRule>
    <cfRule type="cellIs" dxfId="188" priority="225" operator="greaterThan">
      <formula>420</formula>
    </cfRule>
  </conditionalFormatting>
  <conditionalFormatting sqref="AO24:AP24">
    <cfRule type="cellIs" dxfId="187" priority="222" operator="between">
      <formula>200</formula>
      <formula>300</formula>
    </cfRule>
    <cfRule type="cellIs" dxfId="186" priority="223" operator="greaterThan">
      <formula>300</formula>
    </cfRule>
  </conditionalFormatting>
  <conditionalFormatting sqref="AO26:AP26">
    <cfRule type="cellIs" dxfId="185" priority="221" operator="between">
      <formula>9500</formula>
      <formula>12000</formula>
    </cfRule>
  </conditionalFormatting>
  <conditionalFormatting sqref="AO27:AP27">
    <cfRule type="cellIs" dxfId="184" priority="219" operator="between">
      <formula>0.72</formula>
      <formula>0.85</formula>
    </cfRule>
    <cfRule type="cellIs" dxfId="183" priority="220" operator="greaterThan">
      <formula>0.85</formula>
    </cfRule>
  </conditionalFormatting>
  <conditionalFormatting sqref="AO28:AP28">
    <cfRule type="cellIs" dxfId="182" priority="217" operator="between">
      <formula>12</formula>
      <formula>24</formula>
    </cfRule>
    <cfRule type="cellIs" dxfId="181" priority="218" operator="greaterThan">
      <formula>24</formula>
    </cfRule>
  </conditionalFormatting>
  <conditionalFormatting sqref="AO29:AP29">
    <cfRule type="cellIs" dxfId="180" priority="215" operator="between">
      <formula>600</formula>
      <formula>840</formula>
    </cfRule>
    <cfRule type="cellIs" dxfId="179" priority="216" operator="greaterThan">
      <formula>840</formula>
    </cfRule>
  </conditionalFormatting>
  <conditionalFormatting sqref="AO32:AP32">
    <cfRule type="cellIs" dxfId="178" priority="213" operator="between">
      <formula>0.5</formula>
      <formula>4.8</formula>
    </cfRule>
    <cfRule type="cellIs" dxfId="177" priority="214" operator="greaterThan">
      <formula>4.8</formula>
    </cfRule>
  </conditionalFormatting>
  <conditionalFormatting sqref="AO33:AP33">
    <cfRule type="cellIs" dxfId="176" priority="212" operator="greaterThan">
      <formula>0.75</formula>
    </cfRule>
  </conditionalFormatting>
  <conditionalFormatting sqref="AO36:AP36">
    <cfRule type="cellIs" dxfId="175" priority="210" operator="between">
      <formula>3500</formula>
      <formula>8400</formula>
    </cfRule>
    <cfRule type="cellIs" dxfId="174" priority="211" operator="greaterThan">
      <formula>8400</formula>
    </cfRule>
  </conditionalFormatting>
  <conditionalFormatting sqref="AO37:AP37">
    <cfRule type="cellIs" dxfId="173" priority="208" operator="between">
      <formula>8.5</formula>
      <formula>108</formula>
    </cfRule>
    <cfRule type="cellIs" dxfId="172" priority="209" operator="greaterThan">
      <formula>108</formula>
    </cfRule>
  </conditionalFormatting>
  <conditionalFormatting sqref="AO40:AP40">
    <cfRule type="cellIs" dxfId="171" priority="206" operator="between">
      <formula>24</formula>
      <formula>27</formula>
    </cfRule>
    <cfRule type="cellIs" dxfId="170" priority="207" operator="greaterThan">
      <formula>27</formula>
    </cfRule>
  </conditionalFormatting>
  <conditionalFormatting sqref="AQ10:AT10">
    <cfRule type="expression" dxfId="169" priority="194">
      <formula>"&gt;$D$11,&lt;$C$11"</formula>
    </cfRule>
  </conditionalFormatting>
  <conditionalFormatting sqref="AQ11:AT11">
    <cfRule type="cellIs" dxfId="168" priority="195" operator="between">
      <formula>$C$10</formula>
      <formula>$D$10</formula>
    </cfRule>
  </conditionalFormatting>
  <conditionalFormatting sqref="AQ11:AT11">
    <cfRule type="containsText" priority="189" stopIfTrue="1" operator="containsText" text="NT">
      <formula>NOT(ISERROR(SEARCH("NT",AQ11)))</formula>
    </cfRule>
    <cfRule type="containsText" priority="190" stopIfTrue="1" operator="containsText" text="J">
      <formula>NOT(ISERROR(SEARCH("J",AQ11)))</formula>
    </cfRule>
    <cfRule type="containsText" priority="191" stopIfTrue="1" operator="containsText" text="U">
      <formula>NOT(ISERROR(SEARCH("U",AQ11)))</formula>
    </cfRule>
    <cfRule type="containsBlanks" priority="192" stopIfTrue="1">
      <formula>LEN(TRIM(AQ11))=0</formula>
    </cfRule>
    <cfRule type="cellIs" dxfId="167" priority="193" operator="greaterThan">
      <formula>60</formula>
    </cfRule>
  </conditionalFormatting>
  <conditionalFormatting sqref="AQ12:AT12">
    <cfRule type="containsBlanks" priority="179" stopIfTrue="1">
      <formula>LEN(TRIM(AQ12))=0</formula>
    </cfRule>
    <cfRule type="containsText" priority="180" stopIfTrue="1" operator="containsText" text="J">
      <formula>NOT(ISERROR(SEARCH("J",AQ12)))</formula>
    </cfRule>
    <cfRule type="containsText" priority="185" stopIfTrue="1" operator="containsText" text="U">
      <formula>NOT(ISERROR(SEARCH("U",AQ12)))</formula>
    </cfRule>
    <cfRule type="containsText" priority="186" stopIfTrue="1" operator="containsText" text="NT">
      <formula>NOT(ISERROR(SEARCH("NT",AQ12)))</formula>
    </cfRule>
    <cfRule type="cellIs" dxfId="166" priority="187" operator="greaterThan">
      <formula>72</formula>
    </cfRule>
    <cfRule type="cellIs" dxfId="165" priority="188" operator="between">
      <formula>18</formula>
      <formula>72</formula>
    </cfRule>
  </conditionalFormatting>
  <conditionalFormatting sqref="AQ13:AT41">
    <cfRule type="containsBlanks" priority="141" stopIfTrue="1">
      <formula>LEN(TRIM(AQ13))=0</formula>
    </cfRule>
    <cfRule type="containsText" priority="142" stopIfTrue="1" operator="containsText" text="U">
      <formula>NOT(ISERROR(SEARCH("U",AQ13)))</formula>
    </cfRule>
    <cfRule type="containsText" priority="143" stopIfTrue="1" operator="containsText" text="J">
      <formula>NOT(ISERROR(SEARCH("J",AQ13)))</formula>
    </cfRule>
    <cfRule type="containsText" priority="144" stopIfTrue="1" operator="containsText" text="NT">
      <formula>NOT(ISERROR(SEARCH("NT",AQ13)))</formula>
    </cfRule>
  </conditionalFormatting>
  <conditionalFormatting sqref="AQ13:AT13">
    <cfRule type="cellIs" dxfId="164" priority="183" operator="between">
      <formula>4250</formula>
      <formula>6000</formula>
    </cfRule>
    <cfRule type="cellIs" dxfId="163" priority="184" operator="greaterThan">
      <formula>6000</formula>
    </cfRule>
  </conditionalFormatting>
  <conditionalFormatting sqref="AQ14:AT14">
    <cfRule type="cellIs" dxfId="162" priority="181" operator="between">
      <formula>30</formula>
      <formula>72</formula>
    </cfRule>
    <cfRule type="cellIs" dxfId="161" priority="182" operator="greaterThan">
      <formula>72</formula>
    </cfRule>
  </conditionalFormatting>
  <conditionalFormatting sqref="AQ15:AT15">
    <cfRule type="cellIs" dxfId="160" priority="178" operator="greaterThan">
      <formula>0.085</formula>
    </cfRule>
  </conditionalFormatting>
  <conditionalFormatting sqref="AQ16:AT16">
    <cfRule type="cellIs" dxfId="159" priority="177" operator="greaterThan">
      <formula>100</formula>
    </cfRule>
  </conditionalFormatting>
  <conditionalFormatting sqref="AQ17:AT17">
    <cfRule type="cellIs" dxfId="158" priority="175" operator="between">
      <formula>1.5</formula>
      <formula>4.2</formula>
    </cfRule>
    <cfRule type="cellIs" dxfId="157" priority="176" operator="greaterThan">
      <formula>4.2</formula>
    </cfRule>
  </conditionalFormatting>
  <conditionalFormatting sqref="AQ18:AT18">
    <cfRule type="cellIs" dxfId="156" priority="173" operator="between">
      <formula>180000</formula>
      <formula>415000</formula>
    </cfRule>
    <cfRule type="cellIs" dxfId="155" priority="174" operator="greaterThan">
      <formula>415000</formula>
    </cfRule>
  </conditionalFormatting>
  <conditionalFormatting sqref="AQ19:AT19">
    <cfRule type="cellIs" dxfId="154" priority="171" operator="between">
      <formula>840</formula>
      <formula>1020</formula>
    </cfRule>
    <cfRule type="cellIs" dxfId="153" priority="172" operator="greaterThan">
      <formula>1020</formula>
    </cfRule>
  </conditionalFormatting>
  <conditionalFormatting sqref="AQ20:AT20">
    <cfRule type="cellIs" dxfId="152" priority="169" operator="between">
      <formula>96</formula>
      <formula>250</formula>
    </cfRule>
    <cfRule type="cellIs" dxfId="151" priority="170" operator="greaterThan">
      <formula>250</formula>
    </cfRule>
  </conditionalFormatting>
  <conditionalFormatting sqref="AQ21:AT21">
    <cfRule type="cellIs" dxfId="150" priority="167" operator="between">
      <formula>360</formula>
      <formula>600</formula>
    </cfRule>
    <cfRule type="cellIs" dxfId="149" priority="168" operator="greaterThan">
      <formula>600</formula>
    </cfRule>
  </conditionalFormatting>
  <conditionalFormatting sqref="AQ22:AT22">
    <cfRule type="cellIs" dxfId="148" priority="165" operator="greaterThan">
      <formula>563000</formula>
    </cfRule>
    <cfRule type="cellIs" dxfId="147" priority="166" operator="between">
      <formula>480000</formula>
      <formula>563000</formula>
    </cfRule>
  </conditionalFormatting>
  <conditionalFormatting sqref="AQ23:AT23">
    <cfRule type="cellIs" dxfId="146" priority="163" operator="between">
      <formula>140</formula>
      <formula>420</formula>
    </cfRule>
    <cfRule type="cellIs" dxfId="145" priority="164" operator="greaterThan">
      <formula>420</formula>
    </cfRule>
  </conditionalFormatting>
  <conditionalFormatting sqref="AQ24:AT24">
    <cfRule type="cellIs" dxfId="144" priority="161" operator="between">
      <formula>200</formula>
      <formula>300</formula>
    </cfRule>
    <cfRule type="cellIs" dxfId="143" priority="162" operator="greaterThan">
      <formula>300</formula>
    </cfRule>
  </conditionalFormatting>
  <conditionalFormatting sqref="AQ26:AT26">
    <cfRule type="cellIs" dxfId="142" priority="160" operator="between">
      <formula>9500</formula>
      <formula>12000</formula>
    </cfRule>
  </conditionalFormatting>
  <conditionalFormatting sqref="AQ27:AT27">
    <cfRule type="cellIs" dxfId="141" priority="158" operator="between">
      <formula>0.72</formula>
      <formula>0.85</formula>
    </cfRule>
    <cfRule type="cellIs" dxfId="140" priority="159" operator="greaterThan">
      <formula>0.85</formula>
    </cfRule>
  </conditionalFormatting>
  <conditionalFormatting sqref="AQ28:AT28">
    <cfRule type="cellIs" dxfId="139" priority="156" operator="between">
      <formula>12</formula>
      <formula>24</formula>
    </cfRule>
    <cfRule type="cellIs" dxfId="138" priority="157" operator="greaterThan">
      <formula>24</formula>
    </cfRule>
  </conditionalFormatting>
  <conditionalFormatting sqref="AQ29:AT29">
    <cfRule type="cellIs" dxfId="137" priority="154" operator="between">
      <formula>600</formula>
      <formula>840</formula>
    </cfRule>
    <cfRule type="cellIs" dxfId="136" priority="155" operator="greaterThan">
      <formula>840</formula>
    </cfRule>
  </conditionalFormatting>
  <conditionalFormatting sqref="AQ32:AT32">
    <cfRule type="cellIs" dxfId="135" priority="152" operator="between">
      <formula>0.5</formula>
      <formula>4.8</formula>
    </cfRule>
    <cfRule type="cellIs" dxfId="134" priority="153" operator="greaterThan">
      <formula>4.8</formula>
    </cfRule>
  </conditionalFormatting>
  <conditionalFormatting sqref="AQ33:AT33">
    <cfRule type="cellIs" dxfId="133" priority="151" operator="greaterThan">
      <formula>0.75</formula>
    </cfRule>
  </conditionalFormatting>
  <conditionalFormatting sqref="AQ36:AT36">
    <cfRule type="cellIs" dxfId="132" priority="149" operator="between">
      <formula>3500</formula>
      <formula>8400</formula>
    </cfRule>
    <cfRule type="cellIs" dxfId="131" priority="150" operator="greaterThan">
      <formula>8400</formula>
    </cfRule>
  </conditionalFormatting>
  <conditionalFormatting sqref="AQ37:AT37">
    <cfRule type="cellIs" dxfId="130" priority="147" operator="between">
      <formula>8.5</formula>
      <formula>108</formula>
    </cfRule>
    <cfRule type="cellIs" dxfId="129" priority="148" operator="greaterThan">
      <formula>108</formula>
    </cfRule>
  </conditionalFormatting>
  <conditionalFormatting sqref="AQ40:AT40">
    <cfRule type="cellIs" dxfId="128" priority="145" operator="between">
      <formula>24</formula>
      <formula>27</formula>
    </cfRule>
    <cfRule type="cellIs" dxfId="127" priority="146" operator="greaterThan">
      <formula>27</formula>
    </cfRule>
  </conditionalFormatting>
  <conditionalFormatting sqref="AU10:AV10">
    <cfRule type="expression" dxfId="126" priority="133">
      <formula>"&gt;$D$11,&lt;$C$11"</formula>
    </cfRule>
  </conditionalFormatting>
  <conditionalFormatting sqref="AU11:AV11">
    <cfRule type="cellIs" dxfId="125" priority="134" operator="between">
      <formula>$C$10</formula>
      <formula>$D$10</formula>
    </cfRule>
  </conditionalFormatting>
  <conditionalFormatting sqref="AU11:AV11">
    <cfRule type="containsText" priority="128" stopIfTrue="1" operator="containsText" text="NT">
      <formula>NOT(ISERROR(SEARCH("NT",AU11)))</formula>
    </cfRule>
    <cfRule type="containsText" priority="129" stopIfTrue="1" operator="containsText" text="J">
      <formula>NOT(ISERROR(SEARCH("J",AU11)))</formula>
    </cfRule>
    <cfRule type="containsText" priority="130" stopIfTrue="1" operator="containsText" text="U">
      <formula>NOT(ISERROR(SEARCH("U",AU11)))</formula>
    </cfRule>
    <cfRule type="containsBlanks" priority="131" stopIfTrue="1">
      <formula>LEN(TRIM(AU11))=0</formula>
    </cfRule>
    <cfRule type="cellIs" dxfId="124" priority="132" operator="greaterThan">
      <formula>60</formula>
    </cfRule>
  </conditionalFormatting>
  <conditionalFormatting sqref="AU12:AV12">
    <cfRule type="containsBlanks" priority="118" stopIfTrue="1">
      <formula>LEN(TRIM(AU12))=0</formula>
    </cfRule>
    <cfRule type="containsText" priority="119" stopIfTrue="1" operator="containsText" text="J">
      <formula>NOT(ISERROR(SEARCH("J",AU12)))</formula>
    </cfRule>
    <cfRule type="containsText" priority="124" stopIfTrue="1" operator="containsText" text="U">
      <formula>NOT(ISERROR(SEARCH("U",AU12)))</formula>
    </cfRule>
    <cfRule type="containsText" priority="125" stopIfTrue="1" operator="containsText" text="NT">
      <formula>NOT(ISERROR(SEARCH("NT",AU12)))</formula>
    </cfRule>
    <cfRule type="cellIs" dxfId="123" priority="126" operator="greaterThan">
      <formula>72</formula>
    </cfRule>
    <cfRule type="cellIs" dxfId="122" priority="127" operator="between">
      <formula>18</formula>
      <formula>72</formula>
    </cfRule>
  </conditionalFormatting>
  <conditionalFormatting sqref="AU13:AV41">
    <cfRule type="containsBlanks" priority="80" stopIfTrue="1">
      <formula>LEN(TRIM(AU13))=0</formula>
    </cfRule>
    <cfRule type="containsText" priority="81" stopIfTrue="1" operator="containsText" text="U">
      <formula>NOT(ISERROR(SEARCH("U",AU13)))</formula>
    </cfRule>
    <cfRule type="containsText" priority="82" stopIfTrue="1" operator="containsText" text="J">
      <formula>NOT(ISERROR(SEARCH("J",AU13)))</formula>
    </cfRule>
    <cfRule type="containsText" priority="83" stopIfTrue="1" operator="containsText" text="NT">
      <formula>NOT(ISERROR(SEARCH("NT",AU13)))</formula>
    </cfRule>
  </conditionalFormatting>
  <conditionalFormatting sqref="AU13:AV13">
    <cfRule type="cellIs" dxfId="121" priority="122" operator="between">
      <formula>4250</formula>
      <formula>6000</formula>
    </cfRule>
    <cfRule type="cellIs" dxfId="120" priority="123" operator="greaterThan">
      <formula>6000</formula>
    </cfRule>
  </conditionalFormatting>
  <conditionalFormatting sqref="AU14:AV14">
    <cfRule type="cellIs" dxfId="119" priority="120" operator="between">
      <formula>30</formula>
      <formula>72</formula>
    </cfRule>
    <cfRule type="cellIs" dxfId="118" priority="121" operator="greaterThan">
      <formula>72</formula>
    </cfRule>
  </conditionalFormatting>
  <conditionalFormatting sqref="AU15:AV15">
    <cfRule type="cellIs" dxfId="117" priority="117" operator="greaterThan">
      <formula>0.085</formula>
    </cfRule>
  </conditionalFormatting>
  <conditionalFormatting sqref="AU16:AV16">
    <cfRule type="cellIs" dxfId="116" priority="116" operator="greaterThan">
      <formula>100</formula>
    </cfRule>
  </conditionalFormatting>
  <conditionalFormatting sqref="AU17:AV17">
    <cfRule type="cellIs" dxfId="115" priority="114" operator="between">
      <formula>1.5</formula>
      <formula>4.2</formula>
    </cfRule>
    <cfRule type="cellIs" dxfId="114" priority="115" operator="greaterThan">
      <formula>4.2</formula>
    </cfRule>
  </conditionalFormatting>
  <conditionalFormatting sqref="AU18:AV18">
    <cfRule type="cellIs" dxfId="113" priority="112" operator="between">
      <formula>180000</formula>
      <formula>415000</formula>
    </cfRule>
    <cfRule type="cellIs" dxfId="112" priority="113" operator="greaterThan">
      <formula>415000</formula>
    </cfRule>
  </conditionalFormatting>
  <conditionalFormatting sqref="AU19:AV19">
    <cfRule type="cellIs" dxfId="111" priority="110" operator="between">
      <formula>840</formula>
      <formula>1020</formula>
    </cfRule>
    <cfRule type="cellIs" dxfId="110" priority="111" operator="greaterThan">
      <formula>1020</formula>
    </cfRule>
  </conditionalFormatting>
  <conditionalFormatting sqref="AU20:AV20">
    <cfRule type="cellIs" dxfId="109" priority="108" operator="between">
      <formula>96</formula>
      <formula>250</formula>
    </cfRule>
    <cfRule type="cellIs" dxfId="108" priority="109" operator="greaterThan">
      <formula>250</formula>
    </cfRule>
  </conditionalFormatting>
  <conditionalFormatting sqref="AU21:AV21">
    <cfRule type="cellIs" dxfId="107" priority="106" operator="between">
      <formula>360</formula>
      <formula>600</formula>
    </cfRule>
    <cfRule type="cellIs" dxfId="106" priority="107" operator="greaterThan">
      <formula>600</formula>
    </cfRule>
  </conditionalFormatting>
  <conditionalFormatting sqref="AU22:AV22">
    <cfRule type="cellIs" dxfId="105" priority="104" operator="greaterThan">
      <formula>563000</formula>
    </cfRule>
    <cfRule type="cellIs" dxfId="104" priority="105" operator="between">
      <formula>480000</formula>
      <formula>563000</formula>
    </cfRule>
  </conditionalFormatting>
  <conditionalFormatting sqref="AU23:AV23">
    <cfRule type="cellIs" dxfId="103" priority="102" operator="between">
      <formula>140</formula>
      <formula>420</formula>
    </cfRule>
    <cfRule type="cellIs" dxfId="102" priority="103" operator="greaterThan">
      <formula>420</formula>
    </cfRule>
  </conditionalFormatting>
  <conditionalFormatting sqref="AU24:AV24">
    <cfRule type="cellIs" dxfId="101" priority="100" operator="between">
      <formula>200</formula>
      <formula>300</formula>
    </cfRule>
    <cfRule type="cellIs" dxfId="100" priority="101" operator="greaterThan">
      <formula>300</formula>
    </cfRule>
  </conditionalFormatting>
  <conditionalFormatting sqref="AU26:AV26">
    <cfRule type="cellIs" dxfId="99" priority="99" operator="between">
      <formula>9500</formula>
      <formula>12000</formula>
    </cfRule>
  </conditionalFormatting>
  <conditionalFormatting sqref="AU27:AV27">
    <cfRule type="cellIs" dxfId="98" priority="97" operator="between">
      <formula>0.72</formula>
      <formula>0.85</formula>
    </cfRule>
    <cfRule type="cellIs" dxfId="97" priority="98" operator="greaterThan">
      <formula>0.85</formula>
    </cfRule>
  </conditionalFormatting>
  <conditionalFormatting sqref="AU28:AV28">
    <cfRule type="cellIs" dxfId="96" priority="95" operator="between">
      <formula>12</formula>
      <formula>24</formula>
    </cfRule>
    <cfRule type="cellIs" dxfId="95" priority="96" operator="greaterThan">
      <formula>24</formula>
    </cfRule>
  </conditionalFormatting>
  <conditionalFormatting sqref="AU29:AV29">
    <cfRule type="cellIs" dxfId="94" priority="93" operator="between">
      <formula>600</formula>
      <formula>840</formula>
    </cfRule>
    <cfRule type="cellIs" dxfId="93" priority="94" operator="greaterThan">
      <formula>840</formula>
    </cfRule>
  </conditionalFormatting>
  <conditionalFormatting sqref="AU32:AV32">
    <cfRule type="cellIs" dxfId="92" priority="91" operator="between">
      <formula>0.5</formula>
      <formula>4.8</formula>
    </cfRule>
    <cfRule type="cellIs" dxfId="91" priority="92" operator="greaterThan">
      <formula>4.8</formula>
    </cfRule>
  </conditionalFormatting>
  <conditionalFormatting sqref="AU33:AV33">
    <cfRule type="cellIs" dxfId="90" priority="90" operator="greaterThan">
      <formula>0.75</formula>
    </cfRule>
  </conditionalFormatting>
  <conditionalFormatting sqref="AU36:AV36">
    <cfRule type="cellIs" dxfId="89" priority="88" operator="between">
      <formula>3500</formula>
      <formula>8400</formula>
    </cfRule>
    <cfRule type="cellIs" dxfId="88" priority="89" operator="greaterThan">
      <formula>8400</formula>
    </cfRule>
  </conditionalFormatting>
  <conditionalFormatting sqref="AU37:AV37">
    <cfRule type="cellIs" dxfId="87" priority="86" operator="between">
      <formula>8.5</formula>
      <formula>108</formula>
    </cfRule>
    <cfRule type="cellIs" dxfId="86" priority="87" operator="greaterThan">
      <formula>108</formula>
    </cfRule>
  </conditionalFormatting>
  <conditionalFormatting sqref="AU40:AV40">
    <cfRule type="cellIs" dxfId="85" priority="84" operator="between">
      <formula>24</formula>
      <formula>27</formula>
    </cfRule>
    <cfRule type="cellIs" dxfId="84" priority="85" operator="greaterThan">
      <formula>27</formula>
    </cfRule>
  </conditionalFormatting>
  <conditionalFormatting sqref="AW10:AZ10">
    <cfRule type="expression" dxfId="83" priority="72">
      <formula>"&gt;$D$11,&lt;$C$11"</formula>
    </cfRule>
  </conditionalFormatting>
  <conditionalFormatting sqref="AW11:AZ11">
    <cfRule type="cellIs" dxfId="82" priority="73" operator="between">
      <formula>$C$10</formula>
      <formula>$D$10</formula>
    </cfRule>
  </conditionalFormatting>
  <conditionalFormatting sqref="AW11:AZ11">
    <cfRule type="containsText" priority="67" stopIfTrue="1" operator="containsText" text="NT">
      <formula>NOT(ISERROR(SEARCH("NT",AW11)))</formula>
    </cfRule>
    <cfRule type="containsText" priority="68" stopIfTrue="1" operator="containsText" text="J">
      <formula>NOT(ISERROR(SEARCH("J",AW11)))</formula>
    </cfRule>
    <cfRule type="containsText" priority="69" stopIfTrue="1" operator="containsText" text="U">
      <formula>NOT(ISERROR(SEARCH("U",AW11)))</formula>
    </cfRule>
    <cfRule type="containsBlanks" priority="70" stopIfTrue="1">
      <formula>LEN(TRIM(AW11))=0</formula>
    </cfRule>
    <cfRule type="cellIs" dxfId="81" priority="71" operator="greaterThan">
      <formula>60</formula>
    </cfRule>
  </conditionalFormatting>
  <conditionalFormatting sqref="AW12:AZ12">
    <cfRule type="containsBlanks" priority="57" stopIfTrue="1">
      <formula>LEN(TRIM(AW12))=0</formula>
    </cfRule>
    <cfRule type="containsText" priority="58" stopIfTrue="1" operator="containsText" text="J">
      <formula>NOT(ISERROR(SEARCH("J",AW12)))</formula>
    </cfRule>
    <cfRule type="containsText" priority="63" stopIfTrue="1" operator="containsText" text="U">
      <formula>NOT(ISERROR(SEARCH("U",AW12)))</formula>
    </cfRule>
    <cfRule type="containsText" priority="64" stopIfTrue="1" operator="containsText" text="NT">
      <formula>NOT(ISERROR(SEARCH("NT",AW12)))</formula>
    </cfRule>
    <cfRule type="cellIs" dxfId="80" priority="65" operator="greaterThan">
      <formula>72</formula>
    </cfRule>
    <cfRule type="cellIs" dxfId="79" priority="66" operator="between">
      <formula>18</formula>
      <formula>72</formula>
    </cfRule>
  </conditionalFormatting>
  <conditionalFormatting sqref="AW13:AZ41">
    <cfRule type="containsBlanks" priority="19" stopIfTrue="1">
      <formula>LEN(TRIM(AW13))=0</formula>
    </cfRule>
    <cfRule type="containsText" priority="20" stopIfTrue="1" operator="containsText" text="U">
      <formula>NOT(ISERROR(SEARCH("U",AW13)))</formula>
    </cfRule>
    <cfRule type="containsText" priority="21" stopIfTrue="1" operator="containsText" text="J">
      <formula>NOT(ISERROR(SEARCH("J",AW13)))</formula>
    </cfRule>
    <cfRule type="containsText" priority="22" stopIfTrue="1" operator="containsText" text="NT">
      <formula>NOT(ISERROR(SEARCH("NT",AW13)))</formula>
    </cfRule>
  </conditionalFormatting>
  <conditionalFormatting sqref="AW13:AZ13">
    <cfRule type="cellIs" dxfId="78" priority="61" operator="between">
      <formula>4250</formula>
      <formula>6000</formula>
    </cfRule>
    <cfRule type="cellIs" dxfId="77" priority="62" operator="greaterThan">
      <formula>6000</formula>
    </cfRule>
  </conditionalFormatting>
  <conditionalFormatting sqref="AW14:AZ14">
    <cfRule type="cellIs" dxfId="76" priority="59" operator="between">
      <formula>30</formula>
      <formula>72</formula>
    </cfRule>
    <cfRule type="cellIs" dxfId="75" priority="60" operator="greaterThan">
      <formula>72</formula>
    </cfRule>
  </conditionalFormatting>
  <conditionalFormatting sqref="AW15:AZ15">
    <cfRule type="cellIs" dxfId="74" priority="56" operator="greaterThan">
      <formula>0.085</formula>
    </cfRule>
  </conditionalFormatting>
  <conditionalFormatting sqref="AW16:AZ16">
    <cfRule type="cellIs" dxfId="73" priority="55" operator="greaterThan">
      <formula>100</formula>
    </cfRule>
  </conditionalFormatting>
  <conditionalFormatting sqref="AW17:AZ17">
    <cfRule type="cellIs" dxfId="72" priority="53" operator="between">
      <formula>1.5</formula>
      <formula>4.2</formula>
    </cfRule>
    <cfRule type="cellIs" dxfId="71" priority="54" operator="greaterThan">
      <formula>4.2</formula>
    </cfRule>
  </conditionalFormatting>
  <conditionalFormatting sqref="AW18:AZ18">
    <cfRule type="cellIs" dxfId="70" priority="51" operator="between">
      <formula>180000</formula>
      <formula>415000</formula>
    </cfRule>
    <cfRule type="cellIs" dxfId="69" priority="52" operator="greaterThan">
      <formula>415000</formula>
    </cfRule>
  </conditionalFormatting>
  <conditionalFormatting sqref="AW19:AZ19">
    <cfRule type="cellIs" dxfId="68" priority="49" operator="between">
      <formula>840</formula>
      <formula>1020</formula>
    </cfRule>
    <cfRule type="cellIs" dxfId="67" priority="50" operator="greaterThan">
      <formula>1020</formula>
    </cfRule>
  </conditionalFormatting>
  <conditionalFormatting sqref="AW20:AZ20">
    <cfRule type="cellIs" dxfId="66" priority="47" operator="between">
      <formula>96</formula>
      <formula>250</formula>
    </cfRule>
    <cfRule type="cellIs" dxfId="65" priority="48" operator="greaterThan">
      <formula>250</formula>
    </cfRule>
  </conditionalFormatting>
  <conditionalFormatting sqref="AW21:AZ21">
    <cfRule type="cellIs" dxfId="64" priority="45" operator="between">
      <formula>360</formula>
      <formula>600</formula>
    </cfRule>
    <cfRule type="cellIs" dxfId="63" priority="46" operator="greaterThan">
      <formula>600</formula>
    </cfRule>
  </conditionalFormatting>
  <conditionalFormatting sqref="AW22:AZ22">
    <cfRule type="cellIs" dxfId="62" priority="43" operator="greaterThan">
      <formula>563000</formula>
    </cfRule>
    <cfRule type="cellIs" dxfId="61" priority="44" operator="between">
      <formula>480000</formula>
      <formula>563000</formula>
    </cfRule>
  </conditionalFormatting>
  <conditionalFormatting sqref="AW23:AZ23">
    <cfRule type="cellIs" dxfId="60" priority="41" operator="between">
      <formula>140</formula>
      <formula>420</formula>
    </cfRule>
    <cfRule type="cellIs" dxfId="59" priority="42" operator="greaterThan">
      <formula>420</formula>
    </cfRule>
  </conditionalFormatting>
  <conditionalFormatting sqref="AW24:AZ24">
    <cfRule type="cellIs" dxfId="58" priority="39" operator="between">
      <formula>200</formula>
      <formula>300</formula>
    </cfRule>
    <cfRule type="cellIs" dxfId="57" priority="40" operator="greaterThan">
      <formula>300</formula>
    </cfRule>
  </conditionalFormatting>
  <conditionalFormatting sqref="AW26:AZ26">
    <cfRule type="cellIs" dxfId="56" priority="38" operator="between">
      <formula>9500</formula>
      <formula>12000</formula>
    </cfRule>
  </conditionalFormatting>
  <conditionalFormatting sqref="AW27:AZ27">
    <cfRule type="cellIs" dxfId="55" priority="36" operator="between">
      <formula>0.72</formula>
      <formula>0.85</formula>
    </cfRule>
    <cfRule type="cellIs" dxfId="54" priority="37" operator="greaterThan">
      <formula>0.85</formula>
    </cfRule>
  </conditionalFormatting>
  <conditionalFormatting sqref="AW28:AZ28">
    <cfRule type="cellIs" dxfId="53" priority="34" operator="between">
      <formula>12</formula>
      <formula>24</formula>
    </cfRule>
    <cfRule type="cellIs" dxfId="52" priority="35" operator="greaterThan">
      <formula>24</formula>
    </cfRule>
  </conditionalFormatting>
  <conditionalFormatting sqref="AW29:AZ29">
    <cfRule type="cellIs" dxfId="51" priority="32" operator="between">
      <formula>600</formula>
      <formula>840</formula>
    </cfRule>
    <cfRule type="cellIs" dxfId="50" priority="33" operator="greaterThan">
      <formula>840</formula>
    </cfRule>
  </conditionalFormatting>
  <conditionalFormatting sqref="AW32:AZ32">
    <cfRule type="cellIs" dxfId="49" priority="30" operator="between">
      <formula>0.5</formula>
      <formula>4.8</formula>
    </cfRule>
    <cfRule type="cellIs" dxfId="48" priority="31" operator="greaterThan">
      <formula>4.8</formula>
    </cfRule>
  </conditionalFormatting>
  <conditionalFormatting sqref="AW33:AZ33">
    <cfRule type="cellIs" dxfId="47" priority="29" operator="greaterThan">
      <formula>0.75</formula>
    </cfRule>
  </conditionalFormatting>
  <conditionalFormatting sqref="AW36:AZ36">
    <cfRule type="cellIs" dxfId="46" priority="27" operator="between">
      <formula>3500</formula>
      <formula>8400</formula>
    </cfRule>
    <cfRule type="cellIs" dxfId="45" priority="28" operator="greaterThan">
      <formula>8400</formula>
    </cfRule>
  </conditionalFormatting>
  <conditionalFormatting sqref="AW37:AZ37">
    <cfRule type="cellIs" dxfId="44" priority="25" operator="between">
      <formula>8.5</formula>
      <formula>108</formula>
    </cfRule>
    <cfRule type="cellIs" dxfId="43" priority="26" operator="greaterThan">
      <formula>108</formula>
    </cfRule>
  </conditionalFormatting>
  <conditionalFormatting sqref="AW40:AZ40">
    <cfRule type="cellIs" dxfId="42" priority="23" operator="between">
      <formula>24</formula>
      <formula>27</formula>
    </cfRule>
    <cfRule type="cellIs" dxfId="41" priority="24" operator="greaterThan">
      <formula>27</formula>
    </cfRule>
  </conditionalFormatting>
  <conditionalFormatting sqref="AO42:AZ42">
    <cfRule type="containsBlanks" priority="1" stopIfTrue="1">
      <formula>LEN(TRIM(AO42))=0</formula>
    </cfRule>
    <cfRule type="containsText" priority="2" stopIfTrue="1" operator="containsText" text="U">
      <formula>NOT(ISERROR(SEARCH("U",AO42)))</formula>
    </cfRule>
    <cfRule type="containsText" priority="3" stopIfTrue="1" operator="containsText" text="J">
      <formula>NOT(ISERROR(SEARCH("J",AO42)))</formula>
    </cfRule>
    <cfRule type="containsText" priority="4" stopIfTrue="1" operator="containsText" text="NT">
      <formula>NOT(ISERROR(SEARCH("NT",AO42)))</formula>
    </cfRule>
  </conditionalFormatting>
  <conditionalFormatting sqref="AO42:AZ42">
    <cfRule type="cellIs" dxfId="40" priority="5" operator="between">
      <formula>700</formula>
      <formula>1080</formula>
    </cfRule>
    <cfRule type="cellIs" dxfId="39" priority="6" operator="greaterThan">
      <formula>1080</formula>
    </cfRule>
  </conditionalFormatting>
  <pageMargins left="0.7" right="0.7" top="0.75" bottom="0.75" header="0.3" footer="0.3"/>
  <pageSetup paperSize="3" orientation="landscape" horizontalDpi="1200" verticalDpi="1200" r:id="rId1"/>
  <headerFooter>
    <oddFooter>&amp;L&amp;8ES102011123831RDD&amp;R&amp;8&amp;P OF 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RM24"/>
  <sheetViews>
    <sheetView view="pageBreakPreview" zoomScale="115" zoomScaleNormal="100" zoomScaleSheetLayoutView="115" workbookViewId="0">
      <pane xSplit="4" ySplit="3" topLeftCell="E4" activePane="bottomRight" state="frozenSplit"/>
      <selection pane="topRight"/>
      <selection pane="bottomLeft"/>
      <selection pane="bottomRight" activeCell="D16" sqref="D16"/>
    </sheetView>
  </sheetViews>
  <sheetFormatPr defaultColWidth="9.140625" defaultRowHeight="12" x14ac:dyDescent="0.2"/>
  <cols>
    <col min="1" max="1" width="20.7109375" style="81" customWidth="1"/>
    <col min="2" max="2" width="6.7109375" style="81" customWidth="1"/>
    <col min="3" max="3" width="10" style="81" bestFit="1" customWidth="1"/>
    <col min="4" max="4" width="10.140625" style="81" customWidth="1"/>
    <col min="5" max="5" width="6" style="81" bestFit="1" customWidth="1"/>
    <col min="6" max="6" width="7.5703125" style="23" bestFit="1" customWidth="1"/>
    <col min="7" max="7" width="6" style="81" bestFit="1" customWidth="1"/>
    <col min="8" max="8" width="5.5703125" style="23" customWidth="1"/>
    <col min="9" max="9" width="6" style="81" bestFit="1" customWidth="1"/>
    <col min="10" max="10" width="7.5703125" style="23" bestFit="1" customWidth="1"/>
    <col min="11" max="11" width="6.140625" style="81" bestFit="1" customWidth="1"/>
    <col min="12" max="12" width="7.5703125" style="23" bestFit="1" customWidth="1"/>
    <col min="13" max="13" width="6" style="81" bestFit="1" customWidth="1"/>
    <col min="14" max="14" width="7.5703125" style="23" bestFit="1" customWidth="1"/>
    <col min="15" max="15" width="6" style="81" bestFit="1" customWidth="1"/>
    <col min="16" max="16" width="7.5703125" style="23" bestFit="1" customWidth="1"/>
    <col min="17" max="17" width="6" style="81" bestFit="1" customWidth="1"/>
    <col min="18" max="18" width="7.5703125" style="23" bestFit="1" customWidth="1"/>
    <col min="19" max="19" width="6.140625" style="81" bestFit="1" customWidth="1"/>
    <col min="20" max="20" width="7.5703125" style="23" bestFit="1" customWidth="1"/>
    <col min="21" max="21" width="6" style="81" bestFit="1" customWidth="1"/>
    <col min="22" max="22" width="7.5703125" style="23" bestFit="1" customWidth="1"/>
    <col min="23" max="23" width="6.140625" style="81" bestFit="1" customWidth="1"/>
    <col min="24" max="24" width="7.5703125" style="23" bestFit="1" customWidth="1"/>
    <col min="25" max="25" width="6.140625" style="23" bestFit="1" customWidth="1"/>
    <col min="26" max="26" width="7.5703125" style="23" bestFit="1" customWidth="1"/>
    <col min="27" max="27" width="6" style="23" bestFit="1" customWidth="1"/>
    <col min="28" max="28" width="7.5703125" style="23" bestFit="1" customWidth="1"/>
    <col min="29" max="29" width="6" style="23" bestFit="1" customWidth="1"/>
    <col min="30" max="30" width="7.5703125" style="23" bestFit="1" customWidth="1"/>
    <col min="31" max="31" width="6.140625" style="81" bestFit="1" customWidth="1"/>
    <col min="32" max="32" width="7.5703125" style="23" bestFit="1" customWidth="1"/>
    <col min="33" max="33" width="6.140625" style="81" bestFit="1" customWidth="1"/>
    <col min="34" max="34" width="7.5703125" style="23" bestFit="1" customWidth="1"/>
    <col min="35" max="35" width="6" style="81" bestFit="1" customWidth="1"/>
    <col min="36" max="36" width="7.5703125" style="23" bestFit="1" customWidth="1"/>
    <col min="37" max="37" width="6.140625" style="81" bestFit="1" customWidth="1"/>
    <col min="38" max="38" width="7.5703125" style="23" bestFit="1" customWidth="1"/>
    <col min="39" max="39" width="6.140625" style="81" bestFit="1" customWidth="1"/>
    <col min="40" max="40" width="7.5703125" style="23" bestFit="1" customWidth="1"/>
    <col min="41" max="41" width="6" style="81" bestFit="1" customWidth="1"/>
    <col min="42" max="42" width="7.5703125" style="23" bestFit="1" customWidth="1"/>
    <col min="43" max="43" width="6.140625" style="81" bestFit="1" customWidth="1"/>
    <col min="44" max="44" width="7.5703125" style="23" bestFit="1" customWidth="1"/>
    <col min="45" max="45" width="6" style="81" bestFit="1" customWidth="1"/>
    <col min="46" max="46" width="7.5703125" style="23" bestFit="1" customWidth="1"/>
    <col min="47" max="47" width="6" style="81" bestFit="1" customWidth="1"/>
    <col min="48" max="48" width="7.5703125" style="23" bestFit="1" customWidth="1"/>
    <col min="49" max="49" width="6.140625" style="81" bestFit="1" customWidth="1"/>
    <col min="50" max="50" width="7.5703125" style="23" bestFit="1" customWidth="1"/>
    <col min="51" max="51" width="6" style="81" bestFit="1" customWidth="1"/>
    <col min="52" max="52" width="7.5703125" style="23" bestFit="1" customWidth="1"/>
    <col min="53" max="53" width="6.140625" style="81" bestFit="1" customWidth="1"/>
    <col min="54" max="54" width="7.5703125" style="23" bestFit="1" customWidth="1"/>
    <col min="55" max="55" width="6.140625" style="81" bestFit="1" customWidth="1"/>
    <col min="56" max="56" width="7.5703125" style="23" bestFit="1" customWidth="1"/>
    <col min="57" max="57" width="6" style="81" bestFit="1" customWidth="1"/>
    <col min="58" max="58" width="7.5703125" style="23" bestFit="1" customWidth="1"/>
    <col min="59" max="59" width="6" style="81" bestFit="1" customWidth="1"/>
    <col min="60" max="60" width="7.5703125" style="23" bestFit="1" customWidth="1"/>
    <col min="61" max="61" width="6" style="81" bestFit="1" customWidth="1"/>
    <col min="62" max="62" width="7.5703125" style="23" bestFit="1" customWidth="1"/>
    <col min="63" max="63" width="6" style="81" bestFit="1" customWidth="1"/>
    <col min="64" max="64" width="7.5703125" style="23" bestFit="1" customWidth="1"/>
    <col min="65" max="65" width="6" style="81" bestFit="1" customWidth="1"/>
    <col min="66" max="66" width="7.5703125" style="23" bestFit="1" customWidth="1"/>
    <col min="67" max="67" width="6" style="81" bestFit="1" customWidth="1"/>
    <col min="68" max="68" width="7.5703125" style="23" bestFit="1" customWidth="1"/>
    <col min="69" max="69" width="6" style="81" bestFit="1" customWidth="1"/>
    <col min="70" max="70" width="7.5703125" style="23" bestFit="1" customWidth="1"/>
    <col min="71" max="71" width="6" style="81" bestFit="1" customWidth="1"/>
    <col min="72" max="72" width="7.5703125" style="23" bestFit="1" customWidth="1"/>
    <col min="73" max="73" width="6" style="81" bestFit="1" customWidth="1"/>
    <col min="74" max="74" width="7.5703125" style="23" bestFit="1" customWidth="1"/>
    <col min="75" max="75" width="6" style="81" bestFit="1" customWidth="1"/>
    <col min="76" max="76" width="7.5703125" style="23" bestFit="1" customWidth="1"/>
    <col min="77" max="77" width="6" style="81" bestFit="1" customWidth="1"/>
    <col min="78" max="78" width="7.5703125" style="23" bestFit="1" customWidth="1"/>
    <col min="79" max="79" width="6.140625" style="81" bestFit="1" customWidth="1"/>
    <col min="80" max="80" width="7.5703125" style="23" bestFit="1" customWidth="1"/>
    <col min="81" max="81" width="6" style="23" bestFit="1" customWidth="1"/>
    <col min="82" max="82" width="7.5703125" style="23" bestFit="1" customWidth="1"/>
    <col min="83" max="83" width="6" style="23" bestFit="1" customWidth="1"/>
    <col min="84" max="84" width="7.5703125" style="23" bestFit="1" customWidth="1"/>
    <col min="85" max="85" width="6" style="23" bestFit="1" customWidth="1"/>
    <col min="86" max="86" width="7.5703125" style="23" bestFit="1" customWidth="1"/>
    <col min="87" max="87" width="6" style="23" bestFit="1" customWidth="1"/>
    <col min="88" max="88" width="7.5703125" style="23" bestFit="1" customWidth="1"/>
    <col min="89" max="89" width="6" style="23" bestFit="1" customWidth="1"/>
    <col min="90" max="90" width="7.5703125" style="23" bestFit="1" customWidth="1"/>
    <col min="91" max="91" width="6.140625" style="81" bestFit="1" customWidth="1"/>
    <col min="92" max="92" width="7.5703125" style="23" bestFit="1" customWidth="1"/>
    <col min="93" max="93" width="6.140625" style="81" bestFit="1" customWidth="1"/>
    <col min="94" max="94" width="7.5703125" style="23" bestFit="1" customWidth="1"/>
    <col min="95" max="95" width="6.140625" style="81" bestFit="1" customWidth="1"/>
    <col min="96" max="96" width="7.5703125" style="23" bestFit="1" customWidth="1"/>
    <col min="97" max="97" width="6.140625" style="81" bestFit="1" customWidth="1"/>
    <col min="98" max="98" width="7.5703125" style="23" bestFit="1" customWidth="1"/>
    <col min="99" max="99" width="6" style="81" bestFit="1" customWidth="1"/>
    <col min="100" max="100" width="7.5703125" style="23" bestFit="1" customWidth="1"/>
    <col min="101" max="101" width="6.140625" style="81" bestFit="1" customWidth="1"/>
    <col min="102" max="102" width="7.5703125" style="23" bestFit="1" customWidth="1"/>
    <col min="103" max="103" width="6" style="81" bestFit="1" customWidth="1"/>
    <col min="104" max="104" width="7.5703125" style="23" bestFit="1" customWidth="1"/>
    <col min="105" max="105" width="6" style="23" bestFit="1" customWidth="1"/>
    <col min="106" max="106" width="7.5703125" style="23" bestFit="1" customWidth="1"/>
    <col min="107" max="107" width="6" style="23" bestFit="1" customWidth="1"/>
    <col min="108" max="108" width="7.5703125" style="23" bestFit="1" customWidth="1"/>
    <col min="109" max="109" width="6" style="23" bestFit="1" customWidth="1"/>
    <col min="110" max="110" width="7.5703125" style="23" bestFit="1" customWidth="1"/>
    <col min="111" max="111" width="6" style="23" bestFit="1" customWidth="1"/>
    <col min="112" max="112" width="7.5703125" style="23" bestFit="1" customWidth="1"/>
    <col min="113" max="113" width="6" style="23" bestFit="1" customWidth="1"/>
    <col min="114" max="114" width="7.5703125" style="23" bestFit="1" customWidth="1"/>
    <col min="115" max="115" width="6.140625" style="81" bestFit="1" customWidth="1"/>
    <col min="116" max="116" width="7.5703125" style="23" bestFit="1" customWidth="1"/>
    <col min="117" max="117" width="6.140625" style="81" bestFit="1" customWidth="1"/>
    <col min="118" max="118" width="7.5703125" style="23" bestFit="1" customWidth="1"/>
    <col min="119" max="119" width="6.140625" style="81" bestFit="1" customWidth="1"/>
    <col min="120" max="120" width="7.5703125" style="23" bestFit="1" customWidth="1"/>
    <col min="121" max="121" width="6.140625" style="81" bestFit="1" customWidth="1"/>
    <col min="122" max="122" width="7.5703125" style="23" bestFit="1" customWidth="1"/>
    <col min="123" max="123" width="6" style="81" bestFit="1" customWidth="1"/>
    <col min="124" max="124" width="7.5703125" style="23" bestFit="1" customWidth="1"/>
    <col min="125" max="125" width="6.140625" style="81" bestFit="1" customWidth="1"/>
    <col min="126" max="126" width="7.5703125" style="23" bestFit="1" customWidth="1"/>
    <col min="127" max="127" width="6" style="81" bestFit="1" customWidth="1"/>
    <col min="128" max="128" width="7.5703125" style="23" bestFit="1" customWidth="1"/>
    <col min="129" max="129" width="6" style="23" bestFit="1" customWidth="1"/>
    <col min="130" max="130" width="7.5703125" style="23" bestFit="1" customWidth="1"/>
    <col min="131" max="131" width="6" style="23" bestFit="1" customWidth="1"/>
    <col min="132" max="132" width="7.5703125" style="23" bestFit="1" customWidth="1"/>
    <col min="133" max="133" width="6" style="81" bestFit="1" customWidth="1"/>
    <col min="134" max="134" width="7.5703125" style="23" bestFit="1" customWidth="1"/>
    <col min="135" max="135" width="6.140625" style="81" bestFit="1" customWidth="1"/>
    <col min="136" max="136" width="7.5703125" style="23" bestFit="1" customWidth="1"/>
    <col min="137" max="137" width="6.140625" style="81" bestFit="1" customWidth="1"/>
    <col min="138" max="138" width="7.5703125" style="23" bestFit="1" customWidth="1"/>
    <col min="139" max="139" width="6" style="81" bestFit="1" customWidth="1"/>
    <col min="140" max="140" width="7.5703125" style="23" bestFit="1" customWidth="1"/>
    <col min="141" max="141" width="6.140625" style="81" bestFit="1" customWidth="1"/>
    <col min="142" max="142" width="7.5703125" style="23" bestFit="1" customWidth="1"/>
    <col min="143" max="143" width="6.140625" style="81" bestFit="1" customWidth="1"/>
    <col min="144" max="144" width="7.5703125" style="23" bestFit="1" customWidth="1"/>
    <col min="145" max="145" width="6.140625" style="81" bestFit="1" customWidth="1"/>
    <col min="146" max="146" width="7.5703125" style="23" bestFit="1" customWidth="1"/>
    <col min="147" max="147" width="6" style="81" bestFit="1" customWidth="1"/>
    <col min="148" max="148" width="7.5703125" style="23" bestFit="1" customWidth="1"/>
    <col min="149" max="149" width="6.140625" style="23" bestFit="1" customWidth="1"/>
    <col min="150" max="150" width="7.5703125" style="23" bestFit="1" customWidth="1"/>
    <col min="151" max="151" width="6.140625" style="23" bestFit="1" customWidth="1"/>
    <col min="152" max="152" width="7.5703125" style="23" bestFit="1" customWidth="1"/>
    <col min="153" max="153" width="6" style="23" bestFit="1" customWidth="1"/>
    <col min="154" max="154" width="7.5703125" style="23" bestFit="1" customWidth="1"/>
    <col min="155" max="155" width="6.140625" style="23" bestFit="1" customWidth="1"/>
    <col min="156" max="156" width="7.5703125" style="23" bestFit="1" customWidth="1"/>
    <col min="157" max="157" width="6" style="23" bestFit="1" customWidth="1"/>
    <col min="158" max="158" width="7.5703125" style="23" bestFit="1" customWidth="1"/>
    <col min="159" max="159" width="6.140625" style="23" bestFit="1" customWidth="1"/>
    <col min="160" max="160" width="7.5703125" style="23" bestFit="1" customWidth="1"/>
    <col min="161" max="161" width="6" style="23" bestFit="1" customWidth="1"/>
    <col min="162" max="162" width="7.5703125" style="23" bestFit="1" customWidth="1"/>
    <col min="163" max="163" width="6" style="23" bestFit="1" customWidth="1"/>
    <col min="164" max="164" width="7.5703125" style="23" bestFit="1" customWidth="1"/>
    <col min="165" max="165" width="6" style="23" bestFit="1" customWidth="1"/>
    <col min="166" max="166" width="7.5703125" style="23" bestFit="1" customWidth="1"/>
    <col min="167" max="167" width="6" style="23" bestFit="1" customWidth="1"/>
    <col min="168" max="168" width="7.5703125" style="23" bestFit="1" customWidth="1"/>
    <col min="169" max="169" width="6.140625" style="23" bestFit="1" customWidth="1"/>
    <col min="170" max="170" width="7.5703125" style="23" bestFit="1" customWidth="1"/>
    <col min="171" max="171" width="6.140625" style="23" bestFit="1" customWidth="1"/>
    <col min="172" max="172" width="7.5703125" style="23" bestFit="1" customWidth="1"/>
    <col min="173" max="173" width="6.140625" style="23" bestFit="1" customWidth="1"/>
    <col min="174" max="174" width="7.5703125" style="23" bestFit="1" customWidth="1"/>
    <col min="175" max="175" width="6" style="23" bestFit="1" customWidth="1"/>
    <col min="176" max="176" width="7.5703125" style="23" bestFit="1" customWidth="1"/>
    <col min="177" max="177" width="6" style="23" bestFit="1" customWidth="1"/>
    <col min="178" max="178" width="7.5703125" style="23" bestFit="1" customWidth="1"/>
    <col min="179" max="179" width="6.140625" style="23" bestFit="1" customWidth="1"/>
    <col min="180" max="180" width="7.5703125" style="23" bestFit="1" customWidth="1"/>
    <col min="181" max="181" width="6" style="23" bestFit="1" customWidth="1"/>
    <col min="182" max="182" width="7.5703125" style="23" bestFit="1" customWidth="1"/>
    <col min="183" max="183" width="6" style="23" bestFit="1" customWidth="1"/>
    <col min="184" max="184" width="7.5703125" style="23" bestFit="1" customWidth="1"/>
    <col min="185" max="185" width="6.140625" style="23" bestFit="1" customWidth="1"/>
    <col min="186" max="186" width="7.5703125" style="23" bestFit="1" customWidth="1"/>
    <col min="187" max="187" width="6" style="23" bestFit="1" customWidth="1"/>
    <col min="188" max="188" width="7.5703125" style="23" bestFit="1" customWidth="1"/>
    <col min="189" max="189" width="6.140625" style="23" bestFit="1" customWidth="1"/>
    <col min="190" max="190" width="7.5703125" style="23" bestFit="1" customWidth="1"/>
    <col min="191" max="191" width="6.140625" style="23" bestFit="1" customWidth="1"/>
    <col min="192" max="192" width="7.5703125" style="23" bestFit="1" customWidth="1"/>
    <col min="193" max="193" width="6.140625" style="23" bestFit="1" customWidth="1"/>
    <col min="194" max="194" width="7.5703125" style="23" bestFit="1" customWidth="1"/>
    <col min="195" max="195" width="6" style="23" bestFit="1" customWidth="1"/>
    <col min="196" max="196" width="7.5703125" style="23" bestFit="1" customWidth="1"/>
    <col min="197" max="197" width="6.140625" style="23" bestFit="1" customWidth="1"/>
    <col min="198" max="198" width="7.5703125" style="23" bestFit="1" customWidth="1"/>
    <col min="199" max="199" width="6.140625" style="23" bestFit="1" customWidth="1"/>
    <col min="200" max="200" width="7.5703125" style="23" bestFit="1" customWidth="1"/>
    <col min="201" max="201" width="6" style="23" bestFit="1" customWidth="1"/>
    <col min="202" max="202" width="7.5703125" style="23" bestFit="1" customWidth="1"/>
    <col min="203" max="203" width="6" style="23" bestFit="1" customWidth="1"/>
    <col min="204" max="204" width="7.5703125" style="23" bestFit="1" customWidth="1"/>
    <col min="205" max="205" width="6" style="23" bestFit="1" customWidth="1"/>
    <col min="206" max="206" width="7.5703125" style="23" bestFit="1" customWidth="1"/>
    <col min="207" max="207" width="6.140625" style="23" bestFit="1" customWidth="1"/>
    <col min="208" max="208" width="7.5703125" style="23" bestFit="1" customWidth="1"/>
    <col min="209" max="209" width="6.140625" style="23" bestFit="1" customWidth="1"/>
    <col min="210" max="210" width="7.5703125" style="23" bestFit="1" customWidth="1"/>
    <col min="211" max="211" width="6" style="23" bestFit="1" customWidth="1"/>
    <col min="212" max="212" width="7.5703125" style="23" bestFit="1" customWidth="1"/>
    <col min="213" max="213" width="6" style="23" bestFit="1" customWidth="1"/>
    <col min="214" max="214" width="7.5703125" style="23" bestFit="1" customWidth="1"/>
    <col min="215" max="215" width="6.140625" style="23" bestFit="1" customWidth="1"/>
    <col min="216" max="216" width="7.5703125" style="23" bestFit="1" customWidth="1"/>
    <col min="217" max="217" width="6.140625" style="23" bestFit="1" customWidth="1"/>
    <col min="218" max="218" width="7.5703125" style="23" bestFit="1" customWidth="1"/>
    <col min="219" max="219" width="6.140625" style="23" bestFit="1" customWidth="1"/>
    <col min="220" max="220" width="7.5703125" style="23" bestFit="1" customWidth="1"/>
    <col min="221" max="221" width="6.140625" style="23" bestFit="1" customWidth="1"/>
    <col min="222" max="222" width="7.5703125" style="23" bestFit="1" customWidth="1"/>
    <col min="223" max="223" width="6.140625" style="23" bestFit="1" customWidth="1"/>
    <col min="224" max="224" width="7.5703125" style="23" bestFit="1" customWidth="1"/>
    <col min="225" max="225" width="6.140625" style="23" bestFit="1" customWidth="1"/>
    <col min="226" max="226" width="7.5703125" style="23" bestFit="1" customWidth="1"/>
    <col min="227" max="227" width="6.140625" style="23" bestFit="1" customWidth="1"/>
    <col min="228" max="228" width="7.5703125" style="23" bestFit="1" customWidth="1"/>
    <col min="229" max="229" width="6.140625" style="23" bestFit="1" customWidth="1"/>
    <col min="230" max="230" width="7.5703125" style="23" bestFit="1" customWidth="1"/>
    <col min="231" max="231" width="6.140625" style="23" bestFit="1" customWidth="1"/>
    <col min="232" max="232" width="7.5703125" style="23" bestFit="1" customWidth="1"/>
    <col min="233" max="233" width="6.140625" style="23" bestFit="1" customWidth="1"/>
    <col min="234" max="234" width="7.5703125" style="23" bestFit="1" customWidth="1"/>
    <col min="235" max="235" width="6.140625" style="23" bestFit="1" customWidth="1"/>
    <col min="236" max="236" width="7.5703125" style="23" bestFit="1" customWidth="1"/>
    <col min="237" max="237" width="6.140625" style="23" bestFit="1" customWidth="1"/>
    <col min="238" max="238" width="7.5703125" style="23" bestFit="1" customWidth="1"/>
    <col min="239" max="239" width="6.140625" style="23" bestFit="1" customWidth="1"/>
    <col min="240" max="240" width="7.5703125" style="23" bestFit="1" customWidth="1"/>
    <col min="241" max="241" width="6" style="23" bestFit="1" customWidth="1"/>
    <col min="242" max="242" width="7.5703125" style="23" bestFit="1" customWidth="1"/>
    <col min="243" max="243" width="6.140625" style="23" bestFit="1" customWidth="1"/>
    <col min="244" max="244" width="7.5703125" style="23" bestFit="1" customWidth="1"/>
    <col min="245" max="245" width="6" style="23" bestFit="1" customWidth="1"/>
    <col min="246" max="246" width="7.5703125" style="23" bestFit="1" customWidth="1"/>
    <col min="247" max="247" width="6.140625" style="23" bestFit="1" customWidth="1"/>
    <col min="248" max="248" width="7.5703125" style="23" bestFit="1" customWidth="1"/>
    <col min="249" max="249" width="6" style="23" bestFit="1" customWidth="1"/>
    <col min="250" max="250" width="7.5703125" style="23" bestFit="1" customWidth="1"/>
    <col min="251" max="251" width="6" style="23" bestFit="1" customWidth="1"/>
    <col min="252" max="252" width="7.5703125" style="23" bestFit="1" customWidth="1"/>
    <col min="253" max="253" width="6" style="23" bestFit="1" customWidth="1"/>
    <col min="254" max="254" width="7.5703125" style="23" bestFit="1" customWidth="1"/>
    <col min="255" max="255" width="6.140625" style="23" bestFit="1" customWidth="1"/>
    <col min="256" max="256" width="7.5703125" style="23" bestFit="1" customWidth="1"/>
    <col min="257" max="257" width="6.140625" style="23" bestFit="1" customWidth="1"/>
    <col min="258" max="258" width="7.5703125" style="23" bestFit="1" customWidth="1"/>
    <col min="259" max="259" width="6" style="23" bestFit="1" customWidth="1"/>
    <col min="260" max="260" width="7.5703125" style="23" bestFit="1" customWidth="1"/>
    <col min="261" max="261" width="6.140625" style="23" bestFit="1" customWidth="1"/>
    <col min="262" max="262" width="7.5703125" style="23" bestFit="1" customWidth="1"/>
    <col min="263" max="263" width="6.140625" style="23" bestFit="1" customWidth="1"/>
    <col min="264" max="264" width="7.5703125" style="23" bestFit="1" customWidth="1"/>
    <col min="265" max="265" width="6.140625" style="23" bestFit="1" customWidth="1"/>
    <col min="266" max="266" width="7.5703125" style="23" bestFit="1" customWidth="1"/>
    <col min="267" max="267" width="6.140625" style="23" bestFit="1" customWidth="1"/>
    <col min="268" max="268" width="7.5703125" style="23" bestFit="1" customWidth="1"/>
    <col min="269" max="269" width="6.140625" style="23" bestFit="1" customWidth="1"/>
    <col min="270" max="270" width="7.5703125" style="23" bestFit="1" customWidth="1"/>
    <col min="271" max="271" width="6.140625" style="23" bestFit="1" customWidth="1"/>
    <col min="272" max="272" width="7.5703125" style="23" bestFit="1" customWidth="1"/>
    <col min="273" max="273" width="6.140625" style="23" bestFit="1" customWidth="1"/>
    <col min="274" max="274" width="7.5703125" style="23" bestFit="1" customWidth="1"/>
    <col min="275" max="275" width="6.140625" style="23" bestFit="1" customWidth="1"/>
    <col min="276" max="276" width="7.5703125" style="23" bestFit="1" customWidth="1"/>
    <col min="277" max="277" width="6.140625" style="23" bestFit="1" customWidth="1"/>
    <col min="278" max="278" width="7.5703125" style="23" bestFit="1" customWidth="1"/>
    <col min="279" max="279" width="6.140625" style="23" bestFit="1" customWidth="1"/>
    <col min="280" max="280" width="7.5703125" style="23" bestFit="1" customWidth="1"/>
    <col min="281" max="281" width="6.140625" style="23" bestFit="1" customWidth="1"/>
    <col min="282" max="282" width="7.5703125" style="23" bestFit="1" customWidth="1"/>
    <col min="283" max="283" width="6.140625" style="23" bestFit="1" customWidth="1"/>
    <col min="284" max="284" width="7.5703125" style="23" bestFit="1" customWidth="1"/>
    <col min="285" max="285" width="6.140625" style="23" bestFit="1" customWidth="1"/>
    <col min="286" max="286" width="7.5703125" style="23" bestFit="1" customWidth="1"/>
    <col min="287" max="287" width="6.140625" style="23" bestFit="1" customWidth="1"/>
    <col min="288" max="288" width="7.5703125" style="23" bestFit="1" customWidth="1"/>
    <col min="289" max="289" width="6.140625" style="23" bestFit="1" customWidth="1"/>
    <col min="290" max="290" width="7.5703125" style="23" bestFit="1" customWidth="1"/>
    <col min="291" max="291" width="6.140625" style="23" bestFit="1" customWidth="1"/>
    <col min="292" max="292" width="7.5703125" style="23" bestFit="1" customWidth="1"/>
    <col min="293" max="293" width="6.140625" style="23" bestFit="1" customWidth="1"/>
    <col min="294" max="294" width="7.5703125" style="23" bestFit="1" customWidth="1"/>
    <col min="295" max="295" width="6" style="23" bestFit="1" customWidth="1"/>
    <col min="296" max="296" width="7.5703125" style="23" bestFit="1" customWidth="1"/>
    <col min="297" max="297" width="6" style="23" bestFit="1" customWidth="1"/>
    <col min="298" max="298" width="7.5703125" style="23" bestFit="1" customWidth="1"/>
    <col min="299" max="299" width="6" style="23" bestFit="1" customWidth="1"/>
    <col min="300" max="300" width="7.5703125" style="23" bestFit="1" customWidth="1"/>
    <col min="301" max="301" width="6.140625" style="23" bestFit="1" customWidth="1"/>
    <col min="302" max="302" width="7.5703125" style="23" bestFit="1" customWidth="1"/>
    <col min="303" max="303" width="6" style="23" bestFit="1" customWidth="1"/>
    <col min="304" max="304" width="7.5703125" style="23" bestFit="1" customWidth="1"/>
    <col min="305" max="305" width="6.140625" style="23" bestFit="1" customWidth="1"/>
    <col min="306" max="306" width="7.5703125" style="23" bestFit="1" customWidth="1"/>
    <col min="307" max="307" width="6.140625" style="23" bestFit="1" customWidth="1"/>
    <col min="308" max="308" width="7.5703125" style="23" bestFit="1" customWidth="1"/>
    <col min="309" max="309" width="6.140625" style="23" bestFit="1" customWidth="1"/>
    <col min="310" max="310" width="7.5703125" style="23" bestFit="1" customWidth="1"/>
    <col min="311" max="311" width="6.140625" style="23" bestFit="1" customWidth="1"/>
    <col min="312" max="312" width="7.5703125" style="23" bestFit="1" customWidth="1"/>
    <col min="313" max="313" width="6.140625" style="23" bestFit="1" customWidth="1"/>
    <col min="314" max="314" width="7.5703125" style="23" bestFit="1" customWidth="1"/>
    <col min="315" max="315" width="6.140625" style="23" bestFit="1" customWidth="1"/>
    <col min="316" max="316" width="7.5703125" style="23" bestFit="1" customWidth="1"/>
    <col min="317" max="317" width="6.140625" style="23" bestFit="1" customWidth="1"/>
    <col min="318" max="318" width="7.5703125" style="23" bestFit="1" customWidth="1"/>
    <col min="319" max="319" width="6" style="23" bestFit="1" customWidth="1"/>
    <col min="320" max="320" width="7.5703125" style="23" bestFit="1" customWidth="1"/>
    <col min="321" max="321" width="6" style="23" bestFit="1" customWidth="1"/>
    <col min="322" max="322" width="7.5703125" style="23" bestFit="1" customWidth="1"/>
    <col min="323" max="323" width="6.140625" style="23" bestFit="1" customWidth="1"/>
    <col min="324" max="324" width="7.5703125" style="23" bestFit="1" customWidth="1"/>
    <col min="325" max="325" width="6" style="23" bestFit="1" customWidth="1"/>
    <col min="326" max="326" width="7.5703125" style="23" bestFit="1" customWidth="1"/>
    <col min="327" max="327" width="6.140625" style="23" bestFit="1" customWidth="1"/>
    <col min="328" max="328" width="7.5703125" style="23" bestFit="1" customWidth="1"/>
    <col min="329" max="329" width="6" style="23" bestFit="1" customWidth="1"/>
    <col min="330" max="330" width="7.5703125" style="23" bestFit="1" customWidth="1"/>
    <col min="331" max="331" width="6.140625" style="23" bestFit="1" customWidth="1"/>
    <col min="332" max="332" width="7.5703125" style="23" bestFit="1" customWidth="1"/>
    <col min="333" max="333" width="6" style="23" bestFit="1" customWidth="1"/>
    <col min="334" max="334" width="7.5703125" style="23" bestFit="1" customWidth="1"/>
    <col min="335" max="335" width="6.140625" style="23" bestFit="1" customWidth="1"/>
    <col min="336" max="336" width="7.5703125" style="23" bestFit="1" customWidth="1"/>
    <col min="337" max="337" width="6.140625" style="23" bestFit="1" customWidth="1"/>
    <col min="338" max="338" width="7.5703125" style="23" bestFit="1" customWidth="1"/>
    <col min="339" max="339" width="6.140625" style="23" bestFit="1" customWidth="1"/>
    <col min="340" max="340" width="7.5703125" style="23" bestFit="1" customWidth="1"/>
    <col min="341" max="341" width="6.140625" style="23" bestFit="1" customWidth="1"/>
    <col min="342" max="342" width="7.5703125" style="23" bestFit="1" customWidth="1"/>
    <col min="343" max="343" width="6.140625" style="23" bestFit="1" customWidth="1"/>
    <col min="344" max="344" width="7.5703125" style="23" bestFit="1" customWidth="1"/>
    <col min="345" max="345" width="6.140625" style="23" bestFit="1" customWidth="1"/>
    <col min="346" max="346" width="7.5703125" style="23" bestFit="1" customWidth="1"/>
    <col min="347" max="347" width="6.140625" style="23" bestFit="1" customWidth="1"/>
    <col min="348" max="348" width="7.5703125" style="23" bestFit="1" customWidth="1"/>
    <col min="349" max="349" width="6.140625" style="23" bestFit="1" customWidth="1"/>
    <col min="350" max="350" width="7.5703125" style="23" bestFit="1" customWidth="1"/>
    <col min="351" max="351" width="6.140625" style="23" bestFit="1" customWidth="1"/>
    <col min="352" max="352" width="7.5703125" style="23" bestFit="1" customWidth="1"/>
    <col min="353" max="353" width="6" style="23" bestFit="1" customWidth="1"/>
    <col min="354" max="354" width="7.5703125" style="23" bestFit="1" customWidth="1"/>
    <col min="355" max="355" width="6" style="23" bestFit="1" customWidth="1"/>
    <col min="356" max="356" width="7.5703125" style="23" bestFit="1" customWidth="1"/>
    <col min="357" max="357" width="6.140625" style="23" bestFit="1" customWidth="1"/>
    <col min="358" max="358" width="7.5703125" style="23" bestFit="1" customWidth="1"/>
    <col min="359" max="359" width="6.140625" style="23" bestFit="1" customWidth="1"/>
    <col min="360" max="360" width="7.5703125" style="23" bestFit="1" customWidth="1"/>
    <col min="361" max="361" width="6.140625" style="23" bestFit="1" customWidth="1"/>
    <col min="362" max="362" width="7.5703125" style="23" bestFit="1" customWidth="1"/>
    <col min="363" max="363" width="6.140625" style="23" bestFit="1" customWidth="1"/>
    <col min="364" max="364" width="7.5703125" style="23" bestFit="1" customWidth="1"/>
    <col min="365" max="365" width="6.140625" style="23" bestFit="1" customWidth="1"/>
    <col min="366" max="366" width="7.5703125" style="23" bestFit="1" customWidth="1"/>
    <col min="367" max="367" width="6.140625" style="23" bestFit="1" customWidth="1"/>
    <col min="368" max="368" width="7.5703125" style="23" bestFit="1" customWidth="1"/>
    <col min="369" max="369" width="6.140625" style="23" bestFit="1" customWidth="1"/>
    <col min="370" max="370" width="7.5703125" style="23" bestFit="1" customWidth="1"/>
    <col min="371" max="371" width="6.140625" style="23" bestFit="1" customWidth="1"/>
    <col min="372" max="372" width="7.5703125" style="23" bestFit="1" customWidth="1"/>
    <col min="373" max="373" width="6.140625" style="23" bestFit="1" customWidth="1"/>
    <col min="374" max="374" width="7.5703125" style="23" bestFit="1" customWidth="1"/>
    <col min="375" max="375" width="6" style="23" bestFit="1" customWidth="1"/>
    <col min="376" max="376" width="7.5703125" style="23" bestFit="1" customWidth="1"/>
    <col min="377" max="377" width="6.140625" style="23" bestFit="1" customWidth="1"/>
    <col min="378" max="378" width="7.5703125" style="23" bestFit="1" customWidth="1"/>
    <col min="379" max="379" width="6.140625" style="23" bestFit="1" customWidth="1"/>
    <col min="380" max="380" width="7.5703125" style="23" bestFit="1" customWidth="1"/>
    <col min="381" max="381" width="6.140625" style="23" bestFit="1" customWidth="1"/>
    <col min="382" max="382" width="7.5703125" style="23" bestFit="1" customWidth="1"/>
    <col min="383" max="383" width="6" style="23" bestFit="1" customWidth="1"/>
    <col min="384" max="384" width="7.5703125" style="23" bestFit="1" customWidth="1"/>
    <col min="385" max="385" width="6.140625" style="23" bestFit="1" customWidth="1"/>
    <col min="386" max="386" width="7.5703125" style="23" bestFit="1" customWidth="1"/>
    <col min="387" max="387" width="6.140625" style="23" bestFit="1" customWidth="1"/>
    <col min="388" max="388" width="7.5703125" style="23" bestFit="1" customWidth="1"/>
    <col min="389" max="389" width="6.140625" style="23" bestFit="1" customWidth="1"/>
    <col min="390" max="390" width="7.5703125" style="23" bestFit="1" customWidth="1"/>
    <col min="391" max="391" width="6.140625" style="23" bestFit="1" customWidth="1"/>
    <col min="392" max="392" width="7.5703125" style="23" bestFit="1" customWidth="1"/>
    <col min="393" max="393" width="6.140625" style="23" bestFit="1" customWidth="1"/>
    <col min="394" max="394" width="7.5703125" style="23" bestFit="1" customWidth="1"/>
    <col min="395" max="395" width="6" style="23" bestFit="1" customWidth="1"/>
    <col min="396" max="396" width="7.5703125" style="23" bestFit="1" customWidth="1"/>
    <col min="397" max="397" width="6.140625" style="23" bestFit="1" customWidth="1"/>
    <col min="398" max="398" width="7.5703125" style="23" bestFit="1" customWidth="1"/>
    <col min="399" max="399" width="6.140625" style="23" bestFit="1" customWidth="1"/>
    <col min="400" max="400" width="7.5703125" style="23" bestFit="1" customWidth="1"/>
    <col min="401" max="401" width="6.140625" style="23" bestFit="1" customWidth="1"/>
    <col min="402" max="402" width="7.5703125" style="23" bestFit="1" customWidth="1"/>
    <col min="403" max="403" width="6.140625" style="23" bestFit="1" customWidth="1"/>
    <col min="404" max="404" width="7.5703125" style="23" bestFit="1" customWidth="1"/>
    <col min="405" max="405" width="6.140625" style="23" bestFit="1" customWidth="1"/>
    <col min="406" max="406" width="7.5703125" style="23" bestFit="1" customWidth="1"/>
    <col min="407" max="407" width="6.140625" style="23" bestFit="1" customWidth="1"/>
    <col min="408" max="408" width="7.5703125" style="23" bestFit="1" customWidth="1"/>
    <col min="409" max="409" width="6.140625" style="23" bestFit="1" customWidth="1"/>
    <col min="410" max="410" width="7.5703125" style="23" bestFit="1" customWidth="1"/>
    <col min="411" max="411" width="6.140625" style="23" bestFit="1" customWidth="1"/>
    <col min="412" max="412" width="7.5703125" style="23" bestFit="1" customWidth="1"/>
    <col min="413" max="413" width="6.140625" style="23" bestFit="1" customWidth="1"/>
    <col min="414" max="414" width="7.5703125" style="23" bestFit="1" customWidth="1"/>
    <col min="415" max="415" width="6" style="23" bestFit="1" customWidth="1"/>
    <col min="416" max="416" width="7.5703125" style="23" bestFit="1" customWidth="1"/>
    <col min="417" max="417" width="6.140625" style="23" bestFit="1" customWidth="1"/>
    <col min="418" max="418" width="7.5703125" style="23" bestFit="1" customWidth="1"/>
    <col min="419" max="419" width="6.140625" style="23" bestFit="1" customWidth="1"/>
    <col min="420" max="420" width="7.5703125" style="23" bestFit="1" customWidth="1"/>
    <col min="421" max="421" width="6.140625" style="23" bestFit="1" customWidth="1"/>
    <col min="422" max="422" width="7.5703125" style="23" bestFit="1" customWidth="1"/>
    <col min="423" max="423" width="6" style="23" bestFit="1" customWidth="1"/>
    <col min="424" max="424" width="7.5703125" style="23" bestFit="1" customWidth="1"/>
    <col min="425" max="425" width="6.140625" style="23" bestFit="1" customWidth="1"/>
    <col min="426" max="426" width="7.5703125" style="23" bestFit="1" customWidth="1"/>
    <col min="427" max="427" width="6.140625" style="23" bestFit="1" customWidth="1"/>
    <col min="428" max="428" width="7.5703125" style="23" bestFit="1" customWidth="1"/>
    <col min="429" max="429" width="6.140625" style="23" bestFit="1" customWidth="1"/>
    <col min="430" max="430" width="7.5703125" style="23" bestFit="1" customWidth="1"/>
    <col min="431" max="431" width="6.140625" style="23" bestFit="1" customWidth="1"/>
    <col min="432" max="432" width="7.5703125" style="23" bestFit="1" customWidth="1"/>
    <col min="433" max="433" width="6.140625" style="23" bestFit="1" customWidth="1"/>
    <col min="434" max="434" width="7.5703125" style="23" bestFit="1" customWidth="1"/>
    <col min="435" max="435" width="6.140625" style="23" bestFit="1" customWidth="1"/>
    <col min="436" max="436" width="7.5703125" style="23" bestFit="1" customWidth="1"/>
    <col min="437" max="437" width="6.140625" style="23" bestFit="1" customWidth="1"/>
    <col min="438" max="438" width="7.5703125" style="23" bestFit="1" customWidth="1"/>
    <col min="439" max="439" width="6.140625" style="23" bestFit="1" customWidth="1"/>
    <col min="440" max="440" width="7.5703125" style="23" bestFit="1" customWidth="1"/>
    <col min="441" max="441" width="6.140625" style="23" bestFit="1" customWidth="1"/>
    <col min="442" max="442" width="7.5703125" style="23" bestFit="1" customWidth="1"/>
    <col min="443" max="443" width="6.140625" style="23" bestFit="1" customWidth="1"/>
    <col min="444" max="444" width="7.5703125" style="23" bestFit="1" customWidth="1"/>
    <col min="445" max="445" width="6.140625" style="23" bestFit="1" customWidth="1"/>
    <col min="446" max="446" width="7.5703125" style="23" bestFit="1" customWidth="1"/>
    <col min="447" max="447" width="6.140625" style="23" bestFit="1" customWidth="1"/>
    <col min="448" max="448" width="7.5703125" style="23" bestFit="1" customWidth="1"/>
    <col min="449" max="449" width="6" style="23" bestFit="1" customWidth="1"/>
    <col min="450" max="450" width="7.5703125" style="23" bestFit="1" customWidth="1"/>
    <col min="451" max="451" width="6.140625" style="23" bestFit="1" customWidth="1"/>
    <col min="452" max="452" width="7.5703125" style="23" bestFit="1" customWidth="1"/>
    <col min="453" max="453" width="6.140625" style="23" bestFit="1" customWidth="1"/>
    <col min="454" max="454" width="7.5703125" style="23" bestFit="1" customWidth="1"/>
    <col min="455" max="455" width="6" style="23" bestFit="1" customWidth="1"/>
    <col min="456" max="456" width="7.5703125" style="23" bestFit="1" customWidth="1"/>
    <col min="457" max="457" width="6.140625" style="23" bestFit="1" customWidth="1"/>
    <col min="458" max="458" width="7.5703125" style="23" bestFit="1" customWidth="1"/>
    <col min="459" max="459" width="6.140625" style="23" bestFit="1" customWidth="1"/>
    <col min="460" max="460" width="7.5703125" style="23" bestFit="1" customWidth="1"/>
    <col min="461" max="461" width="6" style="23" bestFit="1" customWidth="1"/>
    <col min="462" max="462" width="7.5703125" style="23" bestFit="1" customWidth="1"/>
    <col min="463" max="463" width="6.140625" style="23" bestFit="1" customWidth="1"/>
    <col min="464" max="464" width="7.5703125" style="23" bestFit="1" customWidth="1"/>
    <col min="465" max="465" width="6.140625" style="23" bestFit="1" customWidth="1"/>
    <col min="466" max="466" width="7.5703125" style="23" bestFit="1" customWidth="1"/>
    <col min="467" max="467" width="6.140625" style="23" bestFit="1" customWidth="1"/>
    <col min="468" max="468" width="7.5703125" style="23" bestFit="1" customWidth="1"/>
    <col min="469" max="469" width="6.140625" style="23" bestFit="1" customWidth="1"/>
    <col min="470" max="470" width="7.5703125" style="23" bestFit="1" customWidth="1"/>
    <col min="471" max="471" width="6.140625" style="23" bestFit="1" customWidth="1"/>
    <col min="472" max="472" width="7.5703125" style="23" bestFit="1" customWidth="1"/>
    <col min="473" max="473" width="6" style="23" bestFit="1" customWidth="1"/>
    <col min="474" max="474" width="7.5703125" style="23" bestFit="1" customWidth="1"/>
    <col min="475" max="475" width="6" style="23" bestFit="1" customWidth="1"/>
    <col min="476" max="476" width="7.5703125" style="23" bestFit="1" customWidth="1"/>
    <col min="477" max="477" width="6.140625" style="23" bestFit="1" customWidth="1"/>
    <col min="478" max="478" width="7.5703125" style="23" bestFit="1" customWidth="1"/>
    <col min="479" max="479" width="6.140625" style="23" bestFit="1" customWidth="1"/>
    <col min="480" max="480" width="7.5703125" style="23" bestFit="1" customWidth="1"/>
    <col min="481" max="481" width="6.140625" style="23" bestFit="1" customWidth="1"/>
    <col min="482" max="482" width="7.5703125" style="23" bestFit="1" customWidth="1"/>
    <col min="483" max="483" width="6" style="23" bestFit="1" customWidth="1"/>
    <col min="484" max="484" width="7.5703125" style="23" bestFit="1" customWidth="1"/>
    <col min="485" max="485" width="6.140625" style="23" bestFit="1" customWidth="1"/>
    <col min="486" max="486" width="7.5703125" style="23" bestFit="1" customWidth="1"/>
    <col min="487" max="487" width="6.140625" style="23" bestFit="1" customWidth="1"/>
    <col min="488" max="488" width="7.5703125" style="23" bestFit="1" customWidth="1"/>
    <col min="489" max="489" width="6.140625" style="81" bestFit="1" customWidth="1"/>
    <col min="490" max="490" width="7.5703125" style="23" bestFit="1" customWidth="1"/>
    <col min="491" max="491" width="6.140625" style="81" bestFit="1" customWidth="1"/>
    <col min="492" max="492" width="7.5703125" style="23" bestFit="1" customWidth="1"/>
    <col min="493" max="493" width="6.140625" style="81" bestFit="1" customWidth="1"/>
    <col min="494" max="494" width="7.5703125" style="81" bestFit="1" customWidth="1"/>
    <col min="495" max="495" width="6.140625" style="81" bestFit="1" customWidth="1"/>
    <col min="496" max="496" width="7.5703125" style="81" bestFit="1" customWidth="1"/>
    <col min="497" max="497" width="6.140625" style="81" bestFit="1" customWidth="1"/>
    <col min="498" max="498" width="7.5703125" style="81" bestFit="1" customWidth="1"/>
    <col min="499" max="499" width="6.140625" style="81" bestFit="1" customWidth="1"/>
    <col min="500" max="500" width="7.5703125" style="81" bestFit="1" customWidth="1"/>
    <col min="501" max="501" width="6.140625" style="81" bestFit="1" customWidth="1"/>
    <col min="502" max="502" width="7.5703125" style="81" bestFit="1" customWidth="1"/>
    <col min="503" max="503" width="6.140625" style="81" bestFit="1" customWidth="1"/>
    <col min="504" max="504" width="7.5703125" style="81" bestFit="1" customWidth="1"/>
    <col min="505" max="505" width="6.140625" style="81" bestFit="1" customWidth="1"/>
    <col min="506" max="506" width="7.5703125" style="81" bestFit="1" customWidth="1"/>
    <col min="507" max="507" width="6.140625" style="81" bestFit="1" customWidth="1"/>
    <col min="508" max="508" width="7.5703125" style="81" bestFit="1" customWidth="1"/>
    <col min="509" max="509" width="6.140625" style="81" bestFit="1" customWidth="1"/>
    <col min="510" max="510" width="7.5703125" style="81" bestFit="1" customWidth="1"/>
    <col min="511" max="511" width="6.140625" style="81" bestFit="1" customWidth="1"/>
    <col min="512" max="512" width="7.5703125" style="81" bestFit="1" customWidth="1"/>
    <col min="513" max="513" width="6.140625" style="81" bestFit="1" customWidth="1"/>
    <col min="514" max="514" width="7.5703125" style="81" bestFit="1" customWidth="1"/>
    <col min="515" max="515" width="6.140625" style="81" bestFit="1" customWidth="1"/>
    <col min="516" max="516" width="7.5703125" style="81" bestFit="1" customWidth="1"/>
    <col min="517" max="517" width="6.140625" style="81" bestFit="1" customWidth="1"/>
    <col min="518" max="518" width="7.5703125" style="81" bestFit="1" customWidth="1"/>
    <col min="519" max="519" width="6.140625" style="81" bestFit="1" customWidth="1"/>
    <col min="520" max="520" width="7.5703125" style="81" bestFit="1" customWidth="1"/>
    <col min="521" max="521" width="6" style="81" bestFit="1" customWidth="1"/>
    <col min="522" max="522" width="7.5703125" style="81" bestFit="1" customWidth="1"/>
    <col min="523" max="523" width="6.140625" style="81" bestFit="1" customWidth="1"/>
    <col min="524" max="524" width="7.5703125" style="81" bestFit="1" customWidth="1"/>
    <col min="525" max="525" width="6.140625" style="81" bestFit="1" customWidth="1"/>
    <col min="526" max="526" width="7.5703125" style="81" bestFit="1" customWidth="1"/>
    <col min="527" max="527" width="6.140625" style="81" bestFit="1" customWidth="1"/>
    <col min="528" max="528" width="7.5703125" style="81" bestFit="1" customWidth="1"/>
    <col min="529" max="529" width="6.140625" style="81" bestFit="1" customWidth="1"/>
    <col min="530" max="530" width="7.5703125" style="81" bestFit="1" customWidth="1"/>
    <col min="531" max="531" width="6.140625" style="81" bestFit="1" customWidth="1"/>
    <col min="532" max="532" width="7.5703125" style="81" bestFit="1" customWidth="1"/>
    <col min="533" max="533" width="6.140625" style="81" bestFit="1" customWidth="1"/>
    <col min="534" max="534" width="7.5703125" style="81" bestFit="1" customWidth="1"/>
    <col min="535" max="535" width="6.140625" style="81" bestFit="1" customWidth="1"/>
    <col min="536" max="536" width="7.5703125" style="81" bestFit="1" customWidth="1"/>
    <col min="537" max="537" width="6.140625" style="81" bestFit="1" customWidth="1"/>
    <col min="538" max="538" width="7.5703125" style="81" bestFit="1" customWidth="1"/>
    <col min="539" max="539" width="6.140625" style="81" bestFit="1" customWidth="1"/>
    <col min="540" max="540" width="7.5703125" style="81" bestFit="1" customWidth="1"/>
    <col min="541" max="541" width="6.140625" style="81" bestFit="1" customWidth="1"/>
    <col min="542" max="542" width="7.5703125" style="81" bestFit="1" customWidth="1"/>
    <col min="543" max="543" width="6" style="81" bestFit="1" customWidth="1"/>
    <col min="544" max="544" width="7.5703125" style="81" bestFit="1" customWidth="1"/>
    <col min="545" max="545" width="6.140625" style="81" bestFit="1" customWidth="1"/>
    <col min="546" max="546" width="7.5703125" style="81" bestFit="1" customWidth="1"/>
    <col min="547" max="547" width="6" style="81" bestFit="1" customWidth="1"/>
    <col min="548" max="548" width="7.5703125" style="81" bestFit="1" customWidth="1"/>
    <col min="549" max="549" width="6.140625" style="81" bestFit="1" customWidth="1"/>
    <col min="550" max="550" width="7.5703125" style="81" bestFit="1" customWidth="1"/>
    <col min="551" max="551" width="6.140625" style="81" bestFit="1" customWidth="1"/>
    <col min="552" max="552" width="7.5703125" style="81" bestFit="1" customWidth="1"/>
    <col min="553" max="553" width="6.140625" style="81" bestFit="1" customWidth="1"/>
    <col min="554" max="554" width="7.5703125" style="81" bestFit="1" customWidth="1"/>
    <col min="555" max="555" width="6" style="81" bestFit="1" customWidth="1"/>
    <col min="556" max="556" width="7.5703125" style="81" bestFit="1" customWidth="1"/>
    <col min="557" max="557" width="6.140625" style="81" bestFit="1" customWidth="1"/>
    <col min="558" max="558" width="7.5703125" style="81" bestFit="1" customWidth="1"/>
    <col min="559" max="559" width="6.140625" style="81" bestFit="1" customWidth="1"/>
    <col min="560" max="560" width="7.5703125" style="81" bestFit="1" customWidth="1"/>
    <col min="561" max="561" width="6" style="81" bestFit="1" customWidth="1"/>
    <col min="562" max="562" width="7.5703125" style="81" bestFit="1" customWidth="1"/>
    <col min="563" max="563" width="6" style="81" bestFit="1" customWidth="1"/>
    <col min="564" max="564" width="7.5703125" style="81" bestFit="1" customWidth="1"/>
    <col min="565" max="565" width="6" style="81" bestFit="1" customWidth="1"/>
    <col min="566" max="566" width="7.5703125" style="81" bestFit="1" customWidth="1"/>
    <col min="567" max="567" width="6" style="81" bestFit="1" customWidth="1"/>
    <col min="568" max="568" width="7.5703125" style="81" bestFit="1" customWidth="1"/>
    <col min="569" max="569" width="6" style="81" bestFit="1" customWidth="1"/>
    <col min="570" max="570" width="7.5703125" style="81" bestFit="1" customWidth="1"/>
    <col min="571" max="571" width="6" style="81" bestFit="1" customWidth="1"/>
    <col min="572" max="572" width="7.5703125" style="81" bestFit="1" customWidth="1"/>
    <col min="573" max="573" width="6" style="81" bestFit="1" customWidth="1"/>
    <col min="574" max="574" width="7.5703125" style="81" bestFit="1" customWidth="1"/>
    <col min="575" max="575" width="6" style="81" bestFit="1" customWidth="1"/>
    <col min="576" max="576" width="7.5703125" style="81" bestFit="1" customWidth="1"/>
    <col min="577" max="577" width="6" style="81" bestFit="1" customWidth="1"/>
    <col min="578" max="578" width="7.5703125" style="81" bestFit="1" customWidth="1"/>
    <col min="579" max="579" width="6" style="81" bestFit="1" customWidth="1"/>
    <col min="580" max="580" width="7.5703125" style="81" bestFit="1" customWidth="1"/>
    <col min="581" max="581" width="6" style="81" bestFit="1" customWidth="1"/>
    <col min="582" max="582" width="7.5703125" style="81" bestFit="1" customWidth="1"/>
    <col min="583" max="583" width="6" style="81" bestFit="1" customWidth="1"/>
    <col min="584" max="584" width="7.5703125" style="81" bestFit="1" customWidth="1"/>
    <col min="585" max="585" width="6" style="81" bestFit="1" customWidth="1"/>
    <col min="586" max="586" width="7.5703125" style="81" bestFit="1" customWidth="1"/>
    <col min="587" max="587" width="6" style="81" bestFit="1" customWidth="1"/>
    <col min="588" max="588" width="7.5703125" style="81" bestFit="1" customWidth="1"/>
    <col min="589" max="589" width="6" style="81" bestFit="1" customWidth="1"/>
    <col min="590" max="590" width="7.5703125" style="81" bestFit="1" customWidth="1"/>
    <col min="591" max="591" width="6" style="81" bestFit="1" customWidth="1"/>
    <col min="592" max="592" width="7.5703125" style="81" bestFit="1" customWidth="1"/>
    <col min="593" max="593" width="6" style="81" bestFit="1" customWidth="1"/>
    <col min="594" max="594" width="7.5703125" style="81" bestFit="1" customWidth="1"/>
    <col min="595" max="595" width="6" style="81" bestFit="1" customWidth="1"/>
    <col min="596" max="596" width="7.5703125" style="81" bestFit="1" customWidth="1"/>
    <col min="597" max="597" width="6" style="81" bestFit="1" customWidth="1"/>
    <col min="598" max="598" width="7.5703125" style="81" bestFit="1" customWidth="1"/>
    <col min="599" max="599" width="6" style="81" bestFit="1" customWidth="1"/>
    <col min="600" max="600" width="7.5703125" style="81" bestFit="1" customWidth="1"/>
    <col min="601" max="601" width="6" style="81" bestFit="1" customWidth="1"/>
    <col min="602" max="602" width="7.5703125" style="81" bestFit="1" customWidth="1"/>
    <col min="603" max="603" width="6" style="81" bestFit="1" customWidth="1"/>
    <col min="604" max="604" width="7.5703125" style="81" bestFit="1" customWidth="1"/>
    <col min="605" max="605" width="6" style="81" bestFit="1" customWidth="1"/>
    <col min="606" max="606" width="7.5703125" style="81" bestFit="1" customWidth="1"/>
    <col min="607" max="607" width="6" style="81" bestFit="1" customWidth="1"/>
    <col min="608" max="608" width="7.5703125" style="81" bestFit="1" customWidth="1"/>
    <col min="609" max="609" width="6" style="81" bestFit="1" customWidth="1"/>
    <col min="610" max="610" width="7.5703125" style="81" bestFit="1" customWidth="1"/>
    <col min="611" max="611" width="6" style="81" bestFit="1" customWidth="1"/>
    <col min="612" max="612" width="7.5703125" style="81" bestFit="1" customWidth="1"/>
    <col min="613" max="613" width="6" style="81" bestFit="1" customWidth="1"/>
    <col min="614" max="614" width="7.5703125" style="81" bestFit="1" customWidth="1"/>
    <col min="615" max="615" width="6" style="81" bestFit="1" customWidth="1"/>
    <col min="616" max="616" width="7.5703125" style="81" bestFit="1" customWidth="1"/>
    <col min="617" max="617" width="6" style="81" bestFit="1" customWidth="1"/>
    <col min="618" max="618" width="7.5703125" style="81" bestFit="1" customWidth="1"/>
    <col min="619" max="619" width="6" style="81" bestFit="1" customWidth="1"/>
    <col min="620" max="620" width="7.5703125" style="81" bestFit="1" customWidth="1"/>
    <col min="621" max="621" width="6" style="81" bestFit="1" customWidth="1"/>
    <col min="622" max="622" width="7.5703125" style="81" bestFit="1" customWidth="1"/>
    <col min="623" max="623" width="6" style="81" bestFit="1" customWidth="1"/>
    <col min="624" max="624" width="7.5703125" style="81" bestFit="1" customWidth="1"/>
    <col min="625" max="625" width="6" style="81" bestFit="1" customWidth="1"/>
    <col min="626" max="626" width="7.5703125" style="81" bestFit="1" customWidth="1"/>
    <col min="627" max="627" width="6" style="81" bestFit="1" customWidth="1"/>
    <col min="628" max="628" width="7.5703125" style="81" bestFit="1" customWidth="1"/>
    <col min="629" max="629" width="6" style="81" bestFit="1" customWidth="1"/>
    <col min="630" max="630" width="7.5703125" style="81" bestFit="1" customWidth="1"/>
    <col min="631" max="631" width="6" style="81" bestFit="1" customWidth="1"/>
    <col min="632" max="632" width="7.5703125" style="81" bestFit="1" customWidth="1"/>
    <col min="633" max="633" width="6" style="81" bestFit="1" customWidth="1"/>
    <col min="634" max="634" width="7.5703125" style="81" bestFit="1" customWidth="1"/>
    <col min="635" max="635" width="6" style="81" bestFit="1" customWidth="1"/>
    <col min="636" max="636" width="7.5703125" style="81" bestFit="1" customWidth="1"/>
    <col min="637" max="637" width="6" style="81" bestFit="1" customWidth="1"/>
    <col min="638" max="638" width="7.5703125" style="81" bestFit="1" customWidth="1"/>
    <col min="639" max="639" width="6" style="81" bestFit="1" customWidth="1"/>
    <col min="640" max="640" width="7.5703125" style="81" bestFit="1" customWidth="1"/>
    <col min="641" max="641" width="6" style="81" bestFit="1" customWidth="1"/>
    <col min="642" max="642" width="7.5703125" style="81" bestFit="1" customWidth="1"/>
    <col min="643" max="643" width="6" style="81" bestFit="1" customWidth="1"/>
    <col min="644" max="644" width="7.5703125" style="81" bestFit="1" customWidth="1"/>
    <col min="645" max="645" width="6" style="81" bestFit="1" customWidth="1"/>
    <col min="646" max="646" width="7.5703125" style="81" bestFit="1" customWidth="1"/>
    <col min="647" max="647" width="6" style="81" bestFit="1" customWidth="1"/>
    <col min="648" max="648" width="7.5703125" style="81" bestFit="1" customWidth="1"/>
    <col min="649" max="649" width="6" style="81" bestFit="1" customWidth="1"/>
    <col min="650" max="650" width="7.5703125" style="81" bestFit="1" customWidth="1"/>
    <col min="651" max="651" width="6" style="81" bestFit="1" customWidth="1"/>
    <col min="652" max="652" width="7.5703125" style="81" bestFit="1" customWidth="1"/>
    <col min="653" max="653" width="6" style="81" bestFit="1" customWidth="1"/>
    <col min="654" max="654" width="7.5703125" style="81" bestFit="1" customWidth="1"/>
    <col min="655" max="655" width="6" style="81" bestFit="1" customWidth="1"/>
    <col min="656" max="656" width="7.5703125" style="81" bestFit="1" customWidth="1"/>
    <col min="657" max="657" width="6" style="81" bestFit="1" customWidth="1"/>
    <col min="658" max="658" width="7.5703125" style="81" bestFit="1" customWidth="1"/>
    <col min="659" max="659" width="6" style="81" bestFit="1" customWidth="1"/>
    <col min="660" max="660" width="7.5703125" style="81" bestFit="1" customWidth="1"/>
    <col min="661" max="661" width="6" style="81" bestFit="1" customWidth="1"/>
    <col min="662" max="662" width="7.5703125" style="81" bestFit="1" customWidth="1"/>
    <col min="663" max="663" width="6" style="81" bestFit="1" customWidth="1"/>
    <col min="664" max="664" width="7.5703125" style="81" bestFit="1" customWidth="1"/>
    <col min="665" max="665" width="6" style="81" bestFit="1" customWidth="1"/>
    <col min="666" max="666" width="7.5703125" style="81" bestFit="1" customWidth="1"/>
    <col min="667" max="667" width="6" style="81" bestFit="1" customWidth="1"/>
    <col min="668" max="668" width="7.5703125" style="81" bestFit="1" customWidth="1"/>
    <col min="669" max="669" width="6" style="81" bestFit="1" customWidth="1"/>
    <col min="670" max="670" width="7.5703125" style="81" bestFit="1" customWidth="1"/>
    <col min="671" max="671" width="6" style="81" bestFit="1" customWidth="1"/>
    <col min="672" max="672" width="7.5703125" style="81" bestFit="1" customWidth="1"/>
    <col min="673" max="673" width="6" style="81" bestFit="1" customWidth="1"/>
    <col min="674" max="674" width="7.5703125" style="81" bestFit="1" customWidth="1"/>
    <col min="675" max="675" width="6" style="81" bestFit="1" customWidth="1"/>
    <col min="676" max="676" width="7.5703125" style="81" bestFit="1" customWidth="1"/>
    <col min="677" max="677" width="6" style="81" bestFit="1" customWidth="1"/>
    <col min="678" max="678" width="7.5703125" style="81" bestFit="1" customWidth="1"/>
    <col min="679" max="679" width="6" style="81" bestFit="1" customWidth="1"/>
    <col min="680" max="680" width="7.5703125" style="81" bestFit="1" customWidth="1"/>
    <col min="681" max="681" width="6" style="81" bestFit="1" customWidth="1"/>
    <col min="682" max="682" width="7.5703125" style="81" bestFit="1" customWidth="1"/>
    <col min="683" max="683" width="6" style="81" bestFit="1" customWidth="1"/>
    <col min="684" max="684" width="7.5703125" style="81" bestFit="1" customWidth="1"/>
    <col min="685" max="685" width="6" style="81" bestFit="1" customWidth="1"/>
    <col min="686" max="686" width="7.5703125" style="81" bestFit="1" customWidth="1"/>
    <col min="687" max="687" width="6" style="81" bestFit="1" customWidth="1"/>
    <col min="688" max="688" width="7.5703125" style="81" bestFit="1" customWidth="1"/>
    <col min="689" max="689" width="6" style="81" bestFit="1" customWidth="1"/>
    <col min="690" max="690" width="7.5703125" style="81" bestFit="1" customWidth="1"/>
    <col min="691" max="691" width="6" style="81" bestFit="1" customWidth="1"/>
    <col min="692" max="692" width="7.5703125" style="81" bestFit="1" customWidth="1"/>
    <col min="693" max="693" width="6" style="81" bestFit="1" customWidth="1"/>
    <col min="694" max="694" width="7.5703125" style="81" bestFit="1" customWidth="1"/>
    <col min="695" max="695" width="6" style="81" bestFit="1" customWidth="1"/>
    <col min="696" max="696" width="7.5703125" style="81" bestFit="1" customWidth="1"/>
    <col min="697" max="697" width="6" style="81" bestFit="1" customWidth="1"/>
    <col min="698" max="698" width="7.5703125" style="81" bestFit="1" customWidth="1"/>
    <col min="699" max="699" width="6" style="81" bestFit="1" customWidth="1"/>
    <col min="700" max="700" width="7.5703125" style="81" bestFit="1" customWidth="1"/>
    <col min="701" max="701" width="6" style="81" bestFit="1" customWidth="1"/>
    <col min="702" max="702" width="7.5703125" style="81" bestFit="1" customWidth="1"/>
    <col min="703" max="703" width="6" style="81" bestFit="1" customWidth="1"/>
    <col min="704" max="704" width="7.5703125" style="81" bestFit="1" customWidth="1"/>
    <col min="705" max="705" width="6" style="81" bestFit="1" customWidth="1"/>
    <col min="706" max="706" width="7.5703125" style="81" bestFit="1" customWidth="1"/>
    <col min="707" max="707" width="6" style="81" bestFit="1" customWidth="1"/>
    <col min="708" max="708" width="7.5703125" style="81" bestFit="1" customWidth="1"/>
    <col min="709" max="709" width="6.140625" style="81" bestFit="1" customWidth="1"/>
    <col min="710" max="710" width="7.5703125" style="81" bestFit="1" customWidth="1"/>
    <col min="711" max="711" width="6.140625" style="81" bestFit="1" customWidth="1"/>
    <col min="712" max="712" width="7.5703125" style="81" bestFit="1" customWidth="1"/>
    <col min="713" max="713" width="6.140625" style="81" bestFit="1" customWidth="1"/>
    <col min="714" max="714" width="7.5703125" style="81" bestFit="1" customWidth="1"/>
    <col min="715" max="715" width="6.140625" style="81" bestFit="1" customWidth="1"/>
    <col min="716" max="716" width="7.5703125" style="81" bestFit="1" customWidth="1"/>
    <col min="717" max="717" width="6.140625" style="81" bestFit="1" customWidth="1"/>
    <col min="718" max="718" width="7.5703125" style="81" bestFit="1" customWidth="1"/>
    <col min="719" max="719" width="6" style="81" bestFit="1" customWidth="1"/>
    <col min="720" max="720" width="7.5703125" style="81" bestFit="1" customWidth="1"/>
    <col min="721" max="721" width="6.140625" style="81" bestFit="1" customWidth="1"/>
    <col min="722" max="722" width="7.5703125" style="81" bestFit="1" customWidth="1"/>
    <col min="723" max="723" width="6.140625" style="81" bestFit="1" customWidth="1"/>
    <col min="724" max="724" width="7.5703125" style="81" bestFit="1" customWidth="1"/>
    <col min="725" max="725" width="6.140625" style="81" bestFit="1" customWidth="1"/>
    <col min="726" max="726" width="7.5703125" style="81" bestFit="1" customWidth="1"/>
    <col min="727" max="727" width="6.140625" style="81" bestFit="1" customWidth="1"/>
    <col min="728" max="728" width="7.5703125" style="81" bestFit="1" customWidth="1"/>
    <col min="729" max="729" width="6.140625" style="81" bestFit="1" customWidth="1"/>
    <col min="730" max="730" width="7.5703125" style="81" bestFit="1" customWidth="1"/>
    <col min="731" max="731" width="6.140625" style="81" bestFit="1" customWidth="1"/>
    <col min="732" max="732" width="7.5703125" style="81" bestFit="1" customWidth="1"/>
    <col min="733" max="733" width="6.140625" style="81" bestFit="1" customWidth="1"/>
    <col min="734" max="734" width="7.5703125" style="81" bestFit="1" customWidth="1"/>
    <col min="735" max="735" width="6" style="81" bestFit="1" customWidth="1"/>
    <col min="736" max="736" width="7.5703125" style="81" bestFit="1" customWidth="1"/>
    <col min="737" max="737" width="6" style="81" bestFit="1" customWidth="1"/>
    <col min="738" max="738" width="7.5703125" style="81" bestFit="1" customWidth="1"/>
    <col min="739" max="739" width="6" style="81" bestFit="1" customWidth="1"/>
    <col min="740" max="740" width="7.5703125" style="81" bestFit="1" customWidth="1"/>
    <col min="741" max="741" width="6" style="81" bestFit="1" customWidth="1"/>
    <col min="742" max="742" width="7.5703125" style="81" bestFit="1" customWidth="1"/>
    <col min="743" max="743" width="6" style="81" bestFit="1" customWidth="1"/>
    <col min="744" max="744" width="7.5703125" style="81" bestFit="1" customWidth="1"/>
    <col min="745" max="745" width="6" style="81" bestFit="1" customWidth="1"/>
    <col min="746" max="746" width="7.5703125" style="81" bestFit="1" customWidth="1"/>
    <col min="747" max="747" width="6" style="81" bestFit="1" customWidth="1"/>
    <col min="748" max="748" width="7.5703125" style="81" bestFit="1" customWidth="1"/>
    <col min="749" max="749" width="6" style="81" bestFit="1" customWidth="1"/>
    <col min="750" max="750" width="7.5703125" style="81" bestFit="1" customWidth="1"/>
    <col min="751" max="751" width="6" style="81" bestFit="1" customWidth="1"/>
    <col min="752" max="752" width="7.5703125" style="81" bestFit="1" customWidth="1"/>
    <col min="753" max="753" width="6" style="81" bestFit="1" customWidth="1"/>
    <col min="754" max="754" width="7.5703125" style="81" bestFit="1" customWidth="1"/>
    <col min="755" max="755" width="6" style="81" bestFit="1" customWidth="1"/>
    <col min="756" max="756" width="7.5703125" style="81" bestFit="1" customWidth="1"/>
    <col min="757" max="757" width="6" style="81" bestFit="1" customWidth="1"/>
    <col min="758" max="758" width="7.5703125" style="81" bestFit="1" customWidth="1"/>
    <col min="759" max="759" width="6" style="81" bestFit="1" customWidth="1"/>
    <col min="760" max="760" width="7.5703125" style="81" bestFit="1" customWidth="1"/>
    <col min="761" max="761" width="6" style="81" bestFit="1" customWidth="1"/>
    <col min="762" max="762" width="7.5703125" style="81" bestFit="1" customWidth="1"/>
    <col min="763" max="763" width="6" style="81" bestFit="1" customWidth="1"/>
    <col min="764" max="764" width="7.5703125" style="81" bestFit="1" customWidth="1"/>
    <col min="765" max="765" width="6" style="81" bestFit="1" customWidth="1"/>
    <col min="766" max="766" width="7.5703125" style="81" bestFit="1" customWidth="1"/>
    <col min="767" max="767" width="6" style="81" bestFit="1" customWidth="1"/>
    <col min="768" max="768" width="7.5703125" style="81" bestFit="1" customWidth="1"/>
    <col min="769" max="769" width="6" style="81" bestFit="1" customWidth="1"/>
    <col min="770" max="770" width="7.5703125" style="81" bestFit="1" customWidth="1"/>
    <col min="771" max="771" width="6" style="81" bestFit="1" customWidth="1"/>
    <col min="772" max="772" width="7.5703125" style="81" bestFit="1" customWidth="1"/>
    <col min="773" max="773" width="6" style="81" bestFit="1" customWidth="1"/>
    <col min="774" max="774" width="7.5703125" style="81" bestFit="1" customWidth="1"/>
    <col min="775" max="775" width="6" style="81" bestFit="1" customWidth="1"/>
    <col min="776" max="776" width="7.5703125" style="81" bestFit="1" customWidth="1"/>
    <col min="777" max="777" width="6" style="81" bestFit="1" customWidth="1"/>
    <col min="778" max="778" width="7.5703125" style="81" bestFit="1" customWidth="1"/>
    <col min="779" max="779" width="6" style="81" bestFit="1" customWidth="1"/>
    <col min="780" max="780" width="7.5703125" style="81" bestFit="1" customWidth="1"/>
    <col min="781" max="781" width="6" style="81" bestFit="1" customWidth="1"/>
    <col min="782" max="782" width="7.5703125" style="81" bestFit="1" customWidth="1"/>
    <col min="783" max="783" width="6" style="81" bestFit="1" customWidth="1"/>
    <col min="784" max="784" width="7.5703125" style="81" bestFit="1" customWidth="1"/>
    <col min="785" max="785" width="6" style="81" bestFit="1" customWidth="1"/>
    <col min="786" max="786" width="7.5703125" style="81" bestFit="1" customWidth="1"/>
    <col min="787" max="787" width="6" style="81" bestFit="1" customWidth="1"/>
    <col min="788" max="788" width="7.5703125" style="81" bestFit="1" customWidth="1"/>
    <col min="789" max="789" width="6" style="81" bestFit="1" customWidth="1"/>
    <col min="790" max="790" width="7.5703125" style="81" bestFit="1" customWidth="1"/>
    <col min="791" max="791" width="6.140625" style="81" bestFit="1" customWidth="1"/>
    <col min="792" max="792" width="7.5703125" style="81" bestFit="1" customWidth="1"/>
    <col min="793" max="793" width="6.140625" style="81" bestFit="1" customWidth="1"/>
    <col min="794" max="794" width="7.5703125" style="81" bestFit="1" customWidth="1"/>
    <col min="795" max="795" width="6.140625" style="81" bestFit="1" customWidth="1"/>
    <col min="796" max="796" width="7.5703125" style="81" bestFit="1" customWidth="1"/>
    <col min="797" max="797" width="6.140625" style="81" bestFit="1" customWidth="1"/>
    <col min="798" max="798" width="7.5703125" style="81" bestFit="1" customWidth="1"/>
    <col min="799" max="799" width="6" style="81" bestFit="1" customWidth="1"/>
    <col min="800" max="800" width="7.5703125" style="81" bestFit="1" customWidth="1"/>
    <col min="801" max="801" width="6.140625" style="81" bestFit="1" customWidth="1"/>
    <col min="802" max="802" width="7.5703125" style="81" bestFit="1" customWidth="1"/>
    <col min="803" max="803" width="6" style="81" bestFit="1" customWidth="1"/>
    <col min="804" max="804" width="7.5703125" style="81" bestFit="1" customWidth="1"/>
    <col min="805" max="805" width="6.140625" style="81" bestFit="1" customWidth="1"/>
    <col min="806" max="806" width="7.5703125" style="81" bestFit="1" customWidth="1"/>
    <col min="807" max="807" width="6.140625" style="81" bestFit="1" customWidth="1"/>
    <col min="808" max="808" width="7.5703125" style="81" bestFit="1" customWidth="1"/>
    <col min="809" max="809" width="6.140625" style="81" bestFit="1" customWidth="1"/>
    <col min="810" max="810" width="7.5703125" style="81" bestFit="1" customWidth="1"/>
    <col min="811" max="811" width="6.140625" style="81" bestFit="1" customWidth="1"/>
    <col min="812" max="812" width="7.5703125" style="81" bestFit="1" customWidth="1"/>
    <col min="813" max="813" width="6.140625" style="81" bestFit="1" customWidth="1"/>
    <col min="814" max="814" width="7.5703125" style="81" bestFit="1" customWidth="1"/>
    <col min="815" max="815" width="6" style="81" bestFit="1" customWidth="1"/>
    <col min="816" max="816" width="7.5703125" style="81" bestFit="1" customWidth="1"/>
    <col min="817" max="817" width="6.140625" style="81" bestFit="1" customWidth="1"/>
    <col min="818" max="818" width="7.5703125" style="81" bestFit="1" customWidth="1"/>
    <col min="819" max="819" width="6" style="81" bestFit="1" customWidth="1"/>
    <col min="820" max="820" width="7.5703125" style="81" bestFit="1" customWidth="1"/>
    <col min="821" max="821" width="6.140625" style="81" bestFit="1" customWidth="1"/>
    <col min="822" max="822" width="7.5703125" style="81" bestFit="1" customWidth="1"/>
    <col min="823" max="823" width="6.140625" style="81" bestFit="1" customWidth="1"/>
    <col min="824" max="824" width="7.5703125" style="81" bestFit="1" customWidth="1"/>
    <col min="825" max="825" width="6.140625" style="81" bestFit="1" customWidth="1"/>
    <col min="826" max="826" width="7.5703125" style="81" bestFit="1" customWidth="1"/>
    <col min="827" max="827" width="6.140625" style="81" bestFit="1" customWidth="1"/>
    <col min="828" max="828" width="7.5703125" style="81" bestFit="1" customWidth="1"/>
    <col min="829" max="829" width="6.140625" style="81" bestFit="1" customWidth="1"/>
    <col min="830" max="830" width="7.5703125" style="81" bestFit="1" customWidth="1"/>
    <col min="831" max="831" width="6.140625" style="81" bestFit="1" customWidth="1"/>
    <col min="832" max="832" width="7.5703125" style="81" bestFit="1" customWidth="1"/>
    <col min="833" max="833" width="6" style="81" bestFit="1" customWidth="1"/>
    <col min="834" max="834" width="7.5703125" style="81" bestFit="1" customWidth="1"/>
    <col min="835" max="835" width="6.140625" style="81" bestFit="1" customWidth="1"/>
    <col min="836" max="836" width="7.5703125" style="81" bestFit="1" customWidth="1"/>
    <col min="837" max="837" width="6.140625" style="81" bestFit="1" customWidth="1"/>
    <col min="838" max="838" width="7.5703125" style="81" bestFit="1" customWidth="1"/>
    <col min="839" max="839" width="6" style="81" bestFit="1" customWidth="1"/>
    <col min="840" max="840" width="7.5703125" style="81" bestFit="1" customWidth="1"/>
    <col min="841" max="841" width="6" style="81" bestFit="1" customWidth="1"/>
    <col min="842" max="842" width="7.5703125" style="81" bestFit="1" customWidth="1"/>
    <col min="843" max="843" width="6.140625" style="81" bestFit="1" customWidth="1"/>
    <col min="844" max="844" width="7.5703125" style="81" bestFit="1" customWidth="1"/>
    <col min="845" max="845" width="6.140625" style="81" bestFit="1" customWidth="1"/>
    <col min="846" max="846" width="7.5703125" style="81" bestFit="1" customWidth="1"/>
    <col min="847" max="847" width="6.140625" style="81" bestFit="1" customWidth="1"/>
    <col min="848" max="848" width="7.5703125" style="81" bestFit="1" customWidth="1"/>
    <col min="849" max="849" width="6" style="81" bestFit="1" customWidth="1"/>
    <col min="850" max="850" width="7.5703125" style="81" bestFit="1" customWidth="1"/>
    <col min="851" max="851" width="6" style="81" bestFit="1" customWidth="1"/>
    <col min="852" max="852" width="7.5703125" style="81" bestFit="1" customWidth="1"/>
    <col min="853" max="853" width="6.140625" style="81" bestFit="1" customWidth="1"/>
    <col min="854" max="854" width="7.5703125" style="81" bestFit="1" customWidth="1"/>
    <col min="855" max="855" width="6.140625" style="81" bestFit="1" customWidth="1"/>
    <col min="856" max="856" width="7.5703125" style="81" bestFit="1" customWidth="1"/>
    <col min="857" max="857" width="6.140625" style="81" bestFit="1" customWidth="1"/>
    <col min="858" max="858" width="7.5703125" style="81" bestFit="1" customWidth="1"/>
    <col min="859" max="859" width="6" style="81" bestFit="1" customWidth="1"/>
    <col min="860" max="860" width="7.5703125" style="81" bestFit="1" customWidth="1"/>
    <col min="861" max="861" width="6" style="81" bestFit="1" customWidth="1"/>
    <col min="862" max="862" width="7.5703125" style="81" bestFit="1" customWidth="1"/>
    <col min="863" max="863" width="6.140625" style="81" bestFit="1" customWidth="1"/>
    <col min="864" max="864" width="7.5703125" style="81" bestFit="1" customWidth="1"/>
    <col min="865" max="865" width="6.140625" style="81" bestFit="1" customWidth="1"/>
    <col min="866" max="866" width="7.5703125" style="81" bestFit="1" customWidth="1"/>
    <col min="867" max="867" width="6" style="81" bestFit="1" customWidth="1"/>
    <col min="868" max="868" width="7.5703125" style="81" bestFit="1" customWidth="1"/>
    <col min="869" max="869" width="6.140625" style="81" bestFit="1" customWidth="1"/>
    <col min="870" max="870" width="7.5703125" style="81" bestFit="1" customWidth="1"/>
    <col min="871" max="871" width="6.140625" style="81" bestFit="1" customWidth="1"/>
    <col min="872" max="872" width="7.5703125" style="81" bestFit="1" customWidth="1"/>
    <col min="873" max="873" width="6.140625" style="81" bestFit="1" customWidth="1"/>
    <col min="874" max="874" width="7.5703125" style="81" bestFit="1" customWidth="1"/>
    <col min="875" max="875" width="6.140625" style="81" bestFit="1" customWidth="1"/>
    <col min="876" max="876" width="7.5703125" style="81" bestFit="1" customWidth="1"/>
    <col min="877" max="877" width="6.140625" style="81" bestFit="1" customWidth="1"/>
    <col min="878" max="878" width="7.5703125" style="81" bestFit="1" customWidth="1"/>
    <col min="879" max="879" width="6.140625" style="81" bestFit="1" customWidth="1"/>
    <col min="880" max="880" width="7.5703125" style="81" bestFit="1" customWidth="1"/>
    <col min="881" max="881" width="6.140625" style="81" bestFit="1" customWidth="1"/>
    <col min="882" max="882" width="7.5703125" style="81" bestFit="1" customWidth="1"/>
    <col min="883" max="883" width="6.140625" style="81" bestFit="1" customWidth="1"/>
    <col min="884" max="884" width="7.5703125" style="81" bestFit="1" customWidth="1"/>
    <col min="885" max="885" width="6" style="81" bestFit="1" customWidth="1"/>
    <col min="886" max="886" width="7.5703125" style="81" bestFit="1" customWidth="1"/>
    <col min="887" max="887" width="6" style="81" bestFit="1" customWidth="1"/>
    <col min="888" max="888" width="7.5703125" style="81" bestFit="1" customWidth="1"/>
    <col min="889" max="889" width="6" style="81" bestFit="1" customWidth="1"/>
    <col min="890" max="890" width="7.5703125" style="81" bestFit="1" customWidth="1"/>
    <col min="891" max="891" width="6" style="81" bestFit="1" customWidth="1"/>
    <col min="892" max="892" width="7.5703125" style="81" bestFit="1" customWidth="1"/>
    <col min="893" max="893" width="6.140625" style="81" bestFit="1" customWidth="1"/>
    <col min="894" max="894" width="7.5703125" style="81" bestFit="1" customWidth="1"/>
    <col min="895" max="895" width="6.140625" style="81" bestFit="1" customWidth="1"/>
    <col min="896" max="896" width="7.5703125" style="81" bestFit="1" customWidth="1"/>
    <col min="897" max="897" width="6.140625" style="81" bestFit="1" customWidth="1"/>
    <col min="898" max="898" width="7.5703125" style="81" bestFit="1" customWidth="1"/>
    <col min="899" max="899" width="6" style="81" bestFit="1" customWidth="1"/>
    <col min="900" max="900" width="7.5703125" style="81" bestFit="1" customWidth="1"/>
    <col min="901" max="901" width="6.140625" style="81" bestFit="1" customWidth="1"/>
    <col min="902" max="902" width="7.5703125" style="81" bestFit="1" customWidth="1"/>
    <col min="903" max="903" width="6.140625" style="81" bestFit="1" customWidth="1"/>
    <col min="904" max="904" width="7.5703125" style="81" bestFit="1" customWidth="1"/>
    <col min="905" max="905" width="6" style="81" bestFit="1" customWidth="1"/>
    <col min="906" max="906" width="7.5703125" style="81" bestFit="1" customWidth="1"/>
    <col min="907" max="907" width="6.140625" style="81" bestFit="1" customWidth="1"/>
    <col min="908" max="908" width="7.5703125" style="81" bestFit="1" customWidth="1"/>
    <col min="909" max="909" width="6.140625" style="81" bestFit="1" customWidth="1"/>
    <col min="910" max="910" width="7.5703125" style="81" bestFit="1" customWidth="1"/>
    <col min="911" max="911" width="6.140625" style="81" bestFit="1" customWidth="1"/>
    <col min="912" max="912" width="7.5703125" style="81" bestFit="1" customWidth="1"/>
    <col min="913" max="913" width="6.140625" style="81" bestFit="1" customWidth="1"/>
    <col min="914" max="914" width="7.5703125" style="81" bestFit="1" customWidth="1"/>
    <col min="915" max="915" width="6.140625" style="81" bestFit="1" customWidth="1"/>
    <col min="916" max="916" width="7.5703125" style="81" bestFit="1" customWidth="1"/>
    <col min="917" max="917" width="6" style="81" bestFit="1" customWidth="1"/>
    <col min="918" max="918" width="7.5703125" style="81" bestFit="1" customWidth="1"/>
    <col min="919" max="919" width="6.140625" style="81" bestFit="1" customWidth="1"/>
    <col min="920" max="920" width="7.5703125" style="81" bestFit="1" customWidth="1"/>
    <col min="921" max="921" width="6" style="81" bestFit="1" customWidth="1"/>
    <col min="922" max="922" width="7.5703125" style="81" bestFit="1" customWidth="1"/>
    <col min="923" max="923" width="6" style="81" bestFit="1" customWidth="1"/>
    <col min="924" max="924" width="7.5703125" style="81" bestFit="1" customWidth="1"/>
    <col min="925" max="925" width="6" style="81" bestFit="1" customWidth="1"/>
    <col min="926" max="926" width="7.5703125" style="81" bestFit="1" customWidth="1"/>
    <col min="927" max="927" width="6" style="81" bestFit="1" customWidth="1"/>
    <col min="928" max="928" width="7.5703125" style="81" bestFit="1" customWidth="1"/>
    <col min="929" max="929" width="6.140625" style="81" bestFit="1" customWidth="1"/>
    <col min="930" max="930" width="7.5703125" style="81" bestFit="1" customWidth="1"/>
    <col min="931" max="931" width="6.140625" style="81" bestFit="1" customWidth="1"/>
    <col min="932" max="932" width="7.5703125" style="81" bestFit="1" customWidth="1"/>
    <col min="933" max="933" width="6.140625" style="81" bestFit="1" customWidth="1"/>
    <col min="934" max="934" width="7.5703125" style="81" bestFit="1" customWidth="1"/>
    <col min="935" max="935" width="6.140625" style="81" bestFit="1" customWidth="1"/>
    <col min="936" max="936" width="7.5703125" style="81" bestFit="1" customWidth="1"/>
    <col min="937" max="937" width="6.140625" style="81" bestFit="1" customWidth="1"/>
    <col min="938" max="938" width="7.5703125" style="81" bestFit="1" customWidth="1"/>
    <col min="939" max="939" width="6.140625" style="81" bestFit="1" customWidth="1"/>
    <col min="940" max="940" width="7.5703125" style="81" bestFit="1" customWidth="1"/>
    <col min="941" max="941" width="6.140625" style="81" bestFit="1" customWidth="1"/>
    <col min="942" max="942" width="7.5703125" style="81" bestFit="1" customWidth="1"/>
    <col min="943" max="943" width="6.140625" style="81" bestFit="1" customWidth="1"/>
    <col min="944" max="944" width="7.5703125" style="81" bestFit="1" customWidth="1"/>
    <col min="945" max="945" width="6.140625" style="81" bestFit="1" customWidth="1"/>
    <col min="946" max="946" width="7.5703125" style="81" bestFit="1" customWidth="1"/>
    <col min="947" max="947" width="6.140625" style="81" bestFit="1" customWidth="1"/>
    <col min="948" max="948" width="7.5703125" style="81" bestFit="1" customWidth="1"/>
    <col min="949" max="949" width="6.140625" style="81" bestFit="1" customWidth="1"/>
    <col min="950" max="950" width="7.5703125" style="81" bestFit="1" customWidth="1"/>
    <col min="951" max="951" width="6.140625" style="81" bestFit="1" customWidth="1"/>
    <col min="952" max="952" width="7.5703125" style="81" bestFit="1" customWidth="1"/>
    <col min="953" max="953" width="6.140625" style="81" bestFit="1" customWidth="1"/>
    <col min="954" max="954" width="7.5703125" style="81" bestFit="1" customWidth="1"/>
    <col min="955" max="955" width="6.140625" style="81" bestFit="1" customWidth="1"/>
    <col min="956" max="956" width="7.5703125" style="81" bestFit="1" customWidth="1"/>
    <col min="957" max="957" width="6.140625" style="81" bestFit="1" customWidth="1"/>
    <col min="958" max="958" width="7.5703125" style="81" bestFit="1" customWidth="1"/>
    <col min="959" max="959" width="6.140625" style="81" bestFit="1" customWidth="1"/>
    <col min="960" max="960" width="7.5703125" style="81" bestFit="1" customWidth="1"/>
    <col min="961" max="961" width="6.140625" style="81" bestFit="1" customWidth="1"/>
    <col min="962" max="962" width="7.5703125" style="81" bestFit="1" customWidth="1"/>
    <col min="963" max="963" width="6.140625" style="81" bestFit="1" customWidth="1"/>
    <col min="964" max="964" width="7.5703125" style="81" bestFit="1" customWidth="1"/>
    <col min="965" max="965" width="6.140625" style="81" bestFit="1" customWidth="1"/>
    <col min="966" max="966" width="7.5703125" style="81" bestFit="1" customWidth="1"/>
    <col min="967" max="967" width="6.140625" style="81" bestFit="1" customWidth="1"/>
    <col min="968" max="968" width="7.5703125" style="81" bestFit="1" customWidth="1"/>
    <col min="969" max="969" width="6.140625" style="81" bestFit="1" customWidth="1"/>
    <col min="970" max="970" width="7.5703125" style="81" bestFit="1" customWidth="1"/>
    <col min="971" max="971" width="6.140625" style="81" bestFit="1" customWidth="1"/>
    <col min="972" max="972" width="7.5703125" style="81" bestFit="1" customWidth="1"/>
    <col min="973" max="973" width="6.140625" style="81" bestFit="1" customWidth="1"/>
    <col min="974" max="974" width="7.5703125" style="81" bestFit="1" customWidth="1"/>
    <col min="975" max="975" width="6" style="81" bestFit="1" customWidth="1"/>
    <col min="976" max="976" width="7.5703125" style="81" bestFit="1" customWidth="1"/>
    <col min="977" max="977" width="6" style="81" bestFit="1" customWidth="1"/>
    <col min="978" max="978" width="7.5703125" style="81" bestFit="1" customWidth="1"/>
    <col min="979" max="979" width="6.140625" style="81" bestFit="1" customWidth="1"/>
    <col min="980" max="980" width="7.5703125" style="81" bestFit="1" customWidth="1"/>
    <col min="981" max="981" width="6" style="81" bestFit="1" customWidth="1"/>
    <col min="982" max="982" width="7.5703125" style="81" bestFit="1" customWidth="1"/>
    <col min="983" max="983" width="6" style="81" bestFit="1" customWidth="1"/>
    <col min="984" max="984" width="7.5703125" style="81" bestFit="1" customWidth="1"/>
    <col min="985" max="985" width="6.140625" style="81" bestFit="1" customWidth="1"/>
    <col min="986" max="986" width="7.5703125" style="81" bestFit="1" customWidth="1"/>
    <col min="987" max="987" width="6.140625" style="81" bestFit="1" customWidth="1"/>
    <col min="988" max="988" width="7.5703125" style="81" bestFit="1" customWidth="1"/>
    <col min="989" max="989" width="6" style="81" bestFit="1" customWidth="1"/>
    <col min="990" max="990" width="7.5703125" style="81" bestFit="1" customWidth="1"/>
    <col min="991" max="991" width="6" style="81" bestFit="1" customWidth="1"/>
    <col min="992" max="992" width="7.5703125" style="81" bestFit="1" customWidth="1"/>
    <col min="993" max="993" width="6.140625" style="81" bestFit="1" customWidth="1"/>
    <col min="994" max="994" width="7.5703125" style="81" bestFit="1" customWidth="1"/>
    <col min="995" max="995" width="6" style="81" bestFit="1" customWidth="1"/>
    <col min="996" max="996" width="7.5703125" style="81" bestFit="1" customWidth="1"/>
    <col min="997" max="997" width="6" style="81" bestFit="1" customWidth="1"/>
    <col min="998" max="998" width="7.5703125" style="81" bestFit="1" customWidth="1"/>
    <col min="999" max="999" width="6" style="81" bestFit="1" customWidth="1"/>
    <col min="1000" max="1000" width="7.5703125" style="81" bestFit="1" customWidth="1"/>
    <col min="1001" max="1001" width="6.140625" style="81" bestFit="1" customWidth="1"/>
    <col min="1002" max="1002" width="7.5703125" style="81" bestFit="1" customWidth="1"/>
    <col min="1003" max="1003" width="6" style="81" bestFit="1" customWidth="1"/>
    <col min="1004" max="1004" width="7.5703125" style="81" bestFit="1" customWidth="1"/>
    <col min="1005" max="1005" width="6" style="81" bestFit="1" customWidth="1"/>
    <col min="1006" max="1006" width="7.5703125" style="81" bestFit="1" customWidth="1"/>
    <col min="1007" max="1007" width="6.140625" style="81" bestFit="1" customWidth="1"/>
    <col min="1008" max="1008" width="7.5703125" style="81" bestFit="1" customWidth="1"/>
    <col min="1009" max="1009" width="6.140625" style="81" bestFit="1" customWidth="1"/>
    <col min="1010" max="1010" width="7.5703125" style="81" bestFit="1" customWidth="1"/>
    <col min="1011" max="1011" width="6" style="81" bestFit="1" customWidth="1"/>
    <col min="1012" max="1012" width="7.5703125" style="81" bestFit="1" customWidth="1"/>
    <col min="1013" max="1013" width="6" style="81" bestFit="1" customWidth="1"/>
    <col min="1014" max="1014" width="7.5703125" style="81" bestFit="1" customWidth="1"/>
    <col min="1015" max="1015" width="6" style="81" bestFit="1" customWidth="1"/>
    <col min="1016" max="1016" width="7.5703125" style="81" bestFit="1" customWidth="1"/>
    <col min="1017" max="1017" width="6" style="81" bestFit="1" customWidth="1"/>
    <col min="1018" max="1018" width="7.5703125" style="81" bestFit="1" customWidth="1"/>
    <col min="1019" max="1019" width="6.140625" style="81" bestFit="1" customWidth="1"/>
    <col min="1020" max="1020" width="7.5703125" style="81" bestFit="1" customWidth="1"/>
    <col min="1021" max="1021" width="6.140625" style="81" bestFit="1" customWidth="1"/>
    <col min="1022" max="1022" width="7.5703125" style="81" bestFit="1" customWidth="1"/>
    <col min="1023" max="1023" width="6.140625" style="81" bestFit="1" customWidth="1"/>
    <col min="1024" max="1024" width="7.5703125" style="81" bestFit="1" customWidth="1"/>
    <col min="1025" max="1025" width="6.140625" style="81" bestFit="1" customWidth="1"/>
    <col min="1026" max="1026" width="7.5703125" style="81" bestFit="1" customWidth="1"/>
    <col min="1027" max="1027" width="6.140625" style="81" bestFit="1" customWidth="1"/>
    <col min="1028" max="1028" width="7.5703125" style="81" bestFit="1" customWidth="1"/>
    <col min="1029" max="1029" width="6.140625" style="81" bestFit="1" customWidth="1"/>
    <col min="1030" max="1030" width="7.5703125" style="81" bestFit="1" customWidth="1"/>
    <col min="1031" max="1031" width="6.140625" style="81" bestFit="1" customWidth="1"/>
    <col min="1032" max="1032" width="7.5703125" style="81" bestFit="1" customWidth="1"/>
    <col min="1033" max="1033" width="6.140625" style="81" bestFit="1" customWidth="1"/>
    <col min="1034" max="1034" width="7.5703125" style="81" bestFit="1" customWidth="1"/>
    <col min="1035" max="1035" width="6.140625" style="81" bestFit="1" customWidth="1"/>
    <col min="1036" max="1036" width="7.5703125" style="81" bestFit="1" customWidth="1"/>
    <col min="1037" max="1037" width="6.140625" style="81" bestFit="1" customWidth="1"/>
    <col min="1038" max="1038" width="7.5703125" style="81" bestFit="1" customWidth="1"/>
    <col min="1039" max="1039" width="6" style="81" bestFit="1" customWidth="1"/>
    <col min="1040" max="1040" width="7.5703125" style="81" bestFit="1" customWidth="1"/>
    <col min="1041" max="1041" width="6" style="81" bestFit="1" customWidth="1"/>
    <col min="1042" max="1042" width="7.5703125" style="81" bestFit="1" customWidth="1"/>
    <col min="1043" max="1043" width="6.140625" style="81" bestFit="1" customWidth="1"/>
    <col min="1044" max="1044" width="7.5703125" style="81" bestFit="1" customWidth="1"/>
    <col min="1045" max="1045" width="6.140625" style="81" bestFit="1" customWidth="1"/>
    <col min="1046" max="1046" width="7.5703125" style="81" bestFit="1" customWidth="1"/>
    <col min="1047" max="1047" width="6.140625" style="81" bestFit="1" customWidth="1"/>
    <col min="1048" max="1048" width="7.5703125" style="81" bestFit="1" customWidth="1"/>
    <col min="1049" max="1049" width="6.140625" style="81" bestFit="1" customWidth="1"/>
    <col min="1050" max="1050" width="7.5703125" style="81" bestFit="1" customWidth="1"/>
    <col min="1051" max="1051" width="6" style="81" bestFit="1" customWidth="1"/>
    <col min="1052" max="1052" width="7.5703125" style="81" bestFit="1" customWidth="1"/>
    <col min="1053" max="1053" width="6" style="81" bestFit="1" customWidth="1"/>
    <col min="1054" max="1054" width="7.5703125" style="81" bestFit="1" customWidth="1"/>
    <col min="1055" max="1055" width="6" style="81" bestFit="1" customWidth="1"/>
    <col min="1056" max="1056" width="7.5703125" style="81" bestFit="1" customWidth="1"/>
    <col min="1057" max="1057" width="6" style="81" bestFit="1" customWidth="1"/>
    <col min="1058" max="1058" width="7.5703125" style="81" bestFit="1" customWidth="1"/>
    <col min="1059" max="1059" width="6.140625" style="81" bestFit="1" customWidth="1"/>
    <col min="1060" max="1060" width="7.5703125" style="81" bestFit="1" customWidth="1"/>
    <col min="1061" max="1061" width="6" style="81" bestFit="1" customWidth="1"/>
    <col min="1062" max="1062" width="7.5703125" style="81" bestFit="1" customWidth="1"/>
    <col min="1063" max="1063" width="6" style="81" bestFit="1" customWidth="1"/>
    <col min="1064" max="1064" width="7.5703125" style="81" bestFit="1" customWidth="1"/>
    <col min="1065" max="1065" width="6.140625" style="81" bestFit="1" customWidth="1"/>
    <col min="1066" max="1066" width="7.5703125" style="81" bestFit="1" customWidth="1"/>
    <col min="1067" max="1067" width="6" style="81" bestFit="1" customWidth="1"/>
    <col min="1068" max="1068" width="7.5703125" style="81" bestFit="1" customWidth="1"/>
    <col min="1069" max="1069" width="6" style="81" bestFit="1" customWidth="1"/>
    <col min="1070" max="1070" width="7.5703125" style="81" bestFit="1" customWidth="1"/>
    <col min="1071" max="1071" width="6" style="81" bestFit="1" customWidth="1"/>
    <col min="1072" max="1072" width="7.5703125" style="81" bestFit="1" customWidth="1"/>
    <col min="1073" max="1073" width="6" style="81" bestFit="1" customWidth="1"/>
    <col min="1074" max="1074" width="7.5703125" style="81" bestFit="1" customWidth="1"/>
    <col min="1075" max="1075" width="6" style="81" bestFit="1" customWidth="1"/>
    <col min="1076" max="1076" width="7.5703125" style="81" bestFit="1" customWidth="1"/>
    <col min="1077" max="1077" width="6" style="81" bestFit="1" customWidth="1"/>
    <col min="1078" max="1078" width="7.5703125" style="81" bestFit="1" customWidth="1"/>
    <col min="1079" max="1079" width="6" style="81" bestFit="1" customWidth="1"/>
    <col min="1080" max="1080" width="7.5703125" style="81" bestFit="1" customWidth="1"/>
    <col min="1081" max="1081" width="6" style="81" bestFit="1" customWidth="1"/>
    <col min="1082" max="1082" width="7.5703125" style="81" bestFit="1" customWidth="1"/>
    <col min="1083" max="1083" width="6" style="81" bestFit="1" customWidth="1"/>
    <col min="1084" max="1084" width="7.5703125" style="81" bestFit="1" customWidth="1"/>
    <col min="1085" max="1085" width="6" style="81" bestFit="1" customWidth="1"/>
    <col min="1086" max="1086" width="7.5703125" style="81" bestFit="1" customWidth="1"/>
    <col min="1087" max="1087" width="6" style="81" bestFit="1" customWidth="1"/>
    <col min="1088" max="1088" width="7.5703125" style="81" bestFit="1" customWidth="1"/>
    <col min="1089" max="1089" width="6" style="81" bestFit="1" customWidth="1"/>
    <col min="1090" max="1090" width="7.5703125" style="81" bestFit="1" customWidth="1"/>
    <col min="1091" max="1091" width="6" style="81" bestFit="1" customWidth="1"/>
    <col min="1092" max="1092" width="7.5703125" style="81" bestFit="1" customWidth="1"/>
    <col min="1093" max="1093" width="6" style="81" bestFit="1" customWidth="1"/>
    <col min="1094" max="1094" width="7.5703125" style="81" bestFit="1" customWidth="1"/>
    <col min="1095" max="1095" width="6.140625" style="81" bestFit="1" customWidth="1"/>
    <col min="1096" max="1096" width="7.5703125" style="81" bestFit="1" customWidth="1"/>
    <col min="1097" max="1097" width="6" style="81" bestFit="1" customWidth="1"/>
    <col min="1098" max="1098" width="7.5703125" style="81" bestFit="1" customWidth="1"/>
    <col min="1099" max="1099" width="6.140625" style="81" bestFit="1" customWidth="1"/>
    <col min="1100" max="1100" width="7.5703125" style="81" bestFit="1" customWidth="1"/>
    <col min="1101" max="1101" width="6" style="81" bestFit="1" customWidth="1"/>
    <col min="1102" max="1102" width="7.5703125" style="81" bestFit="1" customWidth="1"/>
    <col min="1103" max="1103" width="6" style="81" bestFit="1" customWidth="1"/>
    <col min="1104" max="1104" width="7.5703125" style="81" bestFit="1" customWidth="1"/>
    <col min="1105" max="1105" width="6" style="81" bestFit="1" customWidth="1"/>
    <col min="1106" max="1106" width="7.5703125" style="81" bestFit="1" customWidth="1"/>
    <col min="1107" max="1107" width="6" style="81" bestFit="1" customWidth="1"/>
    <col min="1108" max="1108" width="7.5703125" style="81" bestFit="1" customWidth="1"/>
    <col min="1109" max="1109" width="6" style="81" bestFit="1" customWidth="1"/>
    <col min="1110" max="1110" width="7.5703125" style="81" bestFit="1" customWidth="1"/>
    <col min="1111" max="1111" width="6.140625" style="81" bestFit="1" customWidth="1"/>
    <col min="1112" max="1112" width="7.5703125" style="81" bestFit="1" customWidth="1"/>
    <col min="1113" max="1113" width="6" style="81" bestFit="1" customWidth="1"/>
    <col min="1114" max="1114" width="7.5703125" style="81" bestFit="1" customWidth="1"/>
    <col min="1115" max="1115" width="6.140625" style="81" bestFit="1" customWidth="1"/>
    <col min="1116" max="1116" width="7.5703125" style="81" bestFit="1" customWidth="1"/>
    <col min="1117" max="1117" width="6.140625" style="81" bestFit="1" customWidth="1"/>
    <col min="1118" max="1118" width="7.5703125" style="81" bestFit="1" customWidth="1"/>
    <col min="1119" max="1119" width="6.140625" style="81" bestFit="1" customWidth="1"/>
    <col min="1120" max="1120" width="7.5703125" style="81" bestFit="1" customWidth="1"/>
    <col min="1121" max="1121" width="6.140625" style="81" bestFit="1" customWidth="1"/>
    <col min="1122" max="1122" width="7.5703125" style="81" bestFit="1" customWidth="1"/>
    <col min="1123" max="1123" width="6.140625" style="81" bestFit="1" customWidth="1"/>
    <col min="1124" max="1124" width="7.5703125" style="81" bestFit="1" customWidth="1"/>
    <col min="1125" max="1125" width="6.140625" style="81" bestFit="1" customWidth="1"/>
    <col min="1126" max="1126" width="7.5703125" style="81" bestFit="1" customWidth="1"/>
    <col min="1127" max="1127" width="6" style="81" bestFit="1" customWidth="1"/>
    <col min="1128" max="1128" width="7.5703125" style="81" bestFit="1" customWidth="1"/>
    <col min="1129" max="1129" width="6.140625" style="81" bestFit="1" customWidth="1"/>
    <col min="1130" max="1130" width="7.5703125" style="81" bestFit="1" customWidth="1"/>
    <col min="1131" max="1131" width="6.140625" style="81" bestFit="1" customWidth="1"/>
    <col min="1132" max="1132" width="7.5703125" style="81" bestFit="1" customWidth="1"/>
    <col min="1133" max="1133" width="6.140625" style="81" bestFit="1" customWidth="1"/>
    <col min="1134" max="1134" width="7.5703125" style="81" bestFit="1" customWidth="1"/>
    <col min="1135" max="1135" width="6" style="81" bestFit="1" customWidth="1"/>
    <col min="1136" max="1136" width="7.5703125" style="81" bestFit="1" customWidth="1"/>
    <col min="1137" max="1137" width="6.140625" style="81" bestFit="1" customWidth="1"/>
    <col min="1138" max="1138" width="7.5703125" style="81" bestFit="1" customWidth="1"/>
    <col min="1139" max="1139" width="6.140625" style="81" bestFit="1" customWidth="1"/>
    <col min="1140" max="1140" width="7.5703125" style="81" bestFit="1" customWidth="1"/>
    <col min="1141" max="1141" width="6.140625" style="81" bestFit="1" customWidth="1"/>
    <col min="1142" max="1142" width="7.5703125" style="81" bestFit="1" customWidth="1"/>
    <col min="1143" max="1143" width="6" style="81" bestFit="1" customWidth="1"/>
    <col min="1144" max="1144" width="7.5703125" style="81" bestFit="1" customWidth="1"/>
    <col min="1145" max="1145" width="6.140625" style="81" bestFit="1" customWidth="1"/>
    <col min="1146" max="1146" width="7.5703125" style="81" bestFit="1" customWidth="1"/>
    <col min="1147" max="1147" width="6" style="81" bestFit="1" customWidth="1"/>
    <col min="1148" max="1148" width="7.5703125" style="81" bestFit="1" customWidth="1"/>
    <col min="1149" max="1149" width="6" style="81" bestFit="1" customWidth="1"/>
    <col min="1150" max="1150" width="7.5703125" style="81" bestFit="1" customWidth="1"/>
    <col min="1151" max="1151" width="6" style="81" bestFit="1" customWidth="1"/>
    <col min="1152" max="1152" width="7.5703125" style="81" bestFit="1" customWidth="1"/>
    <col min="1153" max="1153" width="6.140625" style="81" bestFit="1" customWidth="1"/>
    <col min="1154" max="1154" width="7.5703125" style="81" bestFit="1" customWidth="1"/>
    <col min="1155" max="1155" width="6" style="81" bestFit="1" customWidth="1"/>
    <col min="1156" max="1156" width="7.5703125" style="81" bestFit="1" customWidth="1"/>
    <col min="1157" max="1157" width="6" style="81" bestFit="1" customWidth="1"/>
    <col min="1158" max="1158" width="7.5703125" style="81" bestFit="1" customWidth="1"/>
    <col min="1159" max="1159" width="6" style="81" bestFit="1" customWidth="1"/>
    <col min="1160" max="1160" width="7.5703125" style="81" bestFit="1" customWidth="1"/>
    <col min="1161" max="1161" width="6" style="81" bestFit="1" customWidth="1"/>
    <col min="1162" max="1162" width="7.5703125" style="81" bestFit="1" customWidth="1"/>
    <col min="1163" max="1163" width="6" style="81" bestFit="1" customWidth="1"/>
    <col min="1164" max="1164" width="7.5703125" style="81" bestFit="1" customWidth="1"/>
    <col min="1165" max="1165" width="6" style="81" bestFit="1" customWidth="1"/>
    <col min="1166" max="1166" width="7.5703125" style="81" bestFit="1" customWidth="1"/>
    <col min="1167" max="1167" width="6" style="81" bestFit="1" customWidth="1"/>
    <col min="1168" max="1168" width="7.5703125" style="81" bestFit="1" customWidth="1"/>
    <col min="1169" max="1169" width="6.140625" style="81" bestFit="1" customWidth="1"/>
    <col min="1170" max="1170" width="7.5703125" style="81" bestFit="1" customWidth="1"/>
    <col min="1171" max="1171" width="6" style="81" bestFit="1" customWidth="1"/>
    <col min="1172" max="1172" width="7.5703125" style="81" bestFit="1" customWidth="1"/>
    <col min="1173" max="1173" width="6.140625" style="81" bestFit="1" customWidth="1"/>
    <col min="1174" max="1174" width="7.5703125" style="81" bestFit="1" customWidth="1"/>
    <col min="1175" max="1175" width="6.140625" style="81" bestFit="1" customWidth="1"/>
    <col min="1176" max="1176" width="7.5703125" style="81" bestFit="1" customWidth="1"/>
    <col min="1177" max="1177" width="6" style="81" bestFit="1" customWidth="1"/>
    <col min="1178" max="1178" width="7.5703125" style="81" bestFit="1" customWidth="1"/>
    <col min="1179" max="1179" width="6.140625" style="81" bestFit="1" customWidth="1"/>
    <col min="1180" max="1180" width="7.5703125" style="81" bestFit="1" customWidth="1"/>
    <col min="1181" max="1181" width="6.140625" style="81" bestFit="1" customWidth="1"/>
    <col min="1182" max="1182" width="7.5703125" style="81" bestFit="1" customWidth="1"/>
    <col min="1183" max="1183" width="6.140625" style="81" bestFit="1" customWidth="1"/>
    <col min="1184" max="1184" width="7.5703125" style="81" bestFit="1" customWidth="1"/>
    <col min="1185" max="1185" width="6" style="81" bestFit="1" customWidth="1"/>
    <col min="1186" max="1186" width="7.5703125" style="81" bestFit="1" customWidth="1"/>
    <col min="1187" max="1187" width="6.140625" style="81" bestFit="1" customWidth="1"/>
    <col min="1188" max="1188" width="7.5703125" style="81" bestFit="1" customWidth="1"/>
    <col min="1189" max="1189" width="6.140625" style="81" bestFit="1" customWidth="1"/>
    <col min="1190" max="1190" width="7.5703125" style="81" bestFit="1" customWidth="1"/>
    <col min="1191" max="1191" width="6.140625" style="81" bestFit="1" customWidth="1"/>
    <col min="1192" max="1192" width="7.5703125" style="81" bestFit="1" customWidth="1"/>
    <col min="1193" max="1193" width="6.140625" style="81" bestFit="1" customWidth="1"/>
    <col min="1194" max="1194" width="7.5703125" style="81" bestFit="1" customWidth="1"/>
    <col min="1195" max="1195" width="6.140625" style="81" bestFit="1" customWidth="1"/>
    <col min="1196" max="1196" width="7.5703125" style="81" bestFit="1" customWidth="1"/>
    <col min="1197" max="1197" width="6" style="81" bestFit="1" customWidth="1"/>
    <col min="1198" max="1198" width="7.5703125" style="81" bestFit="1" customWidth="1"/>
    <col min="1199" max="1199" width="6.140625" style="81" bestFit="1" customWidth="1"/>
    <col min="1200" max="1200" width="7.5703125" style="81" bestFit="1" customWidth="1"/>
    <col min="1201" max="1201" width="6.140625" style="81" bestFit="1" customWidth="1"/>
    <col min="1202" max="1202" width="7.5703125" style="81" bestFit="1" customWidth="1"/>
    <col min="1203" max="1203" width="6.140625" style="81" bestFit="1" customWidth="1"/>
    <col min="1204" max="1204" width="7.5703125" style="81" bestFit="1" customWidth="1"/>
    <col min="1205" max="1205" width="6.140625" style="81" bestFit="1" customWidth="1"/>
    <col min="1206" max="1206" width="7.5703125" style="81" bestFit="1" customWidth="1"/>
    <col min="1207" max="1207" width="6.140625" style="81" bestFit="1" customWidth="1"/>
    <col min="1208" max="1208" width="7.5703125" style="81" bestFit="1" customWidth="1"/>
    <col min="1209" max="1209" width="6.140625" style="81" bestFit="1" customWidth="1"/>
    <col min="1210" max="1210" width="7.5703125" style="81" bestFit="1" customWidth="1"/>
    <col min="1211" max="1211" width="6.140625" style="81" bestFit="1" customWidth="1"/>
    <col min="1212" max="1212" width="7.5703125" style="81" bestFit="1" customWidth="1"/>
    <col min="1213" max="1213" width="6.140625" style="81" bestFit="1" customWidth="1"/>
    <col min="1214" max="1214" width="7.5703125" style="81" bestFit="1" customWidth="1"/>
    <col min="1215" max="1215" width="6.140625" style="81" bestFit="1" customWidth="1"/>
    <col min="1216" max="1216" width="7.5703125" style="81" bestFit="1" customWidth="1"/>
    <col min="1217" max="1217" width="6" style="81" bestFit="1" customWidth="1"/>
    <col min="1218" max="1218" width="7.5703125" style="81" bestFit="1" customWidth="1"/>
    <col min="1219" max="1219" width="6" style="81" bestFit="1" customWidth="1"/>
    <col min="1220" max="1220" width="7.5703125" style="81" bestFit="1" customWidth="1"/>
    <col min="1221" max="1221" width="6.140625" style="81" bestFit="1" customWidth="1"/>
    <col min="1222" max="1222" width="7.5703125" style="81" bestFit="1" customWidth="1"/>
    <col min="1223" max="1223" width="6.140625" style="81" bestFit="1" customWidth="1"/>
    <col min="1224" max="1224" width="7.5703125" style="81" bestFit="1" customWidth="1"/>
    <col min="1225" max="1225" width="6" style="81" bestFit="1" customWidth="1"/>
    <col min="1226" max="1226" width="7.5703125" style="81" bestFit="1" customWidth="1"/>
    <col min="1227" max="1227" width="6.140625" style="81" bestFit="1" customWidth="1"/>
    <col min="1228" max="1228" width="7.5703125" style="81" bestFit="1" customWidth="1"/>
    <col min="1229" max="1229" width="6.140625" style="81" bestFit="1" customWidth="1"/>
    <col min="1230" max="1230" width="7.5703125" style="81" bestFit="1" customWidth="1"/>
    <col min="1231" max="1231" width="6.140625" style="81" bestFit="1" customWidth="1"/>
    <col min="1232" max="1232" width="7.5703125" style="81" bestFit="1" customWidth="1"/>
    <col min="1233" max="1233" width="6" style="81" bestFit="1" customWidth="1"/>
    <col min="1234" max="1234" width="7.5703125" style="81" bestFit="1" customWidth="1"/>
    <col min="1235" max="1235" width="6" style="81" bestFit="1" customWidth="1"/>
    <col min="1236" max="1236" width="7.5703125" style="81" bestFit="1" customWidth="1"/>
    <col min="1237" max="1237" width="6" style="81" bestFit="1" customWidth="1"/>
    <col min="1238" max="1238" width="7.5703125" style="81" bestFit="1" customWidth="1"/>
    <col min="1239" max="1239" width="6.140625" style="81" bestFit="1" customWidth="1"/>
    <col min="1240" max="1240" width="7.5703125" style="81" bestFit="1" customWidth="1"/>
    <col min="1241" max="1241" width="6" style="81" bestFit="1" customWidth="1"/>
    <col min="1242" max="1242" width="7.5703125" style="81" bestFit="1" customWidth="1"/>
    <col min="1243" max="1243" width="6" style="81" bestFit="1" customWidth="1"/>
    <col min="1244" max="1244" width="7.5703125" style="81" bestFit="1" customWidth="1"/>
    <col min="1245" max="1245" width="6.140625" style="81" bestFit="1" customWidth="1"/>
    <col min="1246" max="1246" width="7.5703125" style="81" bestFit="1" customWidth="1"/>
    <col min="1247" max="1247" width="6.140625" style="81" bestFit="1" customWidth="1"/>
    <col min="1248" max="1248" width="7.5703125" style="81" bestFit="1" customWidth="1"/>
    <col min="1249" max="1249" width="6.140625" style="81" bestFit="1" customWidth="1"/>
    <col min="1250" max="1250" width="7.5703125" style="81" bestFit="1" customWidth="1"/>
    <col min="1251" max="1251" width="6.140625" style="81" bestFit="1" customWidth="1"/>
    <col min="1252" max="1252" width="7.5703125" style="81" bestFit="1" customWidth="1"/>
    <col min="1253" max="1253" width="6.140625" style="81" bestFit="1" customWidth="1"/>
    <col min="1254" max="1254" width="7.5703125" style="81" bestFit="1" customWidth="1"/>
    <col min="1255" max="1255" width="6.140625" style="81" bestFit="1" customWidth="1"/>
    <col min="1256" max="1256" width="7.5703125" style="81" bestFit="1" customWidth="1"/>
    <col min="1257" max="1257" width="6.140625" style="81" bestFit="1" customWidth="1"/>
    <col min="1258" max="1258" width="7.5703125" style="81" customWidth="1"/>
    <col min="1259" max="1259" width="6.140625" style="81" bestFit="1" customWidth="1"/>
    <col min="1260" max="1260" width="7.5703125" style="81" bestFit="1" customWidth="1"/>
    <col min="1261" max="1261" width="6.140625" style="81" bestFit="1" customWidth="1"/>
    <col min="1262" max="1262" width="7.5703125" style="81" bestFit="1" customWidth="1"/>
    <col min="1263" max="1263" width="6.140625" style="81" bestFit="1" customWidth="1"/>
    <col min="1264" max="1264" width="7.5703125" style="81" bestFit="1" customWidth="1"/>
    <col min="1265" max="1265" width="6.140625" style="81" bestFit="1" customWidth="1"/>
    <col min="1266" max="1266" width="7.5703125" style="81" bestFit="1" customWidth="1"/>
    <col min="1267" max="1267" width="6.140625" style="81" bestFit="1" customWidth="1"/>
    <col min="1268" max="1268" width="7.5703125" style="81" bestFit="1" customWidth="1"/>
    <col min="1269" max="1269" width="6.140625" style="81" bestFit="1" customWidth="1"/>
    <col min="1270" max="1270" width="7.5703125" style="81" bestFit="1" customWidth="1"/>
    <col min="1271" max="1271" width="6.140625" style="81" bestFit="1" customWidth="1"/>
    <col min="1272" max="1272" width="7.5703125" style="81" bestFit="1" customWidth="1"/>
    <col min="1273" max="1273" width="6" style="81" bestFit="1" customWidth="1"/>
    <col min="1274" max="1274" width="7.5703125" style="81" bestFit="1" customWidth="1"/>
    <col min="1275" max="1275" width="6" style="81" bestFit="1" customWidth="1"/>
    <col min="1276" max="1276" width="7.5703125" style="81" bestFit="1" customWidth="1"/>
    <col min="1277" max="1277" width="6" style="81" bestFit="1" customWidth="1"/>
    <col min="1278" max="1278" width="7.5703125" style="81" bestFit="1" customWidth="1"/>
    <col min="1279" max="1279" width="6" style="81" bestFit="1" customWidth="1"/>
    <col min="1280" max="1280" width="7.5703125" style="81" bestFit="1" customWidth="1"/>
    <col min="1281" max="1281" width="6" style="81" bestFit="1" customWidth="1"/>
    <col min="1282" max="1282" width="7.5703125" style="81" bestFit="1" customWidth="1"/>
    <col min="1283" max="1283" width="6" style="81" bestFit="1" customWidth="1"/>
    <col min="1284" max="1284" width="7.5703125" style="81" bestFit="1" customWidth="1"/>
    <col min="1285" max="1285" width="6" style="81" bestFit="1" customWidth="1"/>
    <col min="1286" max="1286" width="7.5703125" style="81" bestFit="1" customWidth="1"/>
    <col min="1287" max="1287" width="6" style="81" bestFit="1" customWidth="1"/>
    <col min="1288" max="1288" width="7.5703125" style="81" bestFit="1" customWidth="1"/>
    <col min="1289" max="1289" width="6" style="81" bestFit="1" customWidth="1"/>
    <col min="1290" max="1290" width="7.5703125" style="81" bestFit="1" customWidth="1"/>
    <col min="1291" max="1291" width="6" style="81" bestFit="1" customWidth="1"/>
    <col min="1292" max="1292" width="7.5703125" style="81" bestFit="1" customWidth="1"/>
    <col min="1293" max="1293" width="6" style="81" bestFit="1" customWidth="1"/>
    <col min="1294" max="1294" width="7.5703125" style="81" bestFit="1" customWidth="1"/>
    <col min="1295" max="1295" width="6" style="81" bestFit="1" customWidth="1"/>
    <col min="1296" max="1296" width="7.5703125" style="81" bestFit="1" customWidth="1"/>
    <col min="1297" max="1297" width="6" style="81" bestFit="1" customWidth="1"/>
    <col min="1298" max="1298" width="7.5703125" style="81" bestFit="1" customWidth="1"/>
    <col min="1299" max="1299" width="6.140625" style="81" bestFit="1" customWidth="1"/>
    <col min="1300" max="1300" width="7.5703125" style="81" bestFit="1" customWidth="1"/>
    <col min="1301" max="1301" width="6" style="81" bestFit="1" customWidth="1"/>
    <col min="1302" max="1302" width="7.5703125" style="81" bestFit="1" customWidth="1"/>
    <col min="1303" max="1303" width="6.140625" style="81" bestFit="1" customWidth="1"/>
    <col min="1304" max="1304" width="7.5703125" style="81" bestFit="1" customWidth="1"/>
    <col min="1305" max="1305" width="6" style="81" bestFit="1" customWidth="1"/>
    <col min="1306" max="1306" width="7.5703125" style="81" bestFit="1" customWidth="1"/>
    <col min="1307" max="1307" width="6" style="81" bestFit="1" customWidth="1"/>
    <col min="1308" max="1308" width="7.5703125" style="81" bestFit="1" customWidth="1"/>
    <col min="1309" max="1309" width="6.140625" style="81" bestFit="1" customWidth="1"/>
    <col min="1310" max="1310" width="7.5703125" style="81" bestFit="1" customWidth="1"/>
    <col min="1311" max="1311" width="6" style="81" bestFit="1" customWidth="1"/>
    <col min="1312" max="1312" width="7.5703125" style="81" bestFit="1" customWidth="1"/>
    <col min="1313" max="1313" width="6" style="81" bestFit="1" customWidth="1"/>
    <col min="1314" max="1314" width="7.5703125" style="81" bestFit="1" customWidth="1"/>
    <col min="1315" max="1315" width="6" style="81" bestFit="1" customWidth="1"/>
    <col min="1316" max="1316" width="7.5703125" style="81" bestFit="1" customWidth="1"/>
    <col min="1317" max="1317" width="6" style="81" bestFit="1" customWidth="1"/>
    <col min="1318" max="1318" width="7.5703125" style="81" bestFit="1" customWidth="1"/>
    <col min="1319" max="1319" width="6" style="81" bestFit="1" customWidth="1"/>
    <col min="1320" max="1320" width="7.5703125" style="81" bestFit="1" customWidth="1"/>
    <col min="1321" max="1321" width="6" style="81" bestFit="1" customWidth="1"/>
    <col min="1322" max="1322" width="7.5703125" style="81" bestFit="1" customWidth="1"/>
    <col min="1323" max="1323" width="6" style="81" bestFit="1" customWidth="1"/>
    <col min="1324" max="1324" width="7.5703125" style="81" bestFit="1" customWidth="1"/>
    <col min="1325" max="1325" width="6" style="81" bestFit="1" customWidth="1"/>
    <col min="1326" max="1326" width="7.5703125" style="81" bestFit="1" customWidth="1"/>
    <col min="1327" max="1327" width="6" style="81" bestFit="1" customWidth="1"/>
    <col min="1328" max="1328" width="7.5703125" style="81" bestFit="1" customWidth="1"/>
    <col min="1329" max="1329" width="6" style="81" bestFit="1" customWidth="1"/>
    <col min="1330" max="1330" width="7.5703125" style="81" bestFit="1" customWidth="1"/>
    <col min="1331" max="1331" width="6.140625" style="81" bestFit="1" customWidth="1"/>
    <col min="1332" max="1332" width="7.5703125" style="81" bestFit="1" customWidth="1"/>
    <col min="1333" max="1333" width="6.140625" style="81" bestFit="1" customWidth="1"/>
    <col min="1334" max="1334" width="7.5703125" style="81" bestFit="1" customWidth="1"/>
    <col min="1335" max="1335" width="6" style="81" bestFit="1" customWidth="1"/>
    <col min="1336" max="1336" width="7.5703125" style="81" bestFit="1" customWidth="1"/>
    <col min="1337" max="1337" width="6.140625" style="81" bestFit="1" customWidth="1"/>
    <col min="1338" max="1338" width="7.5703125" style="81" bestFit="1" customWidth="1"/>
    <col min="1339" max="1339" width="6.140625" style="81" bestFit="1" customWidth="1"/>
    <col min="1340" max="1340" width="7.5703125" style="81" bestFit="1" customWidth="1"/>
    <col min="1341" max="1341" width="6.140625" style="81" bestFit="1" customWidth="1"/>
    <col min="1342" max="1342" width="7.5703125" style="81" bestFit="1" customWidth="1"/>
    <col min="1343" max="1343" width="6.140625" style="81" bestFit="1" customWidth="1"/>
    <col min="1344" max="1344" width="7.5703125" style="81" bestFit="1" customWidth="1"/>
    <col min="1345" max="1345" width="6.140625" style="81" bestFit="1" customWidth="1"/>
    <col min="1346" max="1346" width="7.5703125" style="81" bestFit="1" customWidth="1"/>
    <col min="1347" max="1347" width="6.140625" style="81" bestFit="1" customWidth="1"/>
    <col min="1348" max="1348" width="7.5703125" style="81" bestFit="1" customWidth="1"/>
    <col min="1349" max="1349" width="6.140625" style="81" bestFit="1" customWidth="1"/>
    <col min="1350" max="1350" width="7.5703125" style="81" bestFit="1" customWidth="1"/>
    <col min="1351" max="1351" width="6.140625" style="81" bestFit="1" customWidth="1"/>
    <col min="1352" max="1352" width="7.5703125" style="81" bestFit="1" customWidth="1"/>
    <col min="1353" max="1353" width="6.140625" style="81" bestFit="1" customWidth="1"/>
    <col min="1354" max="1354" width="7.5703125" style="81" bestFit="1" customWidth="1"/>
    <col min="1355" max="1355" width="6" style="81" bestFit="1" customWidth="1"/>
    <col min="1356" max="1356" width="7.5703125" style="81" bestFit="1" customWidth="1"/>
    <col min="1357" max="1357" width="6.140625" style="81" bestFit="1" customWidth="1"/>
    <col min="1358" max="1358" width="7.5703125" style="81" bestFit="1" customWidth="1"/>
    <col min="1359" max="1359" width="6" style="81" bestFit="1" customWidth="1"/>
    <col min="1360" max="1360" width="7.5703125" style="81" bestFit="1" customWidth="1"/>
    <col min="1361" max="1361" width="6.140625" style="81" bestFit="1" customWidth="1"/>
    <col min="1362" max="1362" width="7.5703125" style="81" bestFit="1" customWidth="1"/>
    <col min="1363" max="1363" width="6.140625" style="81" bestFit="1" customWidth="1"/>
    <col min="1364" max="1364" width="7.5703125" style="81" bestFit="1" customWidth="1"/>
    <col min="1365" max="1365" width="6.140625" style="81" bestFit="1" customWidth="1"/>
    <col min="1366" max="1366" width="7.5703125" style="81" bestFit="1" customWidth="1"/>
    <col min="1367" max="1367" width="6" style="81" bestFit="1" customWidth="1"/>
    <col min="1368" max="1368" width="7.5703125" style="81" bestFit="1" customWidth="1"/>
    <col min="1369" max="1369" width="6" style="81" bestFit="1" customWidth="1"/>
    <col min="1370" max="1370" width="7.5703125" style="81" bestFit="1" customWidth="1"/>
    <col min="1371" max="1371" width="6" style="81" bestFit="1" customWidth="1"/>
    <col min="1372" max="1372" width="7.5703125" style="81" bestFit="1" customWidth="1"/>
    <col min="1373" max="1373" width="6" style="81" bestFit="1" customWidth="1"/>
    <col min="1374" max="1374" width="7.5703125" style="81" bestFit="1" customWidth="1"/>
    <col min="1375" max="1375" width="6" style="81" bestFit="1" customWidth="1"/>
    <col min="1376" max="1376" width="7.5703125" style="81" bestFit="1" customWidth="1"/>
    <col min="1377" max="1377" width="6" style="81" bestFit="1" customWidth="1"/>
    <col min="1378" max="1378" width="7.5703125" style="81" bestFit="1" customWidth="1"/>
    <col min="1379" max="1379" width="6" style="81" bestFit="1" customWidth="1"/>
    <col min="1380" max="1380" width="7.5703125" style="81" bestFit="1" customWidth="1"/>
    <col min="1381" max="1381" width="6" style="81" bestFit="1" customWidth="1"/>
    <col min="1382" max="1382" width="7.5703125" style="81" bestFit="1" customWidth="1"/>
    <col min="1383" max="1383" width="6" style="81" bestFit="1" customWidth="1"/>
    <col min="1384" max="1384" width="7.5703125" style="81" bestFit="1" customWidth="1"/>
    <col min="1385" max="1385" width="6" style="81" bestFit="1" customWidth="1"/>
    <col min="1386" max="1386" width="7.5703125" style="81" bestFit="1" customWidth="1"/>
    <col min="1387" max="1387" width="6" style="81" bestFit="1" customWidth="1"/>
    <col min="1388" max="1388" width="7.5703125" style="81" bestFit="1" customWidth="1"/>
    <col min="1389" max="1389" width="6" style="81" bestFit="1" customWidth="1"/>
    <col min="1390" max="1390" width="7.5703125" style="81" bestFit="1" customWidth="1"/>
    <col min="1391" max="1391" width="6" style="81" bestFit="1" customWidth="1"/>
    <col min="1392" max="1392" width="7.5703125" style="81" bestFit="1" customWidth="1"/>
    <col min="1393" max="1393" width="6" style="81" bestFit="1" customWidth="1"/>
    <col min="1394" max="1394" width="7.5703125" style="81" bestFit="1" customWidth="1"/>
    <col min="1395" max="1395" width="6" style="81" bestFit="1" customWidth="1"/>
    <col min="1396" max="1396" width="7.5703125" style="81" bestFit="1" customWidth="1"/>
    <col min="1397" max="1397" width="6" style="81" bestFit="1" customWidth="1"/>
    <col min="1398" max="1398" width="7.5703125" style="81" bestFit="1" customWidth="1"/>
    <col min="1399" max="1399" width="6" style="81" bestFit="1" customWidth="1"/>
    <col min="1400" max="1400" width="7.5703125" style="81" bestFit="1" customWidth="1"/>
    <col min="1401" max="1401" width="6" style="81" bestFit="1" customWidth="1"/>
    <col min="1402" max="1402" width="7.5703125" style="81" bestFit="1" customWidth="1"/>
    <col min="1403" max="1403" width="6" style="81" bestFit="1" customWidth="1"/>
    <col min="1404" max="1404" width="7.5703125" style="81" bestFit="1" customWidth="1"/>
    <col min="1405" max="1405" width="6" style="81" bestFit="1" customWidth="1"/>
    <col min="1406" max="1406" width="7.5703125" style="81" bestFit="1" customWidth="1"/>
    <col min="1407" max="1407" width="6" style="81" bestFit="1" customWidth="1"/>
    <col min="1408" max="1408" width="7.5703125" style="81" bestFit="1" customWidth="1"/>
    <col min="1409" max="1409" width="6" style="81" bestFit="1" customWidth="1"/>
    <col min="1410" max="1410" width="7.5703125" style="81" bestFit="1" customWidth="1"/>
    <col min="1411" max="1411" width="6" style="81" bestFit="1" customWidth="1"/>
    <col min="1412" max="1412" width="7.5703125" style="81" bestFit="1" customWidth="1"/>
    <col min="1413" max="1413" width="6" style="81" bestFit="1" customWidth="1"/>
    <col min="1414" max="1414" width="7.5703125" style="81" bestFit="1" customWidth="1"/>
    <col min="1415" max="1415" width="6" style="81" bestFit="1" customWidth="1"/>
    <col min="1416" max="1416" width="7.5703125" style="81" bestFit="1" customWidth="1"/>
    <col min="1417" max="1417" width="6" style="81" bestFit="1" customWidth="1"/>
    <col min="1418" max="1418" width="7.5703125" style="81" bestFit="1" customWidth="1"/>
    <col min="1419" max="1419" width="6" style="81" bestFit="1" customWidth="1"/>
    <col min="1420" max="1420" width="7.5703125" style="81" bestFit="1" customWidth="1"/>
    <col min="1421" max="1421" width="6" style="81" bestFit="1" customWidth="1"/>
    <col min="1422" max="1422" width="7.5703125" style="81" bestFit="1" customWidth="1"/>
    <col min="1423" max="1423" width="6" style="81" bestFit="1" customWidth="1"/>
    <col min="1424" max="1424" width="7.5703125" style="81" bestFit="1" customWidth="1"/>
    <col min="1425" max="1425" width="6" style="81" bestFit="1" customWidth="1"/>
    <col min="1426" max="1426" width="7.5703125" style="81" bestFit="1" customWidth="1"/>
    <col min="1427" max="1427" width="6" style="81" bestFit="1" customWidth="1"/>
    <col min="1428" max="1428" width="7.5703125" style="81" bestFit="1" customWidth="1"/>
    <col min="1429" max="1429" width="6" style="81" bestFit="1" customWidth="1"/>
    <col min="1430" max="1430" width="7.5703125" style="81" bestFit="1" customWidth="1"/>
    <col min="1431" max="1431" width="6" style="81" bestFit="1" customWidth="1"/>
    <col min="1432" max="1432" width="7.5703125" style="81" bestFit="1" customWidth="1"/>
    <col min="1433" max="1433" width="6" style="81" bestFit="1" customWidth="1"/>
    <col min="1434" max="1434" width="7.5703125" style="81" bestFit="1" customWidth="1"/>
    <col min="1435" max="1435" width="6" style="81" bestFit="1" customWidth="1"/>
    <col min="1436" max="1436" width="7.5703125" style="81" bestFit="1" customWidth="1"/>
    <col min="1437" max="1437" width="6" style="81" bestFit="1" customWidth="1"/>
    <col min="1438" max="1438" width="7.5703125" style="81" bestFit="1" customWidth="1"/>
    <col min="1439" max="1439" width="6" style="81" bestFit="1" customWidth="1"/>
    <col min="1440" max="1440" width="7.5703125" style="81" bestFit="1" customWidth="1"/>
    <col min="1441" max="1441" width="6" style="81" bestFit="1" customWidth="1"/>
    <col min="1442" max="1442" width="7.5703125" style="81" bestFit="1" customWidth="1"/>
    <col min="1443" max="1443" width="6" style="81" bestFit="1" customWidth="1"/>
    <col min="1444" max="1444" width="7.5703125" style="81" bestFit="1" customWidth="1"/>
    <col min="1445" max="1445" width="6" style="81" bestFit="1" customWidth="1"/>
    <col min="1446" max="1446" width="7.5703125" style="81" bestFit="1" customWidth="1"/>
    <col min="1447" max="1447" width="6" style="81" bestFit="1" customWidth="1"/>
    <col min="1448" max="1448" width="7.5703125" style="81" bestFit="1" customWidth="1"/>
    <col min="1449" max="1449" width="6" style="81" bestFit="1" customWidth="1"/>
    <col min="1450" max="1450" width="7.5703125" style="81" bestFit="1" customWidth="1"/>
    <col min="1451" max="1451" width="6" style="81" bestFit="1" customWidth="1"/>
    <col min="1452" max="1452" width="7.5703125" style="81" bestFit="1" customWidth="1"/>
    <col min="1453" max="1453" width="6" style="81" bestFit="1" customWidth="1"/>
    <col min="1454" max="1454" width="7.5703125" style="81" bestFit="1" customWidth="1"/>
    <col min="1455" max="1455" width="6" style="81" bestFit="1" customWidth="1"/>
    <col min="1456" max="1456" width="7.5703125" style="81" bestFit="1" customWidth="1"/>
    <col min="1457" max="1457" width="6" style="81" bestFit="1" customWidth="1"/>
    <col min="1458" max="1458" width="7.5703125" style="81" bestFit="1" customWidth="1"/>
    <col min="1459" max="1459" width="6" style="81" bestFit="1" customWidth="1"/>
    <col min="1460" max="1460" width="7.5703125" style="81" bestFit="1" customWidth="1"/>
    <col min="1461" max="1461" width="6" style="81" bestFit="1" customWidth="1"/>
    <col min="1462" max="1462" width="7.5703125" style="81" bestFit="1" customWidth="1"/>
    <col min="1463" max="1463" width="6" style="81" bestFit="1" customWidth="1"/>
    <col min="1464" max="1464" width="7.5703125" style="81" bestFit="1" customWidth="1"/>
    <col min="1465" max="1465" width="6" style="81" bestFit="1" customWidth="1"/>
    <col min="1466" max="1466" width="7.5703125" style="81" bestFit="1" customWidth="1"/>
    <col min="1467" max="1467" width="6" style="81" bestFit="1" customWidth="1"/>
    <col min="1468" max="1468" width="7.5703125" style="81" bestFit="1" customWidth="1"/>
    <col min="1469" max="1469" width="6" style="81" bestFit="1" customWidth="1"/>
    <col min="1470" max="1470" width="7.5703125" style="81" bestFit="1" customWidth="1"/>
    <col min="1471" max="1471" width="6" style="81" bestFit="1" customWidth="1"/>
    <col min="1472" max="1472" width="7.5703125" style="81" bestFit="1" customWidth="1"/>
    <col min="1473" max="1473" width="6" style="81" bestFit="1" customWidth="1"/>
    <col min="1474" max="1474" width="7.5703125" style="81" bestFit="1" customWidth="1"/>
    <col min="1475" max="1475" width="6" style="81" bestFit="1" customWidth="1"/>
    <col min="1476" max="1476" width="7.5703125" style="81" bestFit="1" customWidth="1"/>
    <col min="1477" max="1477" width="6" style="81" bestFit="1" customWidth="1"/>
    <col min="1478" max="1478" width="7.5703125" style="81" bestFit="1" customWidth="1"/>
    <col min="1479" max="1479" width="6" style="81" bestFit="1" customWidth="1"/>
    <col min="1480" max="1480" width="7.5703125" style="81" bestFit="1" customWidth="1"/>
    <col min="1481" max="1481" width="6" style="81" bestFit="1" customWidth="1"/>
    <col min="1482" max="1482" width="7.5703125" style="81" bestFit="1" customWidth="1"/>
    <col min="1483" max="1483" width="6" style="81" bestFit="1" customWidth="1"/>
    <col min="1484" max="1484" width="7.5703125" style="81" bestFit="1" customWidth="1"/>
    <col min="1485" max="1485" width="6" style="81" bestFit="1" customWidth="1"/>
    <col min="1486" max="1486" width="7.5703125" style="81" bestFit="1" customWidth="1"/>
    <col min="1487" max="1487" width="6" style="81" bestFit="1" customWidth="1"/>
    <col min="1488" max="1488" width="7.5703125" style="81" bestFit="1" customWidth="1"/>
    <col min="1489" max="1489" width="6" style="81" bestFit="1" customWidth="1"/>
    <col min="1490" max="1490" width="7.5703125" style="81" bestFit="1" customWidth="1"/>
    <col min="1491" max="1491" width="6" style="81" bestFit="1" customWidth="1"/>
    <col min="1492" max="1492" width="7.5703125" style="81" bestFit="1" customWidth="1"/>
    <col min="1493" max="1493" width="6" style="81" bestFit="1" customWidth="1"/>
    <col min="1494" max="1494" width="7.5703125" style="81" bestFit="1" customWidth="1"/>
    <col min="1495" max="1495" width="6" style="81" bestFit="1" customWidth="1"/>
    <col min="1496" max="1496" width="7.5703125" style="81" bestFit="1" customWidth="1"/>
    <col min="1497" max="1497" width="6" style="81" bestFit="1" customWidth="1"/>
    <col min="1498" max="1498" width="7.5703125" style="81" bestFit="1" customWidth="1"/>
    <col min="1499" max="1499" width="6" style="81" bestFit="1" customWidth="1"/>
    <col min="1500" max="1500" width="7.5703125" style="81" bestFit="1" customWidth="1"/>
    <col min="1501" max="1501" width="6" style="81" bestFit="1" customWidth="1"/>
    <col min="1502" max="1502" width="7.5703125" style="81" bestFit="1" customWidth="1"/>
    <col min="1503" max="1503" width="6" style="81" bestFit="1" customWidth="1"/>
    <col min="1504" max="1504" width="7.5703125" style="81" bestFit="1" customWidth="1"/>
    <col min="1505" max="1505" width="6.140625" style="81" bestFit="1" customWidth="1"/>
    <col min="1506" max="1506" width="7.5703125" style="81" bestFit="1" customWidth="1"/>
    <col min="1507" max="1507" width="6.140625" style="81" bestFit="1" customWidth="1"/>
    <col min="1508" max="1508" width="7.5703125" style="81" bestFit="1" customWidth="1"/>
    <col min="1509" max="1509" width="6.140625" style="81" bestFit="1" customWidth="1"/>
    <col min="1510" max="1510" width="7.5703125" style="81" bestFit="1" customWidth="1"/>
    <col min="1511" max="1511" width="6.140625" style="81" bestFit="1" customWidth="1"/>
    <col min="1512" max="1512" width="7.5703125" style="81" bestFit="1" customWidth="1"/>
    <col min="1513" max="1513" width="6.140625" style="81" bestFit="1" customWidth="1"/>
    <col min="1514" max="1514" width="7.5703125" style="81" bestFit="1" customWidth="1"/>
    <col min="1515" max="1515" width="6.140625" style="81" bestFit="1" customWidth="1"/>
    <col min="1516" max="1516" width="7.5703125" style="81" bestFit="1" customWidth="1"/>
    <col min="1517" max="1517" width="6" style="81" bestFit="1" customWidth="1"/>
    <col min="1518" max="1518" width="7.5703125" style="81" bestFit="1" customWidth="1"/>
    <col min="1519" max="1519" width="6" style="81" bestFit="1" customWidth="1"/>
    <col min="1520" max="1520" width="7.5703125" style="81" bestFit="1" customWidth="1"/>
    <col min="1521" max="1521" width="6" style="81" bestFit="1" customWidth="1"/>
    <col min="1522" max="1522" width="7.5703125" style="81" bestFit="1" customWidth="1"/>
    <col min="1523" max="1523" width="6" style="81" bestFit="1" customWidth="1"/>
    <col min="1524" max="1524" width="7.5703125" style="81" bestFit="1" customWidth="1"/>
    <col min="1525" max="1525" width="6" style="81" bestFit="1" customWidth="1"/>
    <col min="1526" max="1526" width="7.5703125" style="81" bestFit="1" customWidth="1"/>
    <col min="1527" max="1527" width="6" style="81" bestFit="1" customWidth="1"/>
    <col min="1528" max="1528" width="7.5703125" style="81" bestFit="1" customWidth="1"/>
    <col min="1529" max="1529" width="6" style="81" bestFit="1" customWidth="1"/>
    <col min="1530" max="1530" width="7.5703125" style="81" bestFit="1" customWidth="1"/>
    <col min="1531" max="1531" width="6" style="81" bestFit="1" customWidth="1"/>
    <col min="1532" max="1532" width="7.5703125" style="81" bestFit="1" customWidth="1"/>
    <col min="1533" max="1533" width="6" style="81" bestFit="1" customWidth="1"/>
    <col min="1534" max="1534" width="7.5703125" style="81" bestFit="1" customWidth="1"/>
    <col min="1535" max="1535" width="6" style="81" bestFit="1" customWidth="1"/>
    <col min="1536" max="1536" width="7.5703125" style="81" bestFit="1" customWidth="1"/>
    <col min="1537" max="1537" width="6" style="81" bestFit="1" customWidth="1"/>
    <col min="1538" max="1538" width="7.5703125" style="81" bestFit="1" customWidth="1"/>
    <col min="1539" max="1539" width="6" style="81" bestFit="1" customWidth="1"/>
    <col min="1540" max="1540" width="7.5703125" style="81" bestFit="1" customWidth="1"/>
    <col min="1541" max="1541" width="6" style="81" bestFit="1" customWidth="1"/>
    <col min="1542" max="1542" width="7.5703125" style="81" bestFit="1" customWidth="1"/>
    <col min="1543" max="1543" width="6" style="81" bestFit="1" customWidth="1"/>
    <col min="1544" max="1544" width="7.5703125" style="81" bestFit="1" customWidth="1"/>
    <col min="1545" max="1545" width="6" style="81" bestFit="1" customWidth="1"/>
    <col min="1546" max="1546" width="7.5703125" style="81" bestFit="1" customWidth="1"/>
    <col min="1547" max="1547" width="6" style="81" bestFit="1" customWidth="1"/>
    <col min="1548" max="1548" width="7.5703125" style="81" bestFit="1" customWidth="1"/>
    <col min="1549" max="1549" width="6" style="81" bestFit="1" customWidth="1"/>
    <col min="1550" max="1550" width="7.5703125" style="81" bestFit="1" customWidth="1"/>
    <col min="1551" max="1551" width="6" style="81" bestFit="1" customWidth="1"/>
    <col min="1552" max="1552" width="7.5703125" style="81" bestFit="1" customWidth="1"/>
    <col min="1553" max="1553" width="6" style="81" bestFit="1" customWidth="1"/>
    <col min="1554" max="1554" width="7.5703125" style="81" bestFit="1" customWidth="1"/>
    <col min="1555" max="1555" width="6" style="81" bestFit="1" customWidth="1"/>
    <col min="1556" max="1556" width="7.5703125" style="81" bestFit="1" customWidth="1"/>
    <col min="1557" max="1557" width="6" style="81" bestFit="1" customWidth="1"/>
    <col min="1558" max="1558" width="7.5703125" style="81" bestFit="1" customWidth="1"/>
    <col min="1559" max="1559" width="6" style="81" bestFit="1" customWidth="1"/>
    <col min="1560" max="1560" width="7.5703125" style="81" bestFit="1" customWidth="1"/>
    <col min="1561" max="1561" width="6" style="81" bestFit="1" customWidth="1"/>
    <col min="1562" max="1562" width="7.5703125" style="81" bestFit="1" customWidth="1"/>
    <col min="1563" max="1563" width="6" style="81" bestFit="1" customWidth="1"/>
    <col min="1564" max="1564" width="7.5703125" style="81" bestFit="1" customWidth="1"/>
    <col min="1565" max="1565" width="6" style="81" bestFit="1" customWidth="1"/>
    <col min="1566" max="1566" width="7.5703125" style="81" bestFit="1" customWidth="1"/>
    <col min="1567" max="1567" width="6" style="81" bestFit="1" customWidth="1"/>
    <col min="1568" max="1568" width="7.5703125" style="81" bestFit="1" customWidth="1"/>
    <col min="1569" max="1569" width="6" style="81" bestFit="1" customWidth="1"/>
    <col min="1570" max="1570" width="7.5703125" style="81" bestFit="1" customWidth="1"/>
    <col min="1571" max="1571" width="6" style="81" bestFit="1" customWidth="1"/>
    <col min="1572" max="1572" width="7.5703125" style="81" bestFit="1" customWidth="1"/>
    <col min="1573" max="1573" width="6" style="81" bestFit="1" customWidth="1"/>
    <col min="1574" max="1574" width="7.5703125" style="81" bestFit="1" customWidth="1"/>
    <col min="1575" max="1575" width="6" style="81" bestFit="1" customWidth="1"/>
    <col min="1576" max="1576" width="7.5703125" style="81" bestFit="1" customWidth="1"/>
    <col min="1577" max="1577" width="6" style="81" bestFit="1" customWidth="1"/>
    <col min="1578" max="1578" width="7.5703125" style="81" bestFit="1" customWidth="1"/>
    <col min="1579" max="1579" width="6" style="81" bestFit="1" customWidth="1"/>
    <col min="1580" max="1580" width="7.5703125" style="81" bestFit="1" customWidth="1"/>
    <col min="1581" max="1581" width="6" style="81" bestFit="1" customWidth="1"/>
    <col min="1582" max="1582" width="7.5703125" style="81" bestFit="1" customWidth="1"/>
    <col min="1583" max="1583" width="6" style="81" bestFit="1" customWidth="1"/>
    <col min="1584" max="1584" width="7.5703125" style="81" bestFit="1" customWidth="1"/>
    <col min="1585" max="1585" width="6" style="81" bestFit="1" customWidth="1"/>
    <col min="1586" max="1586" width="7.5703125" style="81" bestFit="1" customWidth="1"/>
    <col min="1587" max="1587" width="6" style="81" bestFit="1" customWidth="1"/>
    <col min="1588" max="1588" width="7.5703125" style="81" bestFit="1" customWidth="1"/>
    <col min="1589" max="1589" width="6" style="81" bestFit="1" customWidth="1"/>
    <col min="1590" max="1590" width="7.5703125" style="81" bestFit="1" customWidth="1"/>
    <col min="1591" max="1591" width="6" style="81" bestFit="1" customWidth="1"/>
    <col min="1592" max="1592" width="7.5703125" style="81" bestFit="1" customWidth="1"/>
    <col min="1593" max="1593" width="6" style="81" bestFit="1" customWidth="1"/>
    <col min="1594" max="1594" width="7.5703125" style="81" bestFit="1" customWidth="1"/>
    <col min="1595" max="1595" width="6" style="81" bestFit="1" customWidth="1"/>
    <col min="1596" max="1596" width="7.5703125" style="81" bestFit="1" customWidth="1"/>
    <col min="1597" max="1597" width="6" style="81" bestFit="1" customWidth="1"/>
    <col min="1598" max="1598" width="7.5703125" style="81" bestFit="1" customWidth="1"/>
    <col min="1599" max="1599" width="6" style="81" bestFit="1" customWidth="1"/>
    <col min="1600" max="1600" width="7.5703125" style="81" bestFit="1" customWidth="1"/>
    <col min="1601" max="1601" width="6" style="81" bestFit="1" customWidth="1"/>
    <col min="1602" max="1602" width="7.5703125" style="81" bestFit="1" customWidth="1"/>
    <col min="1603" max="1603" width="6" style="81" bestFit="1" customWidth="1"/>
    <col min="1604" max="1604" width="7.5703125" style="81" bestFit="1" customWidth="1"/>
    <col min="1605" max="1605" width="6" style="81" bestFit="1" customWidth="1"/>
    <col min="1606" max="1606" width="7.5703125" style="81" bestFit="1" customWidth="1"/>
    <col min="1607" max="1607" width="6" style="81" bestFit="1" customWidth="1"/>
    <col min="1608" max="1608" width="7.5703125" style="81" bestFit="1" customWidth="1"/>
    <col min="1609" max="1609" width="6" style="81" bestFit="1" customWidth="1"/>
    <col min="1610" max="1610" width="7.5703125" style="81" bestFit="1" customWidth="1"/>
    <col min="1611" max="1611" width="6" style="81" bestFit="1" customWidth="1"/>
    <col min="1612" max="1612" width="7.5703125" style="81" bestFit="1" customWidth="1"/>
    <col min="1613" max="1613" width="6" style="81" bestFit="1" customWidth="1"/>
    <col min="1614" max="1614" width="7.5703125" style="81" bestFit="1" customWidth="1"/>
    <col min="1615" max="1615" width="6" style="81" bestFit="1" customWidth="1"/>
    <col min="1616" max="1616" width="7.5703125" style="81" bestFit="1" customWidth="1"/>
    <col min="1617" max="1617" width="6" style="81" bestFit="1" customWidth="1"/>
    <col min="1618" max="1618" width="7.5703125" style="81" bestFit="1" customWidth="1"/>
    <col min="1619" max="1619" width="6" style="81" bestFit="1" customWidth="1"/>
    <col min="1620" max="1620" width="7.5703125" style="81" bestFit="1" customWidth="1"/>
    <col min="1621" max="1621" width="6" style="81" bestFit="1" customWidth="1"/>
    <col min="1622" max="1622" width="7.5703125" style="81" bestFit="1" customWidth="1"/>
    <col min="1623" max="1623" width="6" style="81" bestFit="1" customWidth="1"/>
    <col min="1624" max="1624" width="7.5703125" style="81" bestFit="1" customWidth="1"/>
    <col min="1625" max="1625" width="6" style="81" bestFit="1" customWidth="1"/>
    <col min="1626" max="1626" width="7.5703125" style="81" bestFit="1" customWidth="1"/>
    <col min="1627" max="1627" width="6" style="81" bestFit="1" customWidth="1"/>
    <col min="1628" max="1628" width="7.5703125" style="81" bestFit="1" customWidth="1"/>
    <col min="1629" max="1629" width="6" style="81" bestFit="1" customWidth="1"/>
    <col min="1630" max="1630" width="7.5703125" style="81" bestFit="1" customWidth="1"/>
    <col min="1631" max="1631" width="6" style="81" bestFit="1" customWidth="1"/>
    <col min="1632" max="1632" width="7.5703125" style="81" bestFit="1" customWidth="1"/>
    <col min="1633" max="1633" width="6" style="81" bestFit="1" customWidth="1"/>
    <col min="1634" max="1634" width="7.5703125" style="81" bestFit="1" customWidth="1"/>
    <col min="1635" max="1635" width="6" style="81" bestFit="1" customWidth="1"/>
    <col min="1636" max="1636" width="7.5703125" style="81" bestFit="1" customWidth="1"/>
    <col min="1637" max="1637" width="6" style="81" bestFit="1" customWidth="1"/>
    <col min="1638" max="1638" width="7.5703125" style="81" bestFit="1" customWidth="1"/>
    <col min="1639" max="1639" width="6" style="81" bestFit="1" customWidth="1"/>
    <col min="1640" max="1640" width="7.5703125" style="81" bestFit="1" customWidth="1"/>
    <col min="1641" max="1641" width="6" style="81" bestFit="1" customWidth="1"/>
    <col min="1642" max="1642" width="7.5703125" style="81" bestFit="1" customWidth="1"/>
    <col min="1643" max="1643" width="6" style="81" bestFit="1" customWidth="1"/>
    <col min="1644" max="1644" width="7.5703125" style="81" bestFit="1" customWidth="1"/>
    <col min="1645" max="1645" width="6" style="81" bestFit="1" customWidth="1"/>
    <col min="1646" max="1646" width="7.5703125" style="81" bestFit="1" customWidth="1"/>
    <col min="1647" max="1647" width="6" style="81" bestFit="1" customWidth="1"/>
    <col min="1648" max="1648" width="7.5703125" style="81" bestFit="1" customWidth="1"/>
    <col min="1649" max="1649" width="6" style="81" bestFit="1" customWidth="1"/>
    <col min="1650" max="1650" width="7.5703125" style="81" bestFit="1" customWidth="1"/>
    <col min="1651" max="1651" width="6" style="81" bestFit="1" customWidth="1"/>
    <col min="1652" max="1652" width="7.5703125" style="81" bestFit="1" customWidth="1"/>
    <col min="1653" max="1653" width="6" style="81" bestFit="1" customWidth="1"/>
    <col min="1654" max="1654" width="7.5703125" style="81" bestFit="1" customWidth="1"/>
    <col min="1655" max="1655" width="6" style="81" bestFit="1" customWidth="1"/>
    <col min="1656" max="1656" width="7.5703125" style="81" bestFit="1" customWidth="1"/>
    <col min="1657" max="1657" width="6" style="81" bestFit="1" customWidth="1"/>
    <col min="1658" max="1658" width="7.5703125" style="81" bestFit="1" customWidth="1"/>
    <col min="1659" max="1659" width="6" style="81" bestFit="1" customWidth="1"/>
    <col min="1660" max="1660" width="7.5703125" style="81" bestFit="1" customWidth="1"/>
    <col min="1661" max="1661" width="6" style="81" bestFit="1" customWidth="1"/>
    <col min="1662" max="1662" width="7.5703125" style="81" bestFit="1" customWidth="1"/>
    <col min="1663" max="1663" width="6" style="81" bestFit="1" customWidth="1"/>
    <col min="1664" max="1664" width="7.5703125" style="81" bestFit="1" customWidth="1"/>
    <col min="1665" max="1665" width="6" style="81" bestFit="1" customWidth="1"/>
    <col min="1666" max="1666" width="7.5703125" style="81" bestFit="1" customWidth="1"/>
    <col min="1667" max="1667" width="6" style="81" bestFit="1" customWidth="1"/>
    <col min="1668" max="1668" width="7.5703125" style="81" bestFit="1" customWidth="1"/>
    <col min="1669" max="1669" width="6" style="81" bestFit="1" customWidth="1"/>
    <col min="1670" max="1670" width="7.5703125" style="81" bestFit="1" customWidth="1"/>
    <col min="1671" max="1671" width="6" style="81" bestFit="1" customWidth="1"/>
    <col min="1672" max="1672" width="7.5703125" style="81" bestFit="1" customWidth="1"/>
    <col min="1673" max="1673" width="6" style="81" bestFit="1" customWidth="1"/>
    <col min="1674" max="1674" width="7.5703125" style="81" bestFit="1" customWidth="1"/>
    <col min="1675" max="1675" width="6" style="81" bestFit="1" customWidth="1"/>
    <col min="1676" max="1676" width="7.5703125" style="81" bestFit="1" customWidth="1"/>
    <col min="1677" max="1677" width="6" style="81" bestFit="1" customWidth="1"/>
    <col min="1678" max="1678" width="7.5703125" style="81" bestFit="1" customWidth="1"/>
    <col min="1679" max="1679" width="6" style="81" bestFit="1" customWidth="1"/>
    <col min="1680" max="1680" width="7.5703125" style="81" bestFit="1" customWidth="1"/>
    <col min="1681" max="1681" width="6" style="81" bestFit="1" customWidth="1"/>
    <col min="1682" max="1682" width="7.5703125" style="81" bestFit="1" customWidth="1"/>
    <col min="1683" max="1683" width="6" style="81" bestFit="1" customWidth="1"/>
    <col min="1684" max="1684" width="7.5703125" style="81" bestFit="1" customWidth="1"/>
    <col min="1685" max="1685" width="6" style="81" bestFit="1" customWidth="1"/>
    <col min="1686" max="1686" width="7.5703125" style="81" bestFit="1" customWidth="1"/>
    <col min="1687" max="1687" width="6" style="81" bestFit="1" customWidth="1"/>
    <col min="1688" max="1688" width="7.5703125" style="81" bestFit="1" customWidth="1"/>
    <col min="1689" max="1689" width="6" style="81" bestFit="1" customWidth="1"/>
    <col min="1690" max="1690" width="7.5703125" style="81" bestFit="1" customWidth="1"/>
    <col min="1691" max="1691" width="6" style="81" bestFit="1" customWidth="1"/>
    <col min="1692" max="1692" width="7.5703125" style="81" bestFit="1" customWidth="1"/>
    <col min="1693" max="1693" width="6" style="81" bestFit="1" customWidth="1"/>
    <col min="1694" max="1694" width="7.5703125" style="81" bestFit="1" customWidth="1"/>
    <col min="1695" max="1695" width="6" style="81" bestFit="1" customWidth="1"/>
    <col min="1696" max="1696" width="7.5703125" style="81" bestFit="1" customWidth="1"/>
    <col min="1697" max="1697" width="6" style="81" bestFit="1" customWidth="1"/>
    <col min="1698" max="1698" width="7.5703125" style="81" bestFit="1" customWidth="1"/>
    <col min="1699" max="1699" width="6" style="81" bestFit="1" customWidth="1"/>
    <col min="1700" max="1700" width="7.5703125" style="81" bestFit="1" customWidth="1"/>
    <col min="1701" max="1701" width="6" style="81" bestFit="1" customWidth="1"/>
    <col min="1702" max="1702" width="7.5703125" style="81" bestFit="1" customWidth="1"/>
    <col min="1703" max="1703" width="6" style="81" bestFit="1" customWidth="1"/>
    <col min="1704" max="1704" width="7.5703125" style="81" bestFit="1" customWidth="1"/>
    <col min="1705" max="1705" width="6" style="81" bestFit="1" customWidth="1"/>
    <col min="1706" max="1706" width="7.5703125" style="81" bestFit="1" customWidth="1"/>
    <col min="1707" max="1707" width="6" style="81" bestFit="1" customWidth="1"/>
    <col min="1708" max="1708" width="7.5703125" style="81" bestFit="1" customWidth="1"/>
    <col min="1709" max="1709" width="6" style="81" bestFit="1" customWidth="1"/>
    <col min="1710" max="1710" width="7.5703125" style="81" bestFit="1" customWidth="1"/>
    <col min="1711" max="1711" width="6" style="81" bestFit="1" customWidth="1"/>
    <col min="1712" max="1712" width="7.5703125" style="81" bestFit="1" customWidth="1"/>
    <col min="1713" max="1713" width="6" style="81" bestFit="1" customWidth="1"/>
    <col min="1714" max="1714" width="7.5703125" style="81" bestFit="1" customWidth="1"/>
    <col min="1715" max="1715" width="6" style="81" bestFit="1" customWidth="1"/>
    <col min="1716" max="1716" width="7.5703125" style="81" bestFit="1" customWidth="1"/>
    <col min="1717" max="1717" width="6" style="81" bestFit="1" customWidth="1"/>
    <col min="1718" max="1718" width="7.5703125" style="81" bestFit="1" customWidth="1"/>
    <col min="1719" max="1719" width="6" style="81" bestFit="1" customWidth="1"/>
    <col min="1720" max="1720" width="7.5703125" style="81" bestFit="1" customWidth="1"/>
    <col min="1721" max="1721" width="6" style="81" bestFit="1" customWidth="1"/>
    <col min="1722" max="1722" width="7.5703125" style="81" bestFit="1" customWidth="1"/>
    <col min="1723" max="1723" width="6" style="81" bestFit="1" customWidth="1"/>
    <col min="1724" max="1724" width="7.5703125" style="81" bestFit="1" customWidth="1"/>
    <col min="1725" max="1725" width="6" style="81" bestFit="1" customWidth="1"/>
    <col min="1726" max="1726" width="7.5703125" style="81" bestFit="1" customWidth="1"/>
    <col min="1727" max="1727" width="6" style="81" bestFit="1" customWidth="1"/>
    <col min="1728" max="1728" width="7.5703125" style="81" bestFit="1" customWidth="1"/>
    <col min="1729" max="1729" width="6" style="81" bestFit="1" customWidth="1"/>
    <col min="1730" max="1730" width="7.5703125" style="81" bestFit="1" customWidth="1"/>
    <col min="1731" max="1731" width="6" style="81" bestFit="1" customWidth="1"/>
    <col min="1732" max="1732" width="7.5703125" style="81" bestFit="1" customWidth="1"/>
    <col min="1733" max="1733" width="6" style="81" bestFit="1" customWidth="1"/>
    <col min="1734" max="1734" width="7.5703125" style="81" bestFit="1" customWidth="1"/>
    <col min="1735" max="1735" width="6" style="81" bestFit="1" customWidth="1"/>
    <col min="1736" max="1736" width="7.5703125" style="81" bestFit="1" customWidth="1"/>
    <col min="1737" max="1737" width="6" style="81" bestFit="1" customWidth="1"/>
    <col min="1738" max="1738" width="7.5703125" style="81" bestFit="1" customWidth="1"/>
    <col min="1739" max="1739" width="6" style="81" bestFit="1" customWidth="1"/>
    <col min="1740" max="1740" width="7.5703125" style="81" bestFit="1" customWidth="1"/>
    <col min="1741" max="1741" width="6" style="81" bestFit="1" customWidth="1"/>
    <col min="1742" max="1742" width="7.5703125" style="81" bestFit="1" customWidth="1"/>
    <col min="1743" max="1743" width="6" style="81" bestFit="1" customWidth="1"/>
    <col min="1744" max="1744" width="7.5703125" style="81" bestFit="1" customWidth="1"/>
    <col min="1745" max="1745" width="6" style="81" bestFit="1" customWidth="1"/>
    <col min="1746" max="1746" width="7.5703125" style="81" bestFit="1" customWidth="1"/>
    <col min="1747" max="1747" width="6" style="81" bestFit="1" customWidth="1"/>
    <col min="1748" max="1748" width="7.5703125" style="81" bestFit="1" customWidth="1"/>
    <col min="1749" max="1749" width="6" style="81" bestFit="1" customWidth="1"/>
    <col min="1750" max="1750" width="7.5703125" style="81" bestFit="1" customWidth="1"/>
    <col min="1751" max="1751" width="6" style="81" bestFit="1" customWidth="1"/>
    <col min="1752" max="1752" width="7.5703125" style="81" bestFit="1" customWidth="1"/>
    <col min="1753" max="1753" width="6" style="81" bestFit="1" customWidth="1"/>
    <col min="1754" max="1754" width="7.5703125" style="81" bestFit="1" customWidth="1"/>
    <col min="1755" max="1755" width="6" style="81" bestFit="1" customWidth="1"/>
    <col min="1756" max="1756" width="7.5703125" style="81" bestFit="1" customWidth="1"/>
    <col min="1757" max="1757" width="6" style="81" bestFit="1" customWidth="1"/>
    <col min="1758" max="1758" width="7.5703125" style="81" bestFit="1" customWidth="1"/>
    <col min="1759" max="1759" width="6" style="81" bestFit="1" customWidth="1"/>
    <col min="1760" max="1760" width="7.5703125" style="81" bestFit="1" customWidth="1"/>
    <col min="1761" max="1761" width="6" style="81" bestFit="1" customWidth="1"/>
    <col min="1762" max="1762" width="7.5703125" style="81" bestFit="1" customWidth="1"/>
    <col min="1763" max="1763" width="6" style="81" bestFit="1" customWidth="1"/>
    <col min="1764" max="1764" width="7.5703125" style="81" bestFit="1" customWidth="1"/>
    <col min="1765" max="1765" width="6" style="81" bestFit="1" customWidth="1"/>
    <col min="1766" max="1766" width="7.5703125" style="81" bestFit="1" customWidth="1"/>
    <col min="1767" max="1767" width="6" style="81" bestFit="1" customWidth="1"/>
    <col min="1768" max="1768" width="7.5703125" style="81" bestFit="1" customWidth="1"/>
    <col min="1769" max="1769" width="6" style="81" bestFit="1" customWidth="1"/>
    <col min="1770" max="1770" width="7.5703125" style="81" bestFit="1" customWidth="1"/>
    <col min="1771" max="1771" width="6" style="81" bestFit="1" customWidth="1"/>
    <col min="1772" max="1772" width="7.5703125" style="81" bestFit="1" customWidth="1"/>
    <col min="1773" max="1773" width="6" style="81" bestFit="1" customWidth="1"/>
    <col min="1774" max="1774" width="7.5703125" style="81" bestFit="1" customWidth="1"/>
    <col min="1775" max="1775" width="6" style="81" bestFit="1" customWidth="1"/>
    <col min="1776" max="1776" width="7.5703125" style="81" bestFit="1" customWidth="1"/>
    <col min="1777" max="1777" width="6" style="81" bestFit="1" customWidth="1"/>
    <col min="1778" max="1778" width="7.5703125" style="81" bestFit="1" customWidth="1"/>
    <col min="1779" max="1779" width="6" style="81" bestFit="1" customWidth="1"/>
    <col min="1780" max="1780" width="7.5703125" style="81" bestFit="1" customWidth="1"/>
    <col min="1781" max="1781" width="6" style="81" bestFit="1" customWidth="1"/>
    <col min="1782" max="1782" width="7.5703125" style="81" bestFit="1" customWidth="1"/>
    <col min="1783" max="1783" width="6" style="81" bestFit="1" customWidth="1"/>
    <col min="1784" max="1784" width="7.5703125" style="81" bestFit="1" customWidth="1"/>
    <col min="1785" max="1785" width="6" style="81" bestFit="1" customWidth="1"/>
    <col min="1786" max="1786" width="7.5703125" style="81" bestFit="1" customWidth="1"/>
    <col min="1787" max="1787" width="6" style="81" bestFit="1" customWidth="1"/>
    <col min="1788" max="1788" width="7.5703125" style="81" bestFit="1" customWidth="1"/>
    <col min="1789" max="1789" width="6" style="81" bestFit="1" customWidth="1"/>
    <col min="1790" max="1790" width="7.5703125" style="81" bestFit="1" customWidth="1"/>
    <col min="1791" max="1791" width="6" style="81" bestFit="1" customWidth="1"/>
    <col min="1792" max="1792" width="7.5703125" style="81" bestFit="1" customWidth="1"/>
    <col min="1793" max="1793" width="6.140625" style="81" bestFit="1" customWidth="1"/>
    <col min="1794" max="1794" width="7.5703125" style="81" bestFit="1" customWidth="1"/>
    <col min="1795" max="1795" width="6.140625" style="81" bestFit="1" customWidth="1"/>
    <col min="1796" max="1796" width="7.5703125" style="81" bestFit="1" customWidth="1"/>
    <col min="1797" max="1797" width="6.140625" style="81" bestFit="1" customWidth="1"/>
    <col min="1798" max="1798" width="7.7109375" style="81" bestFit="1" customWidth="1"/>
    <col min="1799" max="1799" width="6.140625" style="81" bestFit="1" customWidth="1"/>
    <col min="1800" max="1800" width="7.5703125" style="81" bestFit="1" customWidth="1"/>
    <col min="1801" max="1801" width="6.140625" style="81" bestFit="1" customWidth="1"/>
    <col min="1802" max="1802" width="7.5703125" style="81" bestFit="1" customWidth="1"/>
    <col min="1803" max="1803" width="6.140625" style="81" bestFit="1" customWidth="1"/>
    <col min="1804" max="1804" width="7.5703125" style="81" bestFit="1" customWidth="1"/>
    <col min="1805" max="1805" width="6.140625" style="81" bestFit="1" customWidth="1"/>
    <col min="1806" max="1806" width="7.5703125" style="81" bestFit="1" customWidth="1"/>
    <col min="1807" max="1807" width="6.140625" style="81" bestFit="1" customWidth="1"/>
    <col min="1808" max="1808" width="7.5703125" style="81" bestFit="1" customWidth="1"/>
    <col min="1809" max="1809" width="6.140625" style="81" bestFit="1" customWidth="1"/>
    <col min="1810" max="1810" width="7.5703125" style="81" bestFit="1" customWidth="1"/>
    <col min="1811" max="1811" width="6.140625" style="81" bestFit="1" customWidth="1"/>
    <col min="1812" max="1812" width="7.5703125" style="81" bestFit="1" customWidth="1"/>
    <col min="1813" max="1813" width="6.140625" style="81" bestFit="1" customWidth="1"/>
    <col min="1814" max="1814" width="7.5703125" style="81" bestFit="1" customWidth="1"/>
    <col min="1815" max="1815" width="6.140625" style="81" bestFit="1" customWidth="1"/>
    <col min="1816" max="1816" width="7.5703125" style="81" bestFit="1" customWidth="1"/>
    <col min="1817" max="1817" width="6.140625" style="81" bestFit="1" customWidth="1"/>
    <col min="1818" max="1818" width="7.5703125" style="81" bestFit="1" customWidth="1"/>
    <col min="1819" max="1819" width="6.140625" style="81" bestFit="1" customWidth="1"/>
    <col min="1820" max="1820" width="7.5703125" style="81" bestFit="1" customWidth="1"/>
    <col min="1821" max="1821" width="6.140625" style="81" bestFit="1" customWidth="1"/>
    <col min="1822" max="1822" width="7.5703125" style="81" bestFit="1" customWidth="1"/>
    <col min="1823" max="1823" width="6.140625" style="81" bestFit="1" customWidth="1"/>
    <col min="1824" max="1824" width="7.5703125" style="81" bestFit="1" customWidth="1"/>
    <col min="1825" max="1825" width="6.140625" style="81" bestFit="1" customWidth="1"/>
    <col min="1826" max="1826" width="7.5703125" style="81" bestFit="1" customWidth="1"/>
    <col min="1827" max="1827" width="6.140625" style="81" bestFit="1" customWidth="1"/>
    <col min="1828" max="1828" width="7.5703125" style="81" bestFit="1" customWidth="1"/>
    <col min="1829" max="1829" width="12.28515625" style="81" bestFit="1" customWidth="1"/>
    <col min="1830" max="1830" width="13.5703125" style="81" bestFit="1" customWidth="1"/>
    <col min="1831" max="1831" width="13.85546875" style="81" bestFit="1" customWidth="1"/>
    <col min="1832" max="1832" width="13.7109375" style="81" customWidth="1"/>
    <col min="1833" max="1833" width="7.7109375" style="81" customWidth="1"/>
    <col min="1834" max="1834" width="5.28515625" style="81" bestFit="1" customWidth="1"/>
    <col min="1835" max="1835" width="7.7109375" style="81" customWidth="1"/>
    <col min="1836" max="1836" width="7.28515625" style="81" bestFit="1" customWidth="1"/>
    <col min="1837" max="1837" width="7.7109375" style="81" bestFit="1" customWidth="1"/>
    <col min="1838" max="1838" width="7.28515625" style="81" bestFit="1" customWidth="1"/>
    <col min="1839" max="1839" width="7.7109375" style="81" bestFit="1" customWidth="1"/>
    <col min="1840" max="1840" width="7.28515625" style="81" bestFit="1" customWidth="1"/>
    <col min="1841" max="1841" width="7.7109375" style="81" bestFit="1" customWidth="1"/>
    <col min="1842" max="1842" width="7.28515625" style="81" bestFit="1" customWidth="1"/>
    <col min="1843" max="1843" width="7.7109375" style="81" bestFit="1" customWidth="1"/>
    <col min="1844" max="1844" width="7.28515625" style="81" bestFit="1" customWidth="1"/>
    <col min="1845" max="1845" width="7.7109375" style="81" bestFit="1" customWidth="1"/>
    <col min="1846" max="1846" width="7.28515625" style="81" bestFit="1" customWidth="1"/>
    <col min="1847" max="1847" width="7.7109375" style="81" bestFit="1" customWidth="1"/>
    <col min="1848" max="1848" width="7.140625" style="81" bestFit="1" customWidth="1"/>
    <col min="1849" max="1849" width="7.5703125" style="81" bestFit="1" customWidth="1"/>
    <col min="1850" max="1850" width="7.140625" style="81" bestFit="1" customWidth="1"/>
    <col min="1851" max="1851" width="7.5703125" style="81" bestFit="1" customWidth="1"/>
    <col min="1852" max="1852" width="7.140625" style="81" bestFit="1" customWidth="1"/>
    <col min="1853" max="1853" width="7.5703125" style="81" bestFit="1" customWidth="1"/>
    <col min="1854" max="1854" width="7.140625" style="81" bestFit="1" customWidth="1"/>
    <col min="1855" max="1855" width="7.5703125" style="81" bestFit="1" customWidth="1"/>
    <col min="1856" max="1856" width="7.140625" style="81" bestFit="1" customWidth="1"/>
    <col min="1857" max="1857" width="7.5703125" style="81" bestFit="1" customWidth="1"/>
    <col min="1858" max="1858" width="7.140625" style="81" bestFit="1" customWidth="1"/>
    <col min="1859" max="1859" width="7.5703125" style="81" bestFit="1" customWidth="1"/>
    <col min="1860" max="1860" width="7.140625" style="81" bestFit="1" customWidth="1"/>
    <col min="1861" max="1861" width="7.5703125" style="81" bestFit="1" customWidth="1"/>
    <col min="1862" max="1862" width="7.140625" style="81" bestFit="1" customWidth="1"/>
    <col min="1863" max="1863" width="7.5703125" style="81" bestFit="1" customWidth="1"/>
    <col min="1864" max="1864" width="7.140625" style="81" bestFit="1" customWidth="1"/>
    <col min="1865" max="1865" width="7.5703125" style="81" bestFit="1" customWidth="1"/>
    <col min="1866" max="1866" width="7.140625" style="81" bestFit="1" customWidth="1"/>
    <col min="1867" max="1867" width="7.5703125" style="81" bestFit="1" customWidth="1"/>
    <col min="1868" max="1868" width="7.140625" style="81" bestFit="1" customWidth="1"/>
    <col min="1869" max="1869" width="7.5703125" style="81" bestFit="1" customWidth="1"/>
    <col min="1870" max="1870" width="7.140625" style="81" bestFit="1" customWidth="1"/>
    <col min="1871" max="1871" width="7.5703125" style="81" bestFit="1" customWidth="1"/>
    <col min="1872" max="1872" width="7.140625" style="81" bestFit="1" customWidth="1"/>
    <col min="1873" max="1873" width="7.5703125" style="81" bestFit="1" customWidth="1"/>
    <col min="1874" max="1874" width="7.140625" style="81" bestFit="1" customWidth="1"/>
    <col min="1875" max="1875" width="7.5703125" style="81" bestFit="1" customWidth="1"/>
    <col min="1876" max="1876" width="7.140625" style="81" bestFit="1" customWidth="1"/>
    <col min="1877" max="1877" width="7.5703125" style="81" bestFit="1" customWidth="1"/>
    <col min="1878" max="1878" width="7.140625" style="81" bestFit="1" customWidth="1"/>
    <col min="1879" max="1879" width="7.5703125" style="81" bestFit="1" customWidth="1"/>
    <col min="1880" max="1880" width="7.140625" style="81" bestFit="1" customWidth="1"/>
    <col min="1881" max="1881" width="7.5703125" style="81" bestFit="1" customWidth="1"/>
    <col min="1882" max="1882" width="7.140625" style="81" bestFit="1" customWidth="1"/>
    <col min="1883" max="1883" width="7.5703125" style="81" bestFit="1" customWidth="1"/>
    <col min="1884" max="1884" width="7.140625" style="81" bestFit="1" customWidth="1"/>
    <col min="1885" max="1885" width="7.5703125" style="81" bestFit="1" customWidth="1"/>
    <col min="1886" max="1886" width="7.140625" style="81" bestFit="1" customWidth="1"/>
    <col min="1887" max="1887" width="7.5703125" style="81" bestFit="1" customWidth="1"/>
    <col min="1888" max="1888" width="7.140625" style="81" bestFit="1" customWidth="1"/>
    <col min="1889" max="1889" width="7.5703125" style="81" bestFit="1" customWidth="1"/>
    <col min="1890" max="1890" width="7.140625" style="81" bestFit="1" customWidth="1"/>
    <col min="1891" max="1891" width="7.5703125" style="81" bestFit="1" customWidth="1"/>
    <col min="1892" max="1892" width="7.140625" style="81" bestFit="1" customWidth="1"/>
    <col min="1893" max="1893" width="7.5703125" style="81" bestFit="1" customWidth="1"/>
    <col min="1894" max="1894" width="7.140625" style="81" bestFit="1" customWidth="1"/>
    <col min="1895" max="1895" width="7.5703125" style="81" bestFit="1" customWidth="1"/>
    <col min="1896" max="1896" width="7.140625" style="81" bestFit="1" customWidth="1"/>
    <col min="1897" max="1897" width="7.5703125" style="81" bestFit="1" customWidth="1"/>
    <col min="1898" max="1898" width="7.140625" style="81" bestFit="1" customWidth="1"/>
    <col min="1899" max="1899" width="7.5703125" style="81" bestFit="1" customWidth="1"/>
    <col min="1900" max="1900" width="7.140625" style="81" bestFit="1" customWidth="1"/>
    <col min="1901" max="1901" width="7.5703125" style="81" bestFit="1" customWidth="1"/>
    <col min="1902" max="1902" width="7.140625" style="81" bestFit="1" customWidth="1"/>
    <col min="1903" max="1903" width="7.5703125" style="81" bestFit="1" customWidth="1"/>
    <col min="1904" max="1904" width="7.140625" style="81" bestFit="1" customWidth="1"/>
    <col min="1905" max="1905" width="7.5703125" style="81" bestFit="1" customWidth="1"/>
    <col min="1906" max="1906" width="7.140625" style="81" bestFit="1" customWidth="1"/>
    <col min="1907" max="1907" width="7.5703125" style="81" bestFit="1" customWidth="1"/>
    <col min="1908" max="1908" width="7.140625" style="81" bestFit="1" customWidth="1"/>
    <col min="1909" max="1909" width="7.5703125" style="81" bestFit="1" customWidth="1"/>
    <col min="1910" max="1910" width="7.140625" style="81" bestFit="1" customWidth="1"/>
    <col min="1911" max="1911" width="7.5703125" style="81" bestFit="1" customWidth="1"/>
    <col min="1912" max="1912" width="7.140625" style="81" bestFit="1" customWidth="1"/>
    <col min="1913" max="1913" width="7.5703125" style="81" bestFit="1" customWidth="1"/>
    <col min="1914" max="1914" width="7.140625" style="81" bestFit="1" customWidth="1"/>
    <col min="1915" max="1915" width="7.5703125" style="81" bestFit="1" customWidth="1"/>
    <col min="1916" max="1916" width="7.140625" style="81" bestFit="1" customWidth="1"/>
    <col min="1917" max="1917" width="7.5703125" style="81" bestFit="1" customWidth="1"/>
    <col min="1918" max="1918" width="7.140625" style="81" bestFit="1" customWidth="1"/>
    <col min="1919" max="1919" width="7.5703125" style="81" bestFit="1" customWidth="1"/>
    <col min="1920" max="1920" width="7.140625" style="81" bestFit="1" customWidth="1"/>
    <col min="1921" max="1921" width="7.5703125" style="81" bestFit="1" customWidth="1"/>
    <col min="1922" max="1922" width="7.140625" style="81" bestFit="1" customWidth="1"/>
    <col min="1923" max="1923" width="7.5703125" style="81" bestFit="1" customWidth="1"/>
    <col min="1924" max="1924" width="7.140625" style="81" bestFit="1" customWidth="1"/>
    <col min="1925" max="1925" width="7.5703125" style="81" bestFit="1" customWidth="1"/>
    <col min="1926" max="1926" width="7.140625" style="81" bestFit="1" customWidth="1"/>
    <col min="1927" max="1927" width="7.5703125" style="81" bestFit="1" customWidth="1"/>
    <col min="1928" max="1928" width="7.140625" style="81" bestFit="1" customWidth="1"/>
    <col min="1929" max="1929" width="7.5703125" style="81" bestFit="1" customWidth="1"/>
    <col min="1930" max="1930" width="7.140625" style="81" bestFit="1" customWidth="1"/>
    <col min="1931" max="1931" width="7.5703125" style="81" bestFit="1" customWidth="1"/>
    <col min="1932" max="1932" width="7.140625" style="81" bestFit="1" customWidth="1"/>
    <col min="1933" max="1933" width="7.5703125" style="81" bestFit="1" customWidth="1"/>
    <col min="1934" max="1934" width="7.140625" style="81" bestFit="1" customWidth="1"/>
    <col min="1935" max="1935" width="7.5703125" style="81" bestFit="1" customWidth="1"/>
    <col min="1936" max="1936" width="7.140625" style="81" bestFit="1" customWidth="1"/>
    <col min="1937" max="1937" width="7.5703125" style="81" bestFit="1" customWidth="1"/>
    <col min="1938" max="1938" width="7.140625" style="81" bestFit="1" customWidth="1"/>
    <col min="1939" max="1939" width="7.5703125" style="81" bestFit="1" customWidth="1"/>
    <col min="1940" max="1940" width="7.140625" style="81" bestFit="1" customWidth="1"/>
    <col min="1941" max="1941" width="7.5703125" style="81" bestFit="1" customWidth="1"/>
    <col min="1942" max="1942" width="7.140625" style="81" bestFit="1" customWidth="1"/>
    <col min="1943" max="1943" width="7.5703125" style="81" bestFit="1" customWidth="1"/>
    <col min="1944" max="1944" width="7.140625" style="81" bestFit="1" customWidth="1"/>
    <col min="1945" max="1945" width="7.5703125" style="81" bestFit="1" customWidth="1"/>
    <col min="1946" max="1946" width="7.140625" style="81" bestFit="1" customWidth="1"/>
    <col min="1947" max="1947" width="7.5703125" style="81" bestFit="1" customWidth="1"/>
    <col min="1948" max="1948" width="7.140625" style="81" bestFit="1" customWidth="1"/>
    <col min="1949" max="1949" width="7.5703125" style="81" bestFit="1" customWidth="1"/>
    <col min="1950" max="1950" width="7.140625" style="81" bestFit="1" customWidth="1"/>
    <col min="1951" max="1951" width="7.5703125" style="81" bestFit="1" customWidth="1"/>
    <col min="1952" max="1952" width="7.140625" style="81" bestFit="1" customWidth="1"/>
    <col min="1953" max="1953" width="7.5703125" style="81" bestFit="1" customWidth="1"/>
    <col min="1954" max="1954" width="7.140625" style="81" bestFit="1" customWidth="1"/>
    <col min="1955" max="1955" width="7.5703125" style="81" bestFit="1" customWidth="1"/>
    <col min="1956" max="1956" width="7.140625" style="81" bestFit="1" customWidth="1"/>
    <col min="1957" max="1957" width="7.5703125" style="81" bestFit="1" customWidth="1"/>
    <col min="1958" max="1958" width="7.140625" style="81" bestFit="1" customWidth="1"/>
    <col min="1959" max="1959" width="7.5703125" style="81" bestFit="1" customWidth="1"/>
    <col min="1960" max="1960" width="7.140625" style="81" bestFit="1" customWidth="1"/>
    <col min="1961" max="1961" width="7.5703125" style="81" bestFit="1" customWidth="1"/>
    <col min="1962" max="1962" width="7.140625" style="81" bestFit="1" customWidth="1"/>
    <col min="1963" max="1963" width="7.5703125" style="81" bestFit="1" customWidth="1"/>
    <col min="1964" max="1964" width="7.140625" style="81" bestFit="1" customWidth="1"/>
    <col min="1965" max="1965" width="7.5703125" style="81" bestFit="1" customWidth="1"/>
    <col min="1966" max="1966" width="7.140625" style="81" bestFit="1" customWidth="1"/>
    <col min="1967" max="1967" width="7.5703125" style="81" bestFit="1" customWidth="1"/>
    <col min="1968" max="1968" width="7.140625" style="81" bestFit="1" customWidth="1"/>
    <col min="1969" max="1969" width="7.5703125" style="81" bestFit="1" customWidth="1"/>
    <col min="1970" max="1970" width="7.140625" style="81" bestFit="1" customWidth="1"/>
    <col min="1971" max="1971" width="7.5703125" style="81" bestFit="1" customWidth="1"/>
    <col min="1972" max="1972" width="7.140625" style="81" bestFit="1" customWidth="1"/>
    <col min="1973" max="1973" width="7.5703125" style="81" bestFit="1" customWidth="1"/>
    <col min="1974" max="1974" width="7.140625" style="81" bestFit="1" customWidth="1"/>
    <col min="1975" max="1975" width="7.5703125" style="81" bestFit="1" customWidth="1"/>
    <col min="1976" max="1976" width="7.140625" style="81" bestFit="1" customWidth="1"/>
    <col min="1977" max="1977" width="7.5703125" style="81" bestFit="1" customWidth="1"/>
    <col min="1978" max="1978" width="7.140625" style="81" bestFit="1" customWidth="1"/>
    <col min="1979" max="1979" width="7.5703125" style="81" bestFit="1" customWidth="1"/>
    <col min="1980" max="1980" width="7.140625" style="81" bestFit="1" customWidth="1"/>
    <col min="1981" max="1981" width="7.5703125" style="81" bestFit="1" customWidth="1"/>
    <col min="1982" max="1982" width="7.140625" style="81" bestFit="1" customWidth="1"/>
    <col min="1983" max="1983" width="7.5703125" style="81" bestFit="1" customWidth="1"/>
    <col min="1984" max="1984" width="7.140625" style="81" bestFit="1" customWidth="1"/>
    <col min="1985" max="1985" width="7.5703125" style="81" bestFit="1" customWidth="1"/>
    <col min="1986" max="1986" width="7.140625" style="81" bestFit="1" customWidth="1"/>
    <col min="1987" max="1987" width="7.5703125" style="81" bestFit="1" customWidth="1"/>
    <col min="1988" max="1988" width="7.140625" style="81" bestFit="1" customWidth="1"/>
    <col min="1989" max="1989" width="7.5703125" style="81" bestFit="1" customWidth="1"/>
    <col min="1990" max="1990" width="7.140625" style="81" bestFit="1" customWidth="1"/>
    <col min="1991" max="1991" width="7.5703125" style="81" bestFit="1" customWidth="1"/>
    <col min="1992" max="1992" width="7.140625" style="81" bestFit="1" customWidth="1"/>
    <col min="1993" max="1993" width="7.5703125" style="81" bestFit="1" customWidth="1"/>
    <col min="1994" max="1994" width="7.140625" style="81" bestFit="1" customWidth="1"/>
    <col min="1995" max="1995" width="7.5703125" style="81" bestFit="1" customWidth="1"/>
    <col min="1996" max="1996" width="7.140625" style="81" bestFit="1" customWidth="1"/>
    <col min="1997" max="1997" width="7.5703125" style="81" bestFit="1" customWidth="1"/>
    <col min="1998" max="1998" width="7.140625" style="81" bestFit="1" customWidth="1"/>
    <col min="1999" max="1999" width="7.5703125" style="81" bestFit="1" customWidth="1"/>
    <col min="2000" max="2000" width="7.140625" style="81" bestFit="1" customWidth="1"/>
    <col min="2001" max="2001" width="7.5703125" style="81" bestFit="1" customWidth="1"/>
    <col min="2002" max="2002" width="7.140625" style="81" bestFit="1" customWidth="1"/>
    <col min="2003" max="2003" width="7.5703125" style="81" bestFit="1" customWidth="1"/>
    <col min="2004" max="2004" width="7.140625" style="81" bestFit="1" customWidth="1"/>
    <col min="2005" max="2005" width="7.5703125" style="81" bestFit="1" customWidth="1"/>
    <col min="2006" max="2006" width="7.140625" style="81" bestFit="1" customWidth="1"/>
    <col min="2007" max="2007" width="7.5703125" style="81" bestFit="1" customWidth="1"/>
    <col min="2008" max="2008" width="7.140625" style="81" bestFit="1" customWidth="1"/>
    <col min="2009" max="2009" width="7.5703125" style="81" bestFit="1" customWidth="1"/>
    <col min="2010" max="2010" width="7.140625" style="81" bestFit="1" customWidth="1"/>
    <col min="2011" max="2011" width="7.5703125" style="81" bestFit="1" customWidth="1"/>
    <col min="2012" max="2012" width="7.140625" style="81" bestFit="1" customWidth="1"/>
    <col min="2013" max="2013" width="7.5703125" style="81" bestFit="1" customWidth="1"/>
    <col min="2014" max="2014" width="7.140625" style="81" bestFit="1" customWidth="1"/>
    <col min="2015" max="2015" width="7.5703125" style="81" bestFit="1" customWidth="1"/>
    <col min="2016" max="2016" width="7.140625" style="81" bestFit="1" customWidth="1"/>
    <col min="2017" max="2017" width="7.5703125" style="81" bestFit="1" customWidth="1"/>
    <col min="2018" max="2018" width="7.140625" style="81" bestFit="1" customWidth="1"/>
    <col min="2019" max="2019" width="7.5703125" style="81" bestFit="1" customWidth="1"/>
    <col min="2020" max="2020" width="7.140625" style="81" bestFit="1" customWidth="1"/>
    <col min="2021" max="2021" width="7.5703125" style="81" bestFit="1" customWidth="1"/>
    <col min="2022" max="2022" width="7.140625" style="81" bestFit="1" customWidth="1"/>
    <col min="2023" max="2023" width="7.5703125" style="81" bestFit="1" customWidth="1"/>
    <col min="2024" max="2024" width="7.140625" style="81" bestFit="1" customWidth="1"/>
    <col min="2025" max="2025" width="7.5703125" style="81" bestFit="1" customWidth="1"/>
    <col min="2026" max="2026" width="7.140625" style="81" bestFit="1" customWidth="1"/>
    <col min="2027" max="2027" width="7.5703125" style="81" bestFit="1" customWidth="1"/>
    <col min="2028" max="2028" width="7.140625" style="81" bestFit="1" customWidth="1"/>
    <col min="2029" max="2029" width="7.5703125" style="81" bestFit="1" customWidth="1"/>
    <col min="2030" max="2030" width="7.140625" style="81" bestFit="1" customWidth="1"/>
    <col min="2031" max="2031" width="7.5703125" style="81" bestFit="1" customWidth="1"/>
    <col min="2032" max="2032" width="7.140625" style="81" bestFit="1" customWidth="1"/>
    <col min="2033" max="2033" width="7.5703125" style="81" bestFit="1" customWidth="1"/>
    <col min="2034" max="2034" width="7.140625" style="81" bestFit="1" customWidth="1"/>
    <col min="2035" max="2035" width="7.5703125" style="81" bestFit="1" customWidth="1"/>
    <col min="2036" max="2036" width="7.140625" style="81" bestFit="1" customWidth="1"/>
    <col min="2037" max="2037" width="7.5703125" style="81" bestFit="1" customWidth="1"/>
    <col min="2038" max="2038" width="7.140625" style="81" bestFit="1" customWidth="1"/>
    <col min="2039" max="2039" width="7.5703125" style="81" bestFit="1" customWidth="1"/>
    <col min="2040" max="2040" width="7.140625" style="81" bestFit="1" customWidth="1"/>
    <col min="2041" max="2041" width="7.5703125" style="81" bestFit="1" customWidth="1"/>
    <col min="2042" max="2042" width="7.140625" style="81" bestFit="1" customWidth="1"/>
    <col min="2043" max="2043" width="7.5703125" style="81" bestFit="1" customWidth="1"/>
    <col min="2044" max="2044" width="7.140625" style="81" bestFit="1" customWidth="1"/>
    <col min="2045" max="2045" width="7.5703125" style="81" bestFit="1" customWidth="1"/>
    <col min="2046" max="2046" width="7.140625" style="81" bestFit="1" customWidth="1"/>
    <col min="2047" max="2047" width="7.5703125" style="81" bestFit="1" customWidth="1"/>
    <col min="2048" max="2048" width="7.140625" style="81" bestFit="1" customWidth="1"/>
    <col min="2049" max="2049" width="7.5703125" style="81" bestFit="1" customWidth="1"/>
    <col min="2050" max="2050" width="7.140625" style="81" bestFit="1" customWidth="1"/>
    <col min="2051" max="2051" width="7.5703125" style="81" bestFit="1" customWidth="1"/>
    <col min="2052" max="2052" width="7.140625" style="81" bestFit="1" customWidth="1"/>
    <col min="2053" max="2053" width="7.5703125" style="81" bestFit="1" customWidth="1"/>
    <col min="2054" max="2054" width="7.140625" style="81" bestFit="1" customWidth="1"/>
    <col min="2055" max="2055" width="7.5703125" style="81" bestFit="1" customWidth="1"/>
    <col min="2056" max="2056" width="7.140625" style="81" bestFit="1" customWidth="1"/>
    <col min="2057" max="2057" width="7.5703125" style="81" bestFit="1" customWidth="1"/>
    <col min="2058" max="2058" width="7.140625" style="81" bestFit="1" customWidth="1"/>
    <col min="2059" max="2059" width="7.5703125" style="81" bestFit="1" customWidth="1"/>
    <col min="2060" max="2060" width="7.140625" style="81" bestFit="1" customWidth="1"/>
    <col min="2061" max="2061" width="7.5703125" style="81" bestFit="1" customWidth="1"/>
    <col min="2062" max="2062" width="7.140625" style="81" bestFit="1" customWidth="1"/>
    <col min="2063" max="2063" width="7.5703125" style="81" bestFit="1" customWidth="1"/>
    <col min="2064" max="2064" width="7.140625" style="81" bestFit="1" customWidth="1"/>
    <col min="2065" max="2065" width="7.5703125" style="81" bestFit="1" customWidth="1"/>
    <col min="2066" max="2066" width="7.140625" style="81" bestFit="1" customWidth="1"/>
    <col min="2067" max="2067" width="7.5703125" style="81" bestFit="1" customWidth="1"/>
    <col min="2068" max="2068" width="7.140625" style="81" bestFit="1" customWidth="1"/>
    <col min="2069" max="2069" width="7.5703125" style="81" bestFit="1" customWidth="1"/>
    <col min="2070" max="2070" width="7.140625" style="81" bestFit="1" customWidth="1"/>
    <col min="2071" max="2071" width="7.5703125" style="81" bestFit="1" customWidth="1"/>
    <col min="2072" max="2072" width="7.140625" style="81" bestFit="1" customWidth="1"/>
    <col min="2073" max="2073" width="7.5703125" style="81" bestFit="1" customWidth="1"/>
    <col min="2074" max="2074" width="7.140625" style="81" bestFit="1" customWidth="1"/>
    <col min="2075" max="2075" width="7.5703125" style="81" bestFit="1" customWidth="1"/>
    <col min="2076" max="2076" width="7.140625" style="81" bestFit="1" customWidth="1"/>
    <col min="2077" max="2077" width="7.5703125" style="81" bestFit="1" customWidth="1"/>
    <col min="2078" max="2078" width="7.140625" style="81" bestFit="1" customWidth="1"/>
    <col min="2079" max="2079" width="7.5703125" style="81" bestFit="1" customWidth="1"/>
    <col min="2080" max="2080" width="7.140625" style="81" bestFit="1" customWidth="1"/>
    <col min="2081" max="2081" width="7.5703125" style="81" bestFit="1" customWidth="1"/>
    <col min="2082" max="2082" width="7.140625" style="81" bestFit="1" customWidth="1"/>
    <col min="2083" max="2083" width="7.5703125" style="81" bestFit="1" customWidth="1"/>
    <col min="2084" max="2084" width="7.140625" style="81" bestFit="1" customWidth="1"/>
    <col min="2085" max="2085" width="7.5703125" style="81" bestFit="1" customWidth="1"/>
    <col min="2086" max="2086" width="7.140625" style="81" bestFit="1" customWidth="1"/>
    <col min="2087" max="2087" width="7.5703125" style="81" bestFit="1" customWidth="1"/>
    <col min="2088" max="2088" width="7.140625" style="81" bestFit="1" customWidth="1"/>
    <col min="2089" max="2089" width="7.5703125" style="81" bestFit="1" customWidth="1"/>
    <col min="2090" max="2090" width="7.140625" style="81" bestFit="1" customWidth="1"/>
    <col min="2091" max="2091" width="7.5703125" style="81" bestFit="1" customWidth="1"/>
    <col min="2092" max="2092" width="7.140625" style="81" bestFit="1" customWidth="1"/>
    <col min="2093" max="2093" width="7.5703125" style="81" bestFit="1" customWidth="1"/>
    <col min="2094" max="2094" width="7.140625" style="81" bestFit="1" customWidth="1"/>
    <col min="2095" max="2095" width="7.5703125" style="81" bestFit="1" customWidth="1"/>
    <col min="2096" max="2096" width="7.140625" style="81" bestFit="1" customWidth="1"/>
    <col min="2097" max="2097" width="7.5703125" style="81" bestFit="1" customWidth="1"/>
    <col min="2098" max="2098" width="7.140625" style="81" bestFit="1" customWidth="1"/>
    <col min="2099" max="2099" width="7.5703125" style="81" bestFit="1" customWidth="1"/>
    <col min="2100" max="2100" width="7.140625" style="81" bestFit="1" customWidth="1"/>
    <col min="2101" max="2101" width="7.5703125" style="81" bestFit="1" customWidth="1"/>
    <col min="2102" max="2102" width="7.140625" style="81" bestFit="1" customWidth="1"/>
    <col min="2103" max="2103" width="7.5703125" style="81" bestFit="1" customWidth="1"/>
    <col min="2104" max="2104" width="7.140625" style="81" bestFit="1" customWidth="1"/>
    <col min="2105" max="2105" width="7.5703125" style="81" bestFit="1" customWidth="1"/>
    <col min="2106" max="2106" width="7.140625" style="81" bestFit="1" customWidth="1"/>
    <col min="2107" max="2107" width="7.5703125" style="81" bestFit="1" customWidth="1"/>
    <col min="2108" max="2108" width="7.140625" style="81" bestFit="1" customWidth="1"/>
    <col min="2109" max="2109" width="7.5703125" style="81" bestFit="1" customWidth="1"/>
    <col min="2110" max="2110" width="7.140625" style="81" bestFit="1" customWidth="1"/>
    <col min="2111" max="2111" width="7.5703125" style="81" bestFit="1" customWidth="1"/>
    <col min="2112" max="2112" width="7.140625" style="81" bestFit="1" customWidth="1"/>
    <col min="2113" max="2113" width="7.5703125" style="81" bestFit="1" customWidth="1"/>
    <col min="2114" max="2114" width="7.140625" style="81" bestFit="1" customWidth="1"/>
    <col min="2115" max="2115" width="7.5703125" style="81" bestFit="1" customWidth="1"/>
    <col min="2116" max="2116" width="7.140625" style="81" bestFit="1" customWidth="1"/>
    <col min="2117" max="2117" width="7.5703125" style="81" bestFit="1" customWidth="1"/>
    <col min="2118" max="2118" width="7.140625" style="81" bestFit="1" customWidth="1"/>
    <col min="2119" max="2119" width="7.5703125" style="81" bestFit="1" customWidth="1"/>
    <col min="2120" max="2120" width="7.140625" style="81" bestFit="1" customWidth="1"/>
    <col min="2121" max="2121" width="7.5703125" style="81" bestFit="1" customWidth="1"/>
    <col min="2122" max="2122" width="7.140625" style="81" bestFit="1" customWidth="1"/>
    <col min="2123" max="2123" width="7.5703125" style="81" bestFit="1" customWidth="1"/>
    <col min="2124" max="2124" width="7.140625" style="81" bestFit="1" customWidth="1"/>
    <col min="2125" max="2125" width="7.5703125" style="81" bestFit="1" customWidth="1"/>
    <col min="2126" max="2126" width="7.140625" style="81" bestFit="1" customWidth="1"/>
    <col min="2127" max="2127" width="7.5703125" style="81" bestFit="1" customWidth="1"/>
    <col min="2128" max="2128" width="7.140625" style="81" bestFit="1" customWidth="1"/>
    <col min="2129" max="2129" width="7.5703125" style="81" bestFit="1" customWidth="1"/>
    <col min="2130" max="2130" width="7.140625" style="81" bestFit="1" customWidth="1"/>
    <col min="2131" max="2131" width="7.5703125" style="81" bestFit="1" customWidth="1"/>
    <col min="2132" max="2132" width="7.140625" style="81" bestFit="1" customWidth="1"/>
    <col min="2133" max="2133" width="7.5703125" style="81" bestFit="1" customWidth="1"/>
    <col min="2134" max="2134" width="7.140625" style="81" bestFit="1" customWidth="1"/>
    <col min="2135" max="2135" width="7.5703125" style="81" bestFit="1" customWidth="1"/>
    <col min="2136" max="2136" width="7.140625" style="81" bestFit="1" customWidth="1"/>
    <col min="2137" max="2137" width="7.5703125" style="81" bestFit="1" customWidth="1"/>
    <col min="2138" max="2138" width="7.140625" style="81" bestFit="1" customWidth="1"/>
    <col min="2139" max="2139" width="7.5703125" style="81" bestFit="1" customWidth="1"/>
    <col min="2140" max="2140" width="7.140625" style="81" bestFit="1" customWidth="1"/>
    <col min="2141" max="2141" width="7.5703125" style="81" bestFit="1" customWidth="1"/>
    <col min="2142" max="2142" width="7.140625" style="81" bestFit="1" customWidth="1"/>
    <col min="2143" max="2143" width="7.5703125" style="81" bestFit="1" customWidth="1"/>
    <col min="2144" max="2144" width="7.140625" style="81" bestFit="1" customWidth="1"/>
    <col min="2145" max="2145" width="7.5703125" style="81" bestFit="1" customWidth="1"/>
    <col min="2146" max="2146" width="7.140625" style="81" bestFit="1" customWidth="1"/>
    <col min="2147" max="2147" width="7.5703125" style="81" bestFit="1" customWidth="1"/>
    <col min="2148" max="2148" width="7.140625" style="81" bestFit="1" customWidth="1"/>
    <col min="2149" max="2149" width="7.5703125" style="81" bestFit="1" customWidth="1"/>
    <col min="2150" max="2150" width="7.140625" style="81" bestFit="1" customWidth="1"/>
    <col min="2151" max="2151" width="7.5703125" style="81" bestFit="1" customWidth="1"/>
    <col min="2152" max="2152" width="7.140625" style="81" bestFit="1" customWidth="1"/>
    <col min="2153" max="2153" width="7.5703125" style="81" bestFit="1" customWidth="1"/>
    <col min="2154" max="2154" width="7.140625" style="81" bestFit="1" customWidth="1"/>
    <col min="2155" max="2155" width="7.5703125" style="81" bestFit="1" customWidth="1"/>
    <col min="2156" max="2156" width="7.140625" style="81" bestFit="1" customWidth="1"/>
    <col min="2157" max="2157" width="7.5703125" style="81" bestFit="1" customWidth="1"/>
    <col min="2158" max="2158" width="7.140625" style="81" bestFit="1" customWidth="1"/>
    <col min="2159" max="2159" width="7.5703125" style="81" bestFit="1" customWidth="1"/>
    <col min="2160" max="2160" width="7.140625" style="81" bestFit="1" customWidth="1"/>
    <col min="2161" max="2161" width="7.5703125" style="81" bestFit="1" customWidth="1"/>
    <col min="2162" max="2162" width="7.140625" style="81" bestFit="1" customWidth="1"/>
    <col min="2163" max="2163" width="7.5703125" style="81" bestFit="1" customWidth="1"/>
    <col min="2164" max="2164" width="7.140625" style="81" bestFit="1" customWidth="1"/>
    <col min="2165" max="2165" width="7.5703125" style="81" bestFit="1" customWidth="1"/>
    <col min="2166" max="2166" width="7.140625" style="81" bestFit="1" customWidth="1"/>
    <col min="2167" max="2167" width="7.5703125" style="81" bestFit="1" customWidth="1"/>
    <col min="2168" max="2168" width="7.140625" style="81" bestFit="1" customWidth="1"/>
    <col min="2169" max="2169" width="7.5703125" style="81" bestFit="1" customWidth="1"/>
    <col min="2170" max="2170" width="7.140625" style="81" bestFit="1" customWidth="1"/>
    <col min="2171" max="2171" width="7.5703125" style="81" bestFit="1" customWidth="1"/>
    <col min="2172" max="2172" width="7.140625" style="81" bestFit="1" customWidth="1"/>
    <col min="2173" max="2173" width="7.5703125" style="81" bestFit="1" customWidth="1"/>
    <col min="2174" max="2174" width="7.140625" style="81" bestFit="1" customWidth="1"/>
    <col min="2175" max="2175" width="7.5703125" style="81" bestFit="1" customWidth="1"/>
    <col min="2176" max="2176" width="7.140625" style="81" bestFit="1" customWidth="1"/>
    <col min="2177" max="2177" width="7.5703125" style="81" bestFit="1" customWidth="1"/>
    <col min="2178" max="2178" width="7.140625" style="81" bestFit="1" customWidth="1"/>
    <col min="2179" max="2179" width="7.5703125" style="81" bestFit="1" customWidth="1"/>
    <col min="2180" max="2180" width="7.140625" style="81" bestFit="1" customWidth="1"/>
    <col min="2181" max="2181" width="7.5703125" style="81" bestFit="1" customWidth="1"/>
    <col min="2182" max="2182" width="7.140625" style="81" bestFit="1" customWidth="1"/>
    <col min="2183" max="2183" width="7.5703125" style="81" bestFit="1" customWidth="1"/>
    <col min="2184" max="2184" width="7.140625" style="81" bestFit="1" customWidth="1"/>
    <col min="2185" max="2185" width="7.5703125" style="81" bestFit="1" customWidth="1"/>
    <col min="2186" max="2186" width="7.140625" style="81" bestFit="1" customWidth="1"/>
    <col min="2187" max="2187" width="7.5703125" style="81" bestFit="1" customWidth="1"/>
    <col min="2188" max="2188" width="7.140625" style="81" bestFit="1" customWidth="1"/>
    <col min="2189" max="2189" width="7.5703125" style="81" bestFit="1" customWidth="1"/>
    <col min="2190" max="2190" width="7.140625" style="81" bestFit="1" customWidth="1"/>
    <col min="2191" max="2191" width="7.5703125" style="81" bestFit="1" customWidth="1"/>
    <col min="2192" max="2192" width="7.140625" style="81" bestFit="1" customWidth="1"/>
    <col min="2193" max="2193" width="7.5703125" style="81" bestFit="1" customWidth="1"/>
    <col min="2194" max="2194" width="7.140625" style="81" bestFit="1" customWidth="1"/>
    <col min="2195" max="2195" width="7.5703125" style="81" bestFit="1" customWidth="1"/>
    <col min="2196" max="2196" width="7.140625" style="81" bestFit="1" customWidth="1"/>
    <col min="2197" max="2197" width="7.5703125" style="81" bestFit="1" customWidth="1"/>
    <col min="2198" max="2198" width="7.140625" style="81" bestFit="1" customWidth="1"/>
    <col min="2199" max="2199" width="7.5703125" style="81" bestFit="1" customWidth="1"/>
    <col min="2200" max="2200" width="7.140625" style="81" bestFit="1" customWidth="1"/>
    <col min="2201" max="2201" width="7.5703125" style="81" bestFit="1" customWidth="1"/>
    <col min="2202" max="2202" width="7.140625" style="81" bestFit="1" customWidth="1"/>
    <col min="2203" max="2203" width="7.5703125" style="81" bestFit="1" customWidth="1"/>
    <col min="2204" max="2204" width="7.140625" style="81" bestFit="1" customWidth="1"/>
    <col min="2205" max="2205" width="7.5703125" style="81" bestFit="1" customWidth="1"/>
    <col min="2206" max="2206" width="7.140625" style="81" bestFit="1" customWidth="1"/>
    <col min="2207" max="2207" width="7.5703125" style="81" bestFit="1" customWidth="1"/>
    <col min="2208" max="2208" width="7.140625" style="81" bestFit="1" customWidth="1"/>
    <col min="2209" max="2209" width="7.5703125" style="81" bestFit="1" customWidth="1"/>
    <col min="2210" max="2210" width="7.140625" style="81" bestFit="1" customWidth="1"/>
    <col min="2211" max="2211" width="7.5703125" style="81" bestFit="1" customWidth="1"/>
    <col min="2212" max="2212" width="7.140625" style="81" bestFit="1" customWidth="1"/>
    <col min="2213" max="2213" width="7.5703125" style="81" bestFit="1" customWidth="1"/>
    <col min="2214" max="2214" width="7.140625" style="81" bestFit="1" customWidth="1"/>
    <col min="2215" max="2215" width="7.5703125" style="81" bestFit="1" customWidth="1"/>
    <col min="2216" max="2216" width="7.140625" style="81" bestFit="1" customWidth="1"/>
    <col min="2217" max="2217" width="7.5703125" style="81" bestFit="1" customWidth="1"/>
    <col min="2218" max="2218" width="7.140625" style="81" bestFit="1" customWidth="1"/>
    <col min="2219" max="2219" width="7.5703125" style="81" bestFit="1" customWidth="1"/>
    <col min="2220" max="2220" width="7.140625" style="81" bestFit="1" customWidth="1"/>
    <col min="2221" max="2221" width="7.5703125" style="81" bestFit="1" customWidth="1"/>
    <col min="2222" max="2222" width="7.140625" style="81" bestFit="1" customWidth="1"/>
    <col min="2223" max="2223" width="7.5703125" style="81" bestFit="1" customWidth="1"/>
    <col min="2224" max="2224" width="7.140625" style="81" bestFit="1" customWidth="1"/>
    <col min="2225" max="2225" width="7.5703125" style="81" bestFit="1" customWidth="1"/>
    <col min="2226" max="2226" width="7.140625" style="81" bestFit="1" customWidth="1"/>
    <col min="2227" max="2227" width="7.5703125" style="81" bestFit="1" customWidth="1"/>
    <col min="2228" max="2228" width="7.140625" style="81" bestFit="1" customWidth="1"/>
    <col min="2229" max="2229" width="7.5703125" style="81" bestFit="1" customWidth="1"/>
    <col min="2230" max="2230" width="7.140625" style="81" bestFit="1" customWidth="1"/>
    <col min="2231" max="2231" width="7.5703125" style="81" bestFit="1" customWidth="1"/>
    <col min="2232" max="2232" width="7.140625" style="81" bestFit="1" customWidth="1"/>
    <col min="2233" max="2233" width="7.5703125" style="81" bestFit="1" customWidth="1"/>
    <col min="2234" max="2234" width="7.140625" style="81" bestFit="1" customWidth="1"/>
    <col min="2235" max="2235" width="7.5703125" style="81" bestFit="1" customWidth="1"/>
    <col min="2236" max="2236" width="7.140625" style="81" bestFit="1" customWidth="1"/>
    <col min="2237" max="2237" width="7.5703125" style="81" bestFit="1" customWidth="1"/>
    <col min="2238" max="2238" width="7.140625" style="81" bestFit="1" customWidth="1"/>
    <col min="2239" max="2239" width="7.5703125" style="81" bestFit="1" customWidth="1"/>
    <col min="2240" max="2240" width="7.140625" style="81" bestFit="1" customWidth="1"/>
    <col min="2241" max="2241" width="7.5703125" style="81" bestFit="1" customWidth="1"/>
    <col min="2242" max="2242" width="7.140625" style="81" bestFit="1" customWidth="1"/>
    <col min="2243" max="2243" width="7.5703125" style="81" bestFit="1" customWidth="1"/>
    <col min="2244" max="2244" width="7.140625" style="81" bestFit="1" customWidth="1"/>
    <col min="2245" max="2245" width="7.5703125" style="81" bestFit="1" customWidth="1"/>
    <col min="2246" max="2246" width="7.140625" style="81" bestFit="1" customWidth="1"/>
    <col min="2247" max="2247" width="7.5703125" style="81" bestFit="1" customWidth="1"/>
    <col min="2248" max="2248" width="7.140625" style="81" bestFit="1" customWidth="1"/>
    <col min="2249" max="2249" width="7.5703125" style="81" bestFit="1" customWidth="1"/>
    <col min="2250" max="2250" width="7.140625" style="81" bestFit="1" customWidth="1"/>
    <col min="2251" max="2251" width="7.5703125" style="81" bestFit="1" customWidth="1"/>
    <col min="2252" max="2252" width="7.140625" style="81" bestFit="1" customWidth="1"/>
    <col min="2253" max="2253" width="7.5703125" style="81" bestFit="1" customWidth="1"/>
    <col min="2254" max="2254" width="7.140625" style="81" bestFit="1" customWidth="1"/>
    <col min="2255" max="2255" width="7.5703125" style="81" bestFit="1" customWidth="1"/>
    <col min="2256" max="2256" width="7.140625" style="81" bestFit="1" customWidth="1"/>
    <col min="2257" max="2257" width="7.5703125" style="81" bestFit="1" customWidth="1"/>
    <col min="2258" max="2258" width="7.140625" style="81" bestFit="1" customWidth="1"/>
    <col min="2259" max="2259" width="7.5703125" style="81" bestFit="1" customWidth="1"/>
    <col min="2260" max="2260" width="7.140625" style="81" bestFit="1" customWidth="1"/>
    <col min="2261" max="2261" width="7.5703125" style="81" bestFit="1" customWidth="1"/>
    <col min="2262" max="2262" width="7.140625" style="81" bestFit="1" customWidth="1"/>
    <col min="2263" max="2263" width="7.5703125" style="81" bestFit="1" customWidth="1"/>
    <col min="2264" max="2264" width="7.140625" style="81" bestFit="1" customWidth="1"/>
    <col min="2265" max="2265" width="7.5703125" style="81" bestFit="1" customWidth="1"/>
    <col min="2266" max="2266" width="7.140625" style="81" bestFit="1" customWidth="1"/>
    <col min="2267" max="2267" width="7.5703125" style="81" bestFit="1" customWidth="1"/>
    <col min="2268" max="2268" width="7.140625" style="81" bestFit="1" customWidth="1"/>
    <col min="2269" max="2269" width="7.5703125" style="81" bestFit="1" customWidth="1"/>
    <col min="2270" max="2270" width="7.140625" style="81" bestFit="1" customWidth="1"/>
    <col min="2271" max="2271" width="7.5703125" style="81" bestFit="1" customWidth="1"/>
    <col min="2272" max="2272" width="7.140625" style="81" bestFit="1" customWidth="1"/>
    <col min="2273" max="2273" width="7.5703125" style="81" bestFit="1" customWidth="1"/>
    <col min="2274" max="2274" width="7.140625" style="81" bestFit="1" customWidth="1"/>
    <col min="2275" max="2275" width="7.5703125" style="81" bestFit="1" customWidth="1"/>
    <col min="2276" max="2276" width="7.140625" style="81" bestFit="1" customWidth="1"/>
    <col min="2277" max="2277" width="7.5703125" style="81" bestFit="1" customWidth="1"/>
    <col min="2278" max="2278" width="7.140625" style="81" bestFit="1" customWidth="1"/>
    <col min="2279" max="2279" width="7.5703125" style="81" bestFit="1" customWidth="1"/>
    <col min="2280" max="2280" width="7.140625" style="81" bestFit="1" customWidth="1"/>
    <col min="2281" max="2281" width="7.5703125" style="81" bestFit="1" customWidth="1"/>
    <col min="2282" max="2282" width="7.140625" style="81" bestFit="1" customWidth="1"/>
    <col min="2283" max="2283" width="7.5703125" style="81" bestFit="1" customWidth="1"/>
    <col min="2284" max="2284" width="7.140625" style="81" bestFit="1" customWidth="1"/>
    <col min="2285" max="2285" width="7.5703125" style="81" bestFit="1" customWidth="1"/>
    <col min="2286" max="2286" width="7.140625" style="81" bestFit="1" customWidth="1"/>
    <col min="2287" max="2287" width="7.5703125" style="81" bestFit="1" customWidth="1"/>
    <col min="2288" max="2288" width="7.140625" style="81" bestFit="1" customWidth="1"/>
    <col min="2289" max="2289" width="7.5703125" style="81" bestFit="1" customWidth="1"/>
    <col min="2290" max="2290" width="7.140625" style="81" bestFit="1" customWidth="1"/>
    <col min="2291" max="2291" width="7.5703125" style="81" bestFit="1" customWidth="1"/>
    <col min="2292" max="2292" width="7.140625" style="81" bestFit="1" customWidth="1"/>
    <col min="2293" max="2293" width="7.5703125" style="81" bestFit="1" customWidth="1"/>
    <col min="2294" max="2294" width="7.140625" style="81" bestFit="1" customWidth="1"/>
    <col min="2295" max="2295" width="7.5703125" style="81" bestFit="1" customWidth="1"/>
    <col min="2296" max="2296" width="7.140625" style="81" bestFit="1" customWidth="1"/>
    <col min="2297" max="2297" width="7.5703125" style="81" bestFit="1" customWidth="1"/>
    <col min="2298" max="2298" width="7.140625" style="81" bestFit="1" customWidth="1"/>
    <col min="2299" max="2299" width="7.5703125" style="81" bestFit="1" customWidth="1"/>
    <col min="2300" max="2300" width="7.140625" style="81" bestFit="1" customWidth="1"/>
    <col min="2301" max="2301" width="7.5703125" style="81" bestFit="1" customWidth="1"/>
    <col min="2302" max="2302" width="7.140625" style="81" bestFit="1" customWidth="1"/>
    <col min="2303" max="2303" width="7.5703125" style="81" bestFit="1" customWidth="1"/>
    <col min="2304" max="2304" width="7.140625" style="81" bestFit="1" customWidth="1"/>
    <col min="2305" max="2305" width="7.5703125" style="81" bestFit="1" customWidth="1"/>
    <col min="2306" max="2306" width="7.140625" style="81" bestFit="1" customWidth="1"/>
    <col min="2307" max="2307" width="7.5703125" style="81" bestFit="1" customWidth="1"/>
    <col min="2308" max="2308" width="7.140625" style="81" bestFit="1" customWidth="1"/>
    <col min="2309" max="2309" width="7.5703125" style="81" bestFit="1" customWidth="1"/>
    <col min="2310" max="2310" width="7.140625" style="81" bestFit="1" customWidth="1"/>
    <col min="2311" max="2311" width="7.5703125" style="81" bestFit="1" customWidth="1"/>
    <col min="2312" max="2312" width="7.140625" style="81" bestFit="1" customWidth="1"/>
    <col min="2313" max="2313" width="7.5703125" style="81" bestFit="1" customWidth="1"/>
    <col min="2314" max="2314" width="7.140625" style="81" bestFit="1" customWidth="1"/>
    <col min="2315" max="2315" width="7.5703125" style="81" bestFit="1" customWidth="1"/>
    <col min="2316" max="2316" width="7.140625" style="81" bestFit="1" customWidth="1"/>
    <col min="2317" max="2317" width="7.5703125" style="81" bestFit="1" customWidth="1"/>
    <col min="2318" max="2318" width="7.140625" style="81" bestFit="1" customWidth="1"/>
    <col min="2319" max="2319" width="7.5703125" style="81" bestFit="1" customWidth="1"/>
    <col min="2320" max="2320" width="7.140625" style="81" bestFit="1" customWidth="1"/>
    <col min="2321" max="2321" width="7.5703125" style="81" bestFit="1" customWidth="1"/>
    <col min="2322" max="2322" width="7.140625" style="81" bestFit="1" customWidth="1"/>
    <col min="2323" max="2323" width="7.5703125" style="81" bestFit="1" customWidth="1"/>
    <col min="2324" max="2324" width="6" style="81" bestFit="1" customWidth="1"/>
    <col min="2325" max="2325" width="7.5703125" style="81" bestFit="1" customWidth="1"/>
    <col min="2326" max="2326" width="7.140625" style="81" bestFit="1" customWidth="1"/>
    <col min="2327" max="2327" width="7.5703125" style="81" bestFit="1" customWidth="1"/>
    <col min="2328" max="2328" width="7.140625" style="81" bestFit="1" customWidth="1"/>
    <col min="2329" max="2329" width="7.5703125" style="81" bestFit="1" customWidth="1"/>
    <col min="2330" max="2330" width="6" style="81" bestFit="1" customWidth="1"/>
    <col min="2331" max="2331" width="7.5703125" style="81" bestFit="1" customWidth="1"/>
    <col min="2332" max="2332" width="7.140625" style="81" bestFit="1" customWidth="1"/>
    <col min="2333" max="2333" width="7.5703125" style="81" bestFit="1" customWidth="1"/>
    <col min="2334" max="2334" width="7.140625" style="81" bestFit="1" customWidth="1"/>
    <col min="2335" max="2335" width="7.5703125" style="81" bestFit="1" customWidth="1"/>
    <col min="2336" max="2336" width="6" style="81" bestFit="1" customWidth="1"/>
    <col min="2337" max="2337" width="7.5703125" style="81" bestFit="1" customWidth="1"/>
    <col min="2338" max="2338" width="7.140625" style="81" bestFit="1" customWidth="1"/>
    <col min="2339" max="2339" width="7.5703125" style="81" bestFit="1" customWidth="1"/>
    <col min="2340" max="2340" width="7.140625" style="81" bestFit="1" customWidth="1"/>
    <col min="2341" max="2341" width="7.5703125" style="81" bestFit="1" customWidth="1"/>
    <col min="2342" max="2342" width="6" style="81" bestFit="1" customWidth="1"/>
    <col min="2343" max="2343" width="7.5703125" style="81" bestFit="1" customWidth="1"/>
    <col min="2344" max="2344" width="7.140625" style="81" bestFit="1" customWidth="1"/>
    <col min="2345" max="2345" width="7.5703125" style="81" bestFit="1" customWidth="1"/>
    <col min="2346" max="2346" width="6" style="81" bestFit="1" customWidth="1"/>
    <col min="2347" max="2347" width="7.5703125" style="81" bestFit="1" customWidth="1"/>
    <col min="2348" max="2348" width="7.140625" style="81" bestFit="1" customWidth="1"/>
    <col min="2349" max="2349" width="7.5703125" style="81" bestFit="1" customWidth="1"/>
    <col min="2350" max="2350" width="6" style="81" bestFit="1" customWidth="1"/>
    <col min="2351" max="2351" width="7.5703125" style="81" bestFit="1" customWidth="1"/>
    <col min="2352" max="2352" width="7.140625" style="81" bestFit="1" customWidth="1"/>
    <col min="2353" max="2353" width="7.5703125" style="81" bestFit="1" customWidth="1"/>
    <col min="2354" max="2354" width="7.140625" style="81" bestFit="1" customWidth="1"/>
    <col min="2355" max="2355" width="7.5703125" style="81" bestFit="1" customWidth="1"/>
    <col min="2356" max="2356" width="7.140625" style="81" bestFit="1" customWidth="1"/>
    <col min="2357" max="2357" width="7.5703125" style="81" bestFit="1" customWidth="1"/>
    <col min="2358" max="2358" width="7.140625" style="81" bestFit="1" customWidth="1"/>
    <col min="2359" max="2359" width="7.5703125" style="81" bestFit="1" customWidth="1"/>
    <col min="2360" max="2360" width="7.140625" style="81" bestFit="1" customWidth="1"/>
    <col min="2361" max="2361" width="7.5703125" style="81" bestFit="1" customWidth="1"/>
    <col min="2362" max="2362" width="7.140625" style="81" bestFit="1" customWidth="1"/>
    <col min="2363" max="2363" width="7.5703125" style="81" bestFit="1" customWidth="1"/>
    <col min="2364" max="2364" width="6" style="81" bestFit="1" customWidth="1"/>
    <col min="2365" max="2365" width="7.5703125" style="81" bestFit="1" customWidth="1"/>
    <col min="2366" max="2366" width="7.140625" style="81" bestFit="1" customWidth="1"/>
    <col min="2367" max="2367" width="7.5703125" style="81" bestFit="1" customWidth="1"/>
    <col min="2368" max="2368" width="7.140625" style="81" bestFit="1" customWidth="1"/>
    <col min="2369" max="2369" width="7.5703125" style="81" bestFit="1" customWidth="1"/>
    <col min="2370" max="2370" width="7.140625" style="81" bestFit="1" customWidth="1"/>
    <col min="2371" max="2371" width="7.5703125" style="81" bestFit="1" customWidth="1"/>
    <col min="2372" max="2372" width="7.140625" style="81" bestFit="1" customWidth="1"/>
    <col min="2373" max="2373" width="7.5703125" style="81" bestFit="1" customWidth="1"/>
    <col min="2374" max="2374" width="7.140625" style="81" bestFit="1" customWidth="1"/>
    <col min="2375" max="2375" width="7.5703125" style="81" bestFit="1" customWidth="1"/>
    <col min="2376" max="2376" width="7.140625" style="81" bestFit="1" customWidth="1"/>
    <col min="2377" max="2377" width="7.5703125" style="81" bestFit="1" customWidth="1"/>
    <col min="2378" max="2378" width="7.140625" style="81" bestFit="1" customWidth="1"/>
    <col min="2379" max="2379" width="7.5703125" style="81" bestFit="1" customWidth="1"/>
    <col min="2380" max="2380" width="7.140625" style="81" bestFit="1" customWidth="1"/>
    <col min="2381" max="2381" width="7.5703125" style="81" bestFit="1" customWidth="1"/>
    <col min="2382" max="2382" width="7.140625" style="81" bestFit="1" customWidth="1"/>
    <col min="2383" max="2383" width="7.5703125" style="81" bestFit="1" customWidth="1"/>
    <col min="2384" max="2384" width="7.140625" style="81" bestFit="1" customWidth="1"/>
    <col min="2385" max="2385" width="7.5703125" style="81" bestFit="1" customWidth="1"/>
    <col min="2386" max="2386" width="7.140625" style="81" bestFit="1" customWidth="1"/>
    <col min="2387" max="2387" width="7.5703125" style="81" bestFit="1" customWidth="1"/>
    <col min="2388" max="2388" width="7.140625" style="81" bestFit="1" customWidth="1"/>
    <col min="2389" max="2389" width="7.5703125" style="81" bestFit="1" customWidth="1"/>
    <col min="2390" max="2390" width="7.140625" style="81" bestFit="1" customWidth="1"/>
    <col min="2391" max="2391" width="7.5703125" style="81" bestFit="1" customWidth="1"/>
    <col min="2392" max="2392" width="6" style="81" bestFit="1" customWidth="1"/>
    <col min="2393" max="2393" width="7.5703125" style="81" bestFit="1" customWidth="1"/>
    <col min="2394" max="2394" width="7.140625" style="81" bestFit="1" customWidth="1"/>
    <col min="2395" max="2395" width="7.5703125" style="81" bestFit="1" customWidth="1"/>
    <col min="2396" max="2396" width="6" style="81" bestFit="1" customWidth="1"/>
    <col min="2397" max="2397" width="7.5703125" style="81" bestFit="1" customWidth="1"/>
    <col min="2398" max="2398" width="7.140625" style="81" bestFit="1" customWidth="1"/>
    <col min="2399" max="2399" width="7.5703125" style="81" bestFit="1" customWidth="1"/>
    <col min="2400" max="2400" width="6" style="81" bestFit="1" customWidth="1"/>
    <col min="2401" max="2401" width="7.5703125" style="81" bestFit="1" customWidth="1"/>
    <col min="2402" max="2402" width="7.140625" style="81" bestFit="1" customWidth="1"/>
    <col min="2403" max="2403" width="7.5703125" style="81" bestFit="1" customWidth="1"/>
    <col min="2404" max="2404" width="6" style="81" bestFit="1" customWidth="1"/>
    <col min="2405" max="2405" width="7.5703125" style="81" bestFit="1" customWidth="1"/>
    <col min="2406" max="2406" width="7.140625" style="81" bestFit="1" customWidth="1"/>
    <col min="2407" max="2407" width="7.5703125" style="81" bestFit="1" customWidth="1"/>
    <col min="2408" max="2408" width="7.140625" style="81" bestFit="1" customWidth="1"/>
    <col min="2409" max="2409" width="7.5703125" style="81" bestFit="1" customWidth="1"/>
    <col min="2410" max="2410" width="7.140625" style="81" bestFit="1" customWidth="1"/>
    <col min="2411" max="2411" width="7.5703125" style="81" bestFit="1" customWidth="1"/>
    <col min="2412" max="2412" width="7.140625" style="81" bestFit="1" customWidth="1"/>
    <col min="2413" max="2413" width="7.5703125" style="81" bestFit="1" customWidth="1"/>
    <col min="2414" max="2414" width="6" style="81" bestFit="1" customWidth="1"/>
    <col min="2415" max="2415" width="7.5703125" style="81" bestFit="1" customWidth="1"/>
    <col min="2416" max="2416" width="7.140625" style="81" bestFit="1" customWidth="1"/>
    <col min="2417" max="2417" width="7.5703125" style="81" bestFit="1" customWidth="1"/>
    <col min="2418" max="2418" width="7.140625" style="81" bestFit="1" customWidth="1"/>
    <col min="2419" max="2419" width="7.5703125" style="81" bestFit="1" customWidth="1"/>
    <col min="2420" max="2420" width="7.140625" style="81" bestFit="1" customWidth="1"/>
    <col min="2421" max="2421" width="7.5703125" style="81" bestFit="1" customWidth="1"/>
    <col min="2422" max="2422" width="7.140625" style="81" bestFit="1" customWidth="1"/>
    <col min="2423" max="2423" width="7.5703125" style="81" bestFit="1" customWidth="1"/>
    <col min="2424" max="2424" width="7.140625" style="81" bestFit="1" customWidth="1"/>
    <col min="2425" max="2425" width="7.5703125" style="81" bestFit="1" customWidth="1"/>
    <col min="2426" max="2426" width="7.140625" style="81" bestFit="1" customWidth="1"/>
    <col min="2427" max="2427" width="7.5703125" style="81" bestFit="1" customWidth="1"/>
    <col min="2428" max="2428" width="7.140625" style="81" bestFit="1" customWidth="1"/>
    <col min="2429" max="2429" width="7.5703125" style="81" bestFit="1" customWidth="1"/>
    <col min="2430" max="2430" width="7.140625" style="81" bestFit="1" customWidth="1"/>
    <col min="2431" max="2431" width="7.5703125" style="81" bestFit="1" customWidth="1"/>
    <col min="2432" max="2432" width="7.140625" style="81" bestFit="1" customWidth="1"/>
    <col min="2433" max="2433" width="7.5703125" style="81" bestFit="1" customWidth="1"/>
    <col min="2434" max="2434" width="7.140625" style="81" bestFit="1" customWidth="1"/>
    <col min="2435" max="2435" width="7.5703125" style="81" bestFit="1" customWidth="1"/>
    <col min="2436" max="2436" width="7.140625" style="81" bestFit="1" customWidth="1"/>
    <col min="2437" max="2437" width="7.5703125" style="81" bestFit="1" customWidth="1"/>
    <col min="2438" max="2438" width="7.140625" style="81" bestFit="1" customWidth="1"/>
    <col min="2439" max="2439" width="7.5703125" style="81" bestFit="1" customWidth="1"/>
    <col min="2440" max="2440" width="7.140625" style="81" bestFit="1" customWidth="1"/>
    <col min="2441" max="2441" width="7.5703125" style="81" bestFit="1" customWidth="1"/>
    <col min="2442" max="2442" width="7.140625" style="81" bestFit="1" customWidth="1"/>
    <col min="2443" max="2443" width="7.5703125" style="81" bestFit="1" customWidth="1"/>
    <col min="2444" max="2444" width="7.140625" style="81" bestFit="1" customWidth="1"/>
    <col min="2445" max="2445" width="7.5703125" style="81" bestFit="1" customWidth="1"/>
    <col min="2446" max="2446" width="7.140625" style="81" bestFit="1" customWidth="1"/>
    <col min="2447" max="2447" width="7.5703125" style="81" bestFit="1" customWidth="1"/>
    <col min="2448" max="2448" width="7.140625" style="81" bestFit="1" customWidth="1"/>
    <col min="2449" max="2449" width="7.5703125" style="81" bestFit="1" customWidth="1"/>
    <col min="2450" max="2450" width="7.140625" style="81" bestFit="1" customWidth="1"/>
    <col min="2451" max="2451" width="7.5703125" style="81" bestFit="1" customWidth="1"/>
    <col min="2452" max="2452" width="7.140625" style="81" bestFit="1" customWidth="1"/>
    <col min="2453" max="2453" width="7.5703125" style="81" bestFit="1" customWidth="1"/>
    <col min="2454" max="2454" width="7.140625" style="81" bestFit="1" customWidth="1"/>
    <col min="2455" max="2455" width="7.5703125" style="81" bestFit="1" customWidth="1"/>
    <col min="2456" max="2456" width="7.140625" style="81" bestFit="1" customWidth="1"/>
    <col min="2457" max="2457" width="7.5703125" style="81" bestFit="1" customWidth="1"/>
    <col min="2458" max="2458" width="7.140625" style="81" bestFit="1" customWidth="1"/>
    <col min="2459" max="2459" width="7.5703125" style="81" bestFit="1" customWidth="1"/>
    <col min="2460" max="2460" width="7.140625" style="81" bestFit="1" customWidth="1"/>
    <col min="2461" max="2461" width="7.5703125" style="81" bestFit="1" customWidth="1"/>
    <col min="2462" max="2462" width="7.140625" style="81" bestFit="1" customWidth="1"/>
    <col min="2463" max="2463" width="7.5703125" style="81" bestFit="1" customWidth="1"/>
    <col min="2464" max="2464" width="7.140625" style="81" bestFit="1" customWidth="1"/>
    <col min="2465" max="2465" width="7.5703125" style="81" bestFit="1" customWidth="1"/>
    <col min="2466" max="2466" width="7.140625" style="81" bestFit="1" customWidth="1"/>
    <col min="2467" max="2467" width="7.5703125" style="81" bestFit="1" customWidth="1"/>
    <col min="2468" max="2468" width="7.140625" style="81" bestFit="1" customWidth="1"/>
    <col min="2469" max="2469" width="7.5703125" style="81" bestFit="1" customWidth="1"/>
    <col min="2470" max="2470" width="7.140625" style="81" bestFit="1" customWidth="1"/>
    <col min="2471" max="2471" width="7.5703125" style="81" bestFit="1" customWidth="1"/>
    <col min="2472" max="2472" width="7.140625" style="81" bestFit="1" customWidth="1"/>
    <col min="2473" max="2473" width="7.5703125" style="81" bestFit="1" customWidth="1"/>
    <col min="2474" max="2474" width="7.140625" style="81" bestFit="1" customWidth="1"/>
    <col min="2475" max="2475" width="7.5703125" style="81" bestFit="1" customWidth="1"/>
    <col min="2476" max="2476" width="7.140625" style="81" bestFit="1" customWidth="1"/>
    <col min="2477" max="2477" width="7.5703125" style="81" bestFit="1" customWidth="1"/>
    <col min="2478" max="2478" width="7.140625" style="81" bestFit="1" customWidth="1"/>
    <col min="2479" max="2479" width="7.5703125" style="81" bestFit="1" customWidth="1"/>
    <col min="2480" max="2480" width="7.140625" style="81" bestFit="1" customWidth="1"/>
    <col min="2481" max="2481" width="7.5703125" style="81" bestFit="1" customWidth="1"/>
    <col min="2482" max="2482" width="7.140625" style="81" bestFit="1" customWidth="1"/>
    <col min="2483" max="2483" width="7.5703125" style="81" bestFit="1" customWidth="1"/>
    <col min="2484" max="2484" width="7.140625" style="81" bestFit="1" customWidth="1"/>
    <col min="2485" max="2485" width="7.5703125" style="81" bestFit="1" customWidth="1"/>
    <col min="2486" max="2486" width="7.140625" style="81" bestFit="1" customWidth="1"/>
    <col min="2487" max="2487" width="7.5703125" style="81" bestFit="1" customWidth="1"/>
    <col min="2488" max="2488" width="7.140625" style="81" bestFit="1" customWidth="1"/>
    <col min="2489" max="2489" width="7.5703125" style="81" bestFit="1" customWidth="1"/>
    <col min="2490" max="2490" width="7.140625" style="81" bestFit="1" customWidth="1"/>
    <col min="2491" max="2491" width="7.5703125" style="81" bestFit="1" customWidth="1"/>
    <col min="2492" max="2492" width="7.140625" style="81" bestFit="1" customWidth="1"/>
    <col min="2493" max="2493" width="7.5703125" style="81" bestFit="1" customWidth="1"/>
    <col min="2494" max="2494" width="7.140625" style="81" bestFit="1" customWidth="1"/>
    <col min="2495" max="2495" width="7.5703125" style="81" bestFit="1" customWidth="1"/>
    <col min="2496" max="2496" width="7.140625" style="81" bestFit="1" customWidth="1"/>
    <col min="2497" max="2497" width="7.5703125" style="81" bestFit="1" customWidth="1"/>
    <col min="2498" max="2498" width="7.140625" style="81" bestFit="1" customWidth="1"/>
    <col min="2499" max="2499" width="7.5703125" style="81" bestFit="1" customWidth="1"/>
    <col min="2500" max="2500" width="7.140625" style="81" bestFit="1" customWidth="1"/>
    <col min="2501" max="2501" width="7.5703125" style="81" bestFit="1" customWidth="1"/>
    <col min="2502" max="2502" width="7.140625" style="81" bestFit="1" customWidth="1"/>
    <col min="2503" max="2503" width="7.5703125" style="81" bestFit="1" customWidth="1"/>
    <col min="2504" max="2504" width="7.140625" style="81" bestFit="1" customWidth="1"/>
    <col min="2505" max="2505" width="7.5703125" style="81" bestFit="1" customWidth="1"/>
    <col min="2506" max="2506" width="7.140625" style="81" bestFit="1" customWidth="1"/>
    <col min="2507" max="2507" width="7.5703125" style="81" bestFit="1" customWidth="1"/>
    <col min="2508" max="2508" width="7.140625" style="81" bestFit="1" customWidth="1"/>
    <col min="2509" max="2509" width="7.5703125" style="81" bestFit="1" customWidth="1"/>
    <col min="2510" max="2510" width="7.140625" style="81" bestFit="1" customWidth="1"/>
    <col min="2511" max="2511" width="7.5703125" style="81" bestFit="1" customWidth="1"/>
    <col min="2512" max="2512" width="7.140625" style="81" bestFit="1" customWidth="1"/>
    <col min="2513" max="2513" width="7.5703125" style="81" bestFit="1" customWidth="1"/>
    <col min="2514" max="2514" width="7.140625" style="81" bestFit="1" customWidth="1"/>
    <col min="2515" max="2515" width="7.5703125" style="81" bestFit="1" customWidth="1"/>
    <col min="2516" max="2516" width="7.140625" style="81" bestFit="1" customWidth="1"/>
    <col min="2517" max="2517" width="7.5703125" style="81" bestFit="1" customWidth="1"/>
    <col min="2518" max="2518" width="7.140625" style="81" bestFit="1" customWidth="1"/>
    <col min="2519" max="2519" width="7.5703125" style="81" bestFit="1" customWidth="1"/>
    <col min="2520" max="2520" width="7.140625" style="81" bestFit="1" customWidth="1"/>
    <col min="2521" max="2521" width="7.5703125" style="81" bestFit="1" customWidth="1"/>
    <col min="2522" max="2522" width="7.140625" style="81" bestFit="1" customWidth="1"/>
    <col min="2523" max="2523" width="7.5703125" style="81" bestFit="1" customWidth="1"/>
    <col min="2524" max="2524" width="7.140625" style="81" bestFit="1" customWidth="1"/>
    <col min="2525" max="2525" width="7.5703125" style="81" bestFit="1" customWidth="1"/>
    <col min="2526" max="2526" width="7.140625" style="81" bestFit="1" customWidth="1"/>
    <col min="2527" max="2527" width="7.5703125" style="81" bestFit="1" customWidth="1"/>
    <col min="2528" max="2528" width="7.140625" style="81" bestFit="1" customWidth="1"/>
    <col min="2529" max="2529" width="7.5703125" style="81" bestFit="1" customWidth="1"/>
    <col min="2530" max="2530" width="7.140625" style="81" bestFit="1" customWidth="1"/>
    <col min="2531" max="2531" width="7.5703125" style="81" bestFit="1" customWidth="1"/>
    <col min="2532" max="2532" width="7.140625" style="81" bestFit="1" customWidth="1"/>
    <col min="2533" max="2533" width="7.5703125" style="81" bestFit="1" customWidth="1"/>
    <col min="2534" max="2534" width="7.140625" style="81" bestFit="1" customWidth="1"/>
    <col min="2535" max="2535" width="7.5703125" style="81" bestFit="1" customWidth="1"/>
    <col min="2536" max="2536" width="7.140625" style="81" bestFit="1" customWidth="1"/>
    <col min="2537" max="2537" width="7.5703125" style="81" bestFit="1" customWidth="1"/>
    <col min="2538" max="2538" width="7.140625" style="81" bestFit="1" customWidth="1"/>
    <col min="2539" max="2539" width="7.5703125" style="81" bestFit="1" customWidth="1"/>
    <col min="2540" max="2540" width="7.140625" style="81" bestFit="1" customWidth="1"/>
    <col min="2541" max="2541" width="7.5703125" style="81" bestFit="1" customWidth="1"/>
    <col min="2542" max="2542" width="7.140625" style="81" bestFit="1" customWidth="1"/>
    <col min="2543" max="2543" width="7.5703125" style="81" bestFit="1" customWidth="1"/>
    <col min="2544" max="2544" width="7.140625" style="81" bestFit="1" customWidth="1"/>
    <col min="2545" max="2545" width="7.5703125" style="81" bestFit="1" customWidth="1"/>
    <col min="2546" max="2546" width="7.140625" style="81" bestFit="1" customWidth="1"/>
    <col min="2547" max="2547" width="7.5703125" style="81" bestFit="1" customWidth="1"/>
    <col min="2548" max="2548" width="7.140625" style="81" bestFit="1" customWidth="1"/>
    <col min="2549" max="2549" width="7.5703125" style="81" bestFit="1" customWidth="1"/>
    <col min="2550" max="2550" width="7.140625" style="81" bestFit="1" customWidth="1"/>
    <col min="2551" max="2551" width="7.5703125" style="81" bestFit="1" customWidth="1"/>
    <col min="2552" max="2552" width="7.140625" style="81" bestFit="1" customWidth="1"/>
    <col min="2553" max="2553" width="7.5703125" style="81" bestFit="1" customWidth="1"/>
    <col min="2554" max="2554" width="7.140625" style="81" bestFit="1" customWidth="1"/>
    <col min="2555" max="2555" width="7.5703125" style="81" bestFit="1" customWidth="1"/>
    <col min="2556" max="2556" width="7.140625" style="81" bestFit="1" customWidth="1"/>
    <col min="2557" max="2557" width="7.5703125" style="81" bestFit="1" customWidth="1"/>
    <col min="2558" max="2558" width="7.140625" style="81" bestFit="1" customWidth="1"/>
    <col min="2559" max="2559" width="7.5703125" style="81" bestFit="1" customWidth="1"/>
    <col min="2560" max="2560" width="7.140625" style="81" bestFit="1" customWidth="1"/>
    <col min="2561" max="2561" width="7.5703125" style="81" bestFit="1" customWidth="1"/>
    <col min="2562" max="2562" width="7.140625" style="81" bestFit="1" customWidth="1"/>
    <col min="2563" max="2563" width="7.5703125" style="81" bestFit="1" customWidth="1"/>
    <col min="2564" max="2564" width="7.140625" style="81" bestFit="1" customWidth="1"/>
    <col min="2565" max="2565" width="7.5703125" style="81" bestFit="1" customWidth="1"/>
    <col min="2566" max="2566" width="7.140625" style="81" bestFit="1" customWidth="1"/>
    <col min="2567" max="2567" width="7.5703125" style="81" bestFit="1" customWidth="1"/>
    <col min="2568" max="2568" width="7.140625" style="81" bestFit="1" customWidth="1"/>
    <col min="2569" max="2569" width="7.5703125" style="81" bestFit="1" customWidth="1"/>
    <col min="2570" max="2570" width="7.140625" style="81" bestFit="1" customWidth="1"/>
    <col min="2571" max="2571" width="7.5703125" style="81" bestFit="1" customWidth="1"/>
    <col min="2572" max="2572" width="7.140625" style="81" bestFit="1" customWidth="1"/>
    <col min="2573" max="2573" width="7.5703125" style="81" bestFit="1" customWidth="1"/>
    <col min="2574" max="2574" width="7.140625" style="81" bestFit="1" customWidth="1"/>
    <col min="2575" max="2575" width="7.5703125" style="81" bestFit="1" customWidth="1"/>
    <col min="2576" max="2576" width="7.140625" style="81" bestFit="1" customWidth="1"/>
    <col min="2577" max="2577" width="7.5703125" style="81" bestFit="1" customWidth="1"/>
    <col min="2578" max="2578" width="7.140625" style="81" bestFit="1" customWidth="1"/>
    <col min="2579" max="2579" width="7.5703125" style="81" bestFit="1" customWidth="1"/>
    <col min="2580" max="2580" width="7.140625" style="81" bestFit="1" customWidth="1"/>
    <col min="2581" max="2581" width="7.5703125" style="81" bestFit="1" customWidth="1"/>
    <col min="2582" max="2582" width="7.140625" style="81" bestFit="1" customWidth="1"/>
    <col min="2583" max="2583" width="7.5703125" style="81" bestFit="1" customWidth="1"/>
    <col min="2584" max="2584" width="7.140625" style="81" bestFit="1" customWidth="1"/>
    <col min="2585" max="2585" width="7.5703125" style="81" bestFit="1" customWidth="1"/>
    <col min="2586" max="2586" width="7.140625" style="81" bestFit="1" customWidth="1"/>
    <col min="2587" max="2587" width="7.5703125" style="81" bestFit="1" customWidth="1"/>
    <col min="2588" max="2588" width="7.140625" style="81" bestFit="1" customWidth="1"/>
    <col min="2589" max="2589" width="7.5703125" style="81" bestFit="1" customWidth="1"/>
    <col min="2590" max="2590" width="7.140625" style="81" bestFit="1" customWidth="1"/>
    <col min="2591" max="2591" width="7.5703125" style="81" bestFit="1" customWidth="1"/>
    <col min="2592" max="2592" width="7.140625" style="81" bestFit="1" customWidth="1"/>
    <col min="2593" max="2593" width="7.5703125" style="81" bestFit="1" customWidth="1"/>
    <col min="2594" max="2594" width="7.140625" style="81" bestFit="1" customWidth="1"/>
    <col min="2595" max="2595" width="7.5703125" style="81" bestFit="1" customWidth="1"/>
    <col min="2596" max="2596" width="7.140625" style="81" bestFit="1" customWidth="1"/>
    <col min="2597" max="2597" width="7.5703125" style="81" bestFit="1" customWidth="1"/>
    <col min="2598" max="2598" width="7.140625" style="81" bestFit="1" customWidth="1"/>
    <col min="2599" max="2599" width="7.5703125" style="81" bestFit="1" customWidth="1"/>
    <col min="2600" max="2600" width="7.140625" style="81" bestFit="1" customWidth="1"/>
    <col min="2601" max="2601" width="7.5703125" style="81" bestFit="1" customWidth="1"/>
    <col min="2602" max="2602" width="7.140625" style="81" bestFit="1" customWidth="1"/>
    <col min="2603" max="2603" width="7.5703125" style="81" bestFit="1" customWidth="1"/>
    <col min="2604" max="2604" width="7.140625" style="81" bestFit="1" customWidth="1"/>
    <col min="2605" max="2605" width="7.5703125" style="81" bestFit="1" customWidth="1"/>
    <col min="2606" max="2606" width="7.140625" style="81" bestFit="1" customWidth="1"/>
    <col min="2607" max="2607" width="7.5703125" style="81" bestFit="1" customWidth="1"/>
    <col min="2608" max="2608" width="7.140625" style="81" bestFit="1" customWidth="1"/>
    <col min="2609" max="2609" width="7.5703125" style="81" bestFit="1" customWidth="1"/>
    <col min="2610" max="2610" width="7.140625" style="81" bestFit="1" customWidth="1"/>
    <col min="2611" max="2611" width="7.5703125" style="81" bestFit="1" customWidth="1"/>
    <col min="2612" max="2612" width="7.140625" style="81" bestFit="1" customWidth="1"/>
    <col min="2613" max="2613" width="7.5703125" style="81" bestFit="1" customWidth="1"/>
    <col min="2614" max="2614" width="7.140625" style="81" bestFit="1" customWidth="1"/>
    <col min="2615" max="2615" width="7.5703125" style="81" bestFit="1" customWidth="1"/>
    <col min="2616" max="2616" width="7.140625" style="81" bestFit="1" customWidth="1"/>
    <col min="2617" max="2617" width="7.5703125" style="81" bestFit="1" customWidth="1"/>
    <col min="2618" max="2618" width="7.140625" style="81" bestFit="1" customWidth="1"/>
    <col min="2619" max="2619" width="7.5703125" style="81" bestFit="1" customWidth="1"/>
    <col min="2620" max="2620" width="7.140625" style="81" bestFit="1" customWidth="1"/>
    <col min="2621" max="2621" width="7.5703125" style="81" bestFit="1" customWidth="1"/>
    <col min="2622" max="2622" width="7.140625" style="81" bestFit="1" customWidth="1"/>
    <col min="2623" max="2623" width="7.5703125" style="81" bestFit="1" customWidth="1"/>
    <col min="2624" max="2624" width="7.140625" style="81" bestFit="1" customWidth="1"/>
    <col min="2625" max="2625" width="7.5703125" style="81" bestFit="1" customWidth="1"/>
    <col min="2626" max="2626" width="7.140625" style="81" bestFit="1" customWidth="1"/>
    <col min="2627" max="2627" width="7.5703125" style="81" bestFit="1" customWidth="1"/>
    <col min="2628" max="2628" width="7.140625" style="81" bestFit="1" customWidth="1"/>
    <col min="2629" max="2629" width="7.5703125" style="81" bestFit="1" customWidth="1"/>
    <col min="2630" max="2630" width="7.140625" style="81" bestFit="1" customWidth="1"/>
    <col min="2631" max="2631" width="7.5703125" style="81" bestFit="1" customWidth="1"/>
    <col min="2632" max="2632" width="7.140625" style="81" bestFit="1" customWidth="1"/>
    <col min="2633" max="2633" width="7.5703125" style="81" bestFit="1" customWidth="1"/>
    <col min="2634" max="2634" width="7.140625" style="81" bestFit="1" customWidth="1"/>
    <col min="2635" max="2635" width="7.5703125" style="81" bestFit="1" customWidth="1"/>
    <col min="2636" max="2636" width="7.140625" style="81" bestFit="1" customWidth="1"/>
    <col min="2637" max="2637" width="7.5703125" style="81" bestFit="1" customWidth="1"/>
    <col min="2638" max="2638" width="7.140625" style="81" bestFit="1" customWidth="1"/>
    <col min="2639" max="2639" width="7.5703125" style="81" bestFit="1" customWidth="1"/>
    <col min="2640" max="2640" width="7.140625" style="81" bestFit="1" customWidth="1"/>
    <col min="2641" max="2641" width="7.5703125" style="81" bestFit="1" customWidth="1"/>
    <col min="2642" max="2642" width="7.140625" style="81" bestFit="1" customWidth="1"/>
    <col min="2643" max="2643" width="7.5703125" style="81" bestFit="1" customWidth="1"/>
    <col min="2644" max="2644" width="7.140625" style="81" bestFit="1" customWidth="1"/>
    <col min="2645" max="2645" width="7.5703125" style="81" bestFit="1" customWidth="1"/>
    <col min="2646" max="2646" width="7.140625" style="81" bestFit="1" customWidth="1"/>
    <col min="2647" max="2647" width="7.5703125" style="81" bestFit="1" customWidth="1"/>
    <col min="2648" max="2648" width="7.140625" style="81" bestFit="1" customWidth="1"/>
    <col min="2649" max="2649" width="7.5703125" style="81" bestFit="1" customWidth="1"/>
    <col min="2650" max="2650" width="6" style="81" bestFit="1" customWidth="1"/>
    <col min="2651" max="2651" width="7.5703125" style="81" bestFit="1" customWidth="1"/>
    <col min="2652" max="2652" width="7.140625" style="81" bestFit="1" customWidth="1"/>
    <col min="2653" max="2653" width="7.5703125" style="81" bestFit="1" customWidth="1"/>
    <col min="2654" max="2654" width="6" style="81" bestFit="1" customWidth="1"/>
    <col min="2655" max="2655" width="7.5703125" style="81" bestFit="1" customWidth="1"/>
    <col min="2656" max="2656" width="7.140625" style="81" bestFit="1" customWidth="1"/>
    <col min="2657" max="2657" width="7.5703125" style="81" bestFit="1" customWidth="1"/>
    <col min="2658" max="2658" width="7.140625" style="81" bestFit="1" customWidth="1"/>
    <col min="2659" max="2659" width="7.5703125" style="81" bestFit="1" customWidth="1"/>
    <col min="2660" max="2660" width="6" style="81" bestFit="1" customWidth="1"/>
    <col min="2661" max="2661" width="7.5703125" style="81" bestFit="1" customWidth="1"/>
    <col min="2662" max="2662" width="7.140625" style="81" bestFit="1" customWidth="1"/>
    <col min="2663" max="2663" width="7.5703125" style="81" bestFit="1" customWidth="1"/>
    <col min="2664" max="2664" width="7.140625" style="81" bestFit="1" customWidth="1"/>
    <col min="2665" max="2665" width="7.5703125" style="81" bestFit="1" customWidth="1"/>
    <col min="2666" max="2666" width="7.140625" style="81" bestFit="1" customWidth="1"/>
    <col min="2667" max="2667" width="7.5703125" style="81" bestFit="1" customWidth="1"/>
    <col min="2668" max="2668" width="6" style="81" bestFit="1" customWidth="1"/>
    <col min="2669" max="2669" width="7.5703125" style="81" bestFit="1" customWidth="1"/>
    <col min="2670" max="2670" width="7.140625" style="81" bestFit="1" customWidth="1"/>
    <col min="2671" max="2671" width="7.5703125" style="81" bestFit="1" customWidth="1"/>
    <col min="2672" max="2672" width="6" style="81" bestFit="1" customWidth="1"/>
    <col min="2673" max="2673" width="7.5703125" style="81" bestFit="1" customWidth="1"/>
    <col min="2674" max="2674" width="7.140625" style="81" bestFit="1" customWidth="1"/>
    <col min="2675" max="2675" width="7.5703125" style="81" bestFit="1" customWidth="1"/>
    <col min="2676" max="2676" width="6" style="81" bestFit="1" customWidth="1"/>
    <col min="2677" max="2677" width="7.5703125" style="81" bestFit="1" customWidth="1"/>
    <col min="2678" max="2678" width="7.140625" style="81" bestFit="1" customWidth="1"/>
    <col min="2679" max="2679" width="7.5703125" style="81" bestFit="1" customWidth="1"/>
    <col min="2680" max="2680" width="7.140625" style="81" bestFit="1" customWidth="1"/>
    <col min="2681" max="2681" width="7.5703125" style="81" bestFit="1" customWidth="1"/>
    <col min="2682" max="2682" width="6" style="81" bestFit="1" customWidth="1"/>
    <col min="2683" max="2683" width="7.5703125" style="81" bestFit="1" customWidth="1"/>
    <col min="2684" max="2684" width="7.140625" style="81" bestFit="1" customWidth="1"/>
    <col min="2685" max="2685" width="7.5703125" style="81" bestFit="1" customWidth="1"/>
    <col min="2686" max="2686" width="6" style="81" bestFit="1" customWidth="1"/>
    <col min="2687" max="2687" width="7.5703125" style="81" bestFit="1" customWidth="1"/>
    <col min="2688" max="2688" width="7.140625" style="81" bestFit="1" customWidth="1"/>
    <col min="2689" max="2689" width="7.5703125" style="81" bestFit="1" customWidth="1"/>
    <col min="2690" max="2690" width="6" style="81" bestFit="1" customWidth="1"/>
    <col min="2691" max="2691" width="7.5703125" style="81" bestFit="1" customWidth="1"/>
    <col min="2692" max="2692" width="7.140625" style="81" bestFit="1" customWidth="1"/>
    <col min="2693" max="2693" width="7.5703125" style="81" bestFit="1" customWidth="1"/>
    <col min="2694" max="2694" width="6" style="81" bestFit="1" customWidth="1"/>
    <col min="2695" max="2695" width="7.5703125" style="81" bestFit="1" customWidth="1"/>
    <col min="2696" max="2696" width="7.140625" style="81" bestFit="1" customWidth="1"/>
    <col min="2697" max="2697" width="7.5703125" style="81" bestFit="1" customWidth="1"/>
    <col min="2698" max="2698" width="6" style="81" bestFit="1" customWidth="1"/>
    <col min="2699" max="2699" width="7.5703125" style="81" bestFit="1" customWidth="1"/>
    <col min="2700" max="2700" width="7.140625" style="81" bestFit="1" customWidth="1"/>
    <col min="2701" max="2701" width="7.5703125" style="81" bestFit="1" customWidth="1"/>
    <col min="2702" max="2702" width="6" style="81" bestFit="1" customWidth="1"/>
    <col min="2703" max="2703" width="7.5703125" style="81" bestFit="1" customWidth="1"/>
    <col min="2704" max="2704" width="7.140625" style="81" bestFit="1" customWidth="1"/>
    <col min="2705" max="2705" width="7.5703125" style="81" bestFit="1" customWidth="1"/>
    <col min="2706" max="2706" width="6" style="81" bestFit="1" customWidth="1"/>
    <col min="2707" max="2707" width="7.5703125" style="81" bestFit="1" customWidth="1"/>
    <col min="2708" max="2708" width="7.140625" style="81" bestFit="1" customWidth="1"/>
    <col min="2709" max="2709" width="7.5703125" style="81" bestFit="1" customWidth="1"/>
    <col min="2710" max="2710" width="6" style="81" bestFit="1" customWidth="1"/>
    <col min="2711" max="2711" width="7.5703125" style="81" bestFit="1" customWidth="1"/>
    <col min="2712" max="2712" width="7.140625" style="81" bestFit="1" customWidth="1"/>
    <col min="2713" max="2713" width="7.5703125" style="81" bestFit="1" customWidth="1"/>
    <col min="2714" max="2714" width="6" style="81" bestFit="1" customWidth="1"/>
    <col min="2715" max="2715" width="7.5703125" style="81" bestFit="1" customWidth="1"/>
    <col min="2716" max="2716" width="7.140625" style="81" bestFit="1" customWidth="1"/>
    <col min="2717" max="2717" width="7.5703125" style="81" bestFit="1" customWidth="1"/>
    <col min="2718" max="2718" width="6" style="81" bestFit="1" customWidth="1"/>
    <col min="2719" max="2719" width="7.5703125" style="81" bestFit="1" customWidth="1"/>
    <col min="2720" max="2720" width="7.140625" style="81" bestFit="1" customWidth="1"/>
    <col min="2721" max="2721" width="7.5703125" style="81" bestFit="1" customWidth="1"/>
    <col min="2722" max="2722" width="6" style="81" bestFit="1" customWidth="1"/>
    <col min="2723" max="2723" width="7.5703125" style="81" bestFit="1" customWidth="1"/>
    <col min="2724" max="2724" width="7.140625" style="81" bestFit="1" customWidth="1"/>
    <col min="2725" max="2725" width="7.5703125" style="81" bestFit="1" customWidth="1"/>
    <col min="2726" max="2726" width="6" style="81" bestFit="1" customWidth="1"/>
    <col min="2727" max="2727" width="7.5703125" style="81" bestFit="1" customWidth="1"/>
    <col min="2728" max="2728" width="7.140625" style="81" bestFit="1" customWidth="1"/>
    <col min="2729" max="2729" width="7.5703125" style="81" bestFit="1" customWidth="1"/>
    <col min="2730" max="2730" width="6" style="81" bestFit="1" customWidth="1"/>
    <col min="2731" max="2731" width="7.5703125" style="81" bestFit="1" customWidth="1"/>
    <col min="2732" max="2732" width="7.140625" style="81" bestFit="1" customWidth="1"/>
    <col min="2733" max="2733" width="7.5703125" style="81" bestFit="1" customWidth="1"/>
    <col min="2734" max="2734" width="6" style="81" bestFit="1" customWidth="1"/>
    <col min="2735" max="2735" width="7.5703125" style="81" bestFit="1" customWidth="1"/>
    <col min="2736" max="2736" width="7.140625" style="81" bestFit="1" customWidth="1"/>
    <col min="2737" max="2737" width="7.5703125" style="81" bestFit="1" customWidth="1"/>
    <col min="2738" max="2738" width="6" style="81" bestFit="1" customWidth="1"/>
    <col min="2739" max="2739" width="7.5703125" style="81" bestFit="1" customWidth="1"/>
    <col min="2740" max="2740" width="7.140625" style="81" bestFit="1" customWidth="1"/>
    <col min="2741" max="2741" width="7.5703125" style="81" bestFit="1" customWidth="1"/>
    <col min="2742" max="2742" width="6" style="81" bestFit="1" customWidth="1"/>
    <col min="2743" max="2743" width="7.5703125" style="81" bestFit="1" customWidth="1"/>
    <col min="2744" max="2744" width="7.140625" style="81" bestFit="1" customWidth="1"/>
    <col min="2745" max="2745" width="7.5703125" style="81" bestFit="1" customWidth="1"/>
    <col min="2746" max="2746" width="6" style="81" bestFit="1" customWidth="1"/>
    <col min="2747" max="2747" width="7.5703125" style="81" bestFit="1" customWidth="1"/>
    <col min="2748" max="2748" width="7.140625" style="81" bestFit="1" customWidth="1"/>
    <col min="2749" max="2749" width="7.5703125" style="81" bestFit="1" customWidth="1"/>
    <col min="2750" max="2750" width="6" style="81" bestFit="1" customWidth="1"/>
    <col min="2751" max="2751" width="7.5703125" style="81" bestFit="1" customWidth="1"/>
    <col min="2752" max="2752" width="7.140625" style="81" bestFit="1" customWidth="1"/>
    <col min="2753" max="2753" width="7.5703125" style="81" bestFit="1" customWidth="1"/>
    <col min="2754" max="2754" width="6" style="81" bestFit="1" customWidth="1"/>
    <col min="2755" max="2755" width="7.5703125" style="81" bestFit="1" customWidth="1"/>
    <col min="2756" max="2756" width="7.140625" style="81" bestFit="1" customWidth="1"/>
    <col min="2757" max="2757" width="7.5703125" style="81" bestFit="1" customWidth="1"/>
    <col min="2758" max="2758" width="6" style="81" bestFit="1" customWidth="1"/>
    <col min="2759" max="2759" width="7.5703125" style="81" bestFit="1" customWidth="1"/>
    <col min="2760" max="2760" width="7.140625" style="81" bestFit="1" customWidth="1"/>
    <col min="2761" max="2761" width="7.5703125" style="81" bestFit="1" customWidth="1"/>
    <col min="2762" max="2762" width="6" style="81" bestFit="1" customWidth="1"/>
    <col min="2763" max="2763" width="7.5703125" style="81" bestFit="1" customWidth="1"/>
    <col min="2764" max="2764" width="7.140625" style="81" bestFit="1" customWidth="1"/>
    <col min="2765" max="2765" width="7.5703125" style="81" bestFit="1" customWidth="1"/>
    <col min="2766" max="2766" width="6" style="81" bestFit="1" customWidth="1"/>
    <col min="2767" max="2767" width="7.5703125" style="81" bestFit="1" customWidth="1"/>
    <col min="2768" max="2768" width="7.140625" style="81" bestFit="1" customWidth="1"/>
    <col min="2769" max="2769" width="7.5703125" style="81" bestFit="1" customWidth="1"/>
    <col min="2770" max="2770" width="6" style="81" bestFit="1" customWidth="1"/>
    <col min="2771" max="2771" width="7.5703125" style="81" bestFit="1" customWidth="1"/>
    <col min="2772" max="2772" width="7.140625" style="81" bestFit="1" customWidth="1"/>
    <col min="2773" max="2773" width="7.5703125" style="81" bestFit="1" customWidth="1"/>
    <col min="2774" max="2774" width="6" style="81" bestFit="1" customWidth="1"/>
    <col min="2775" max="2775" width="7.5703125" style="81" bestFit="1" customWidth="1"/>
    <col min="2776" max="2776" width="7.140625" style="81" bestFit="1" customWidth="1"/>
    <col min="2777" max="2777" width="7.5703125" style="81" bestFit="1" customWidth="1"/>
    <col min="2778" max="2778" width="6" style="81" bestFit="1" customWidth="1"/>
    <col min="2779" max="2779" width="7.5703125" style="81" bestFit="1" customWidth="1"/>
    <col min="2780" max="2780" width="7.140625" style="81" bestFit="1" customWidth="1"/>
    <col min="2781" max="2781" width="7.5703125" style="81" bestFit="1" customWidth="1"/>
    <col min="2782" max="2782" width="7.140625" style="81" bestFit="1" customWidth="1"/>
    <col min="2783" max="2783" width="7.5703125" style="81" bestFit="1" customWidth="1"/>
    <col min="2784" max="2784" width="6" style="81" bestFit="1" customWidth="1"/>
    <col min="2785" max="2785" width="7.5703125" style="81" bestFit="1" customWidth="1"/>
    <col min="2786" max="2786" width="7.140625" style="81" bestFit="1" customWidth="1"/>
    <col min="2787" max="2787" width="7.5703125" style="81" bestFit="1" customWidth="1"/>
    <col min="2788" max="2788" width="7.140625" style="81" bestFit="1" customWidth="1"/>
    <col min="2789" max="2789" width="7.5703125" style="81" bestFit="1" customWidth="1"/>
    <col min="2790" max="2790" width="6" style="81" bestFit="1" customWidth="1"/>
    <col min="2791" max="2791" width="7.5703125" style="81" bestFit="1" customWidth="1"/>
    <col min="2792" max="2792" width="7.140625" style="81" bestFit="1" customWidth="1"/>
    <col min="2793" max="2793" width="7.5703125" style="81" bestFit="1" customWidth="1"/>
    <col min="2794" max="2794" width="7.140625" style="81" bestFit="1" customWidth="1"/>
    <col min="2795" max="2795" width="7.5703125" style="81" bestFit="1" customWidth="1"/>
    <col min="2796" max="2796" width="6" style="81" bestFit="1" customWidth="1"/>
    <col min="2797" max="2797" width="7.5703125" style="81" bestFit="1" customWidth="1"/>
    <col min="2798" max="2798" width="7.140625" style="81" bestFit="1" customWidth="1"/>
    <col min="2799" max="2799" width="7.5703125" style="81" bestFit="1" customWidth="1"/>
    <col min="2800" max="2800" width="7.140625" style="81" bestFit="1" customWidth="1"/>
    <col min="2801" max="2801" width="7.5703125" style="81" bestFit="1" customWidth="1"/>
    <col min="2802" max="2802" width="6" style="81" bestFit="1" customWidth="1"/>
    <col min="2803" max="2803" width="7.5703125" style="81" bestFit="1" customWidth="1"/>
    <col min="2804" max="2804" width="7.140625" style="81" bestFit="1" customWidth="1"/>
    <col min="2805" max="2805" width="7.5703125" style="81" bestFit="1" customWidth="1"/>
    <col min="2806" max="2806" width="6" style="81" bestFit="1" customWidth="1"/>
    <col min="2807" max="2807" width="7.5703125" style="81" bestFit="1" customWidth="1"/>
    <col min="2808" max="2808" width="7.140625" style="81" bestFit="1" customWidth="1"/>
    <col min="2809" max="2809" width="7.5703125" style="81" bestFit="1" customWidth="1"/>
    <col min="2810" max="2810" width="6" style="81" bestFit="1" customWidth="1"/>
    <col min="2811" max="2811" width="7.5703125" style="81" bestFit="1" customWidth="1"/>
    <col min="2812" max="2812" width="7.140625" style="81" bestFit="1" customWidth="1"/>
    <col min="2813" max="2813" width="7.5703125" style="81" bestFit="1" customWidth="1"/>
    <col min="2814" max="2814" width="6" style="81" bestFit="1" customWidth="1"/>
    <col min="2815" max="2815" width="7.5703125" style="81" bestFit="1" customWidth="1"/>
    <col min="2816" max="2816" width="7.140625" style="81" bestFit="1" customWidth="1"/>
    <col min="2817" max="2817" width="7.5703125" style="81" bestFit="1" customWidth="1"/>
    <col min="2818" max="2818" width="7.140625" style="81" bestFit="1" customWidth="1"/>
    <col min="2819" max="2819" width="7.5703125" style="81" bestFit="1" customWidth="1"/>
    <col min="2820" max="2820" width="7.140625" style="81" bestFit="1" customWidth="1"/>
    <col min="2821" max="2821" width="7.5703125" style="81" bestFit="1" customWidth="1"/>
    <col min="2822" max="2822" width="7.140625" style="81" bestFit="1" customWidth="1"/>
    <col min="2823" max="2823" width="7.5703125" style="81" bestFit="1" customWidth="1"/>
    <col min="2824" max="2824" width="7.140625" style="81" bestFit="1" customWidth="1"/>
    <col min="2825" max="2825" width="7.5703125" style="81" bestFit="1" customWidth="1"/>
    <col min="2826" max="2826" width="7.140625" style="81" bestFit="1" customWidth="1"/>
    <col min="2827" max="2827" width="7.5703125" style="81" bestFit="1" customWidth="1"/>
    <col min="2828" max="2828" width="7.140625" style="81" bestFit="1" customWidth="1"/>
    <col min="2829" max="2829" width="7.5703125" style="81" bestFit="1" customWidth="1"/>
    <col min="2830" max="2830" width="6" style="81" bestFit="1" customWidth="1"/>
    <col min="2831" max="2831" width="7.5703125" style="81" bestFit="1" customWidth="1"/>
    <col min="2832" max="2832" width="7.140625" style="81" bestFit="1" customWidth="1"/>
    <col min="2833" max="2833" width="7.5703125" style="81" bestFit="1" customWidth="1"/>
    <col min="2834" max="2834" width="7.140625" style="81" bestFit="1" customWidth="1"/>
    <col min="2835" max="2835" width="7.5703125" style="81" bestFit="1" customWidth="1"/>
    <col min="2836" max="2836" width="7.140625" style="81" bestFit="1" customWidth="1"/>
    <col min="2837" max="2837" width="7.5703125" style="81" bestFit="1" customWidth="1"/>
    <col min="2838" max="2838" width="6" style="81" bestFit="1" customWidth="1"/>
    <col min="2839" max="2839" width="7.5703125" style="81" bestFit="1" customWidth="1"/>
    <col min="2840" max="2840" width="7.140625" style="81" bestFit="1" customWidth="1"/>
    <col min="2841" max="2841" width="7.5703125" style="81" bestFit="1" customWidth="1"/>
    <col min="2842" max="2842" width="7.140625" style="81" bestFit="1" customWidth="1"/>
    <col min="2843" max="2843" width="7.5703125" style="81" bestFit="1" customWidth="1"/>
    <col min="2844" max="2844" width="7.140625" style="81" bestFit="1" customWidth="1"/>
    <col min="2845" max="2845" width="7.5703125" style="81" bestFit="1" customWidth="1"/>
    <col min="2846" max="2846" width="7.140625" style="81" bestFit="1" customWidth="1"/>
    <col min="2847" max="2847" width="7.5703125" style="81" bestFit="1" customWidth="1"/>
    <col min="2848" max="2848" width="6" style="81" bestFit="1" customWidth="1"/>
    <col min="2849" max="2849" width="7.5703125" style="81" bestFit="1" customWidth="1"/>
    <col min="2850" max="2850" width="7.140625" style="81" bestFit="1" customWidth="1"/>
    <col min="2851" max="2851" width="7.5703125" style="81" bestFit="1" customWidth="1"/>
    <col min="2852" max="2852" width="6" style="81" bestFit="1" customWidth="1"/>
    <col min="2853" max="2853" width="7.5703125" style="81" bestFit="1" customWidth="1"/>
    <col min="2854" max="2854" width="7.140625" style="81" bestFit="1" customWidth="1"/>
    <col min="2855" max="2855" width="7.5703125" style="81" bestFit="1" customWidth="1"/>
    <col min="2856" max="2856" width="7.140625" style="81" bestFit="1" customWidth="1"/>
    <col min="2857" max="2857" width="7.5703125" style="81" bestFit="1" customWidth="1"/>
    <col min="2858" max="2858" width="7.140625" style="81" bestFit="1" customWidth="1"/>
    <col min="2859" max="2859" width="7.5703125" style="81" bestFit="1" customWidth="1"/>
    <col min="2860" max="2860" width="6" style="81" bestFit="1" customWidth="1"/>
    <col min="2861" max="2861" width="7.5703125" style="81" bestFit="1" customWidth="1"/>
    <col min="2862" max="2862" width="7.140625" style="81" bestFit="1" customWidth="1"/>
    <col min="2863" max="2863" width="7.5703125" style="81" bestFit="1" customWidth="1"/>
    <col min="2864" max="2864" width="6" style="81" bestFit="1" customWidth="1"/>
    <col min="2865" max="2865" width="7.5703125" style="81" bestFit="1" customWidth="1"/>
    <col min="2866" max="2866" width="7.140625" style="81" bestFit="1" customWidth="1"/>
    <col min="2867" max="2867" width="7.5703125" style="81" bestFit="1" customWidth="1"/>
    <col min="2868" max="2868" width="6" style="81" bestFit="1" customWidth="1"/>
    <col min="2869" max="2869" width="7.5703125" style="81" bestFit="1" customWidth="1"/>
    <col min="2870" max="2870" width="7.140625" style="81" bestFit="1" customWidth="1"/>
    <col min="2871" max="2871" width="7.5703125" style="81" bestFit="1" customWidth="1"/>
    <col min="2872" max="2872" width="6" style="81" bestFit="1" customWidth="1"/>
    <col min="2873" max="2873" width="7.5703125" style="81" bestFit="1" customWidth="1"/>
    <col min="2874" max="2874" width="7.140625" style="81" bestFit="1" customWidth="1"/>
    <col min="2875" max="2875" width="7.5703125" style="81" bestFit="1" customWidth="1"/>
    <col min="2876" max="2876" width="7.140625" style="81" bestFit="1" customWidth="1"/>
    <col min="2877" max="2877" width="7.5703125" style="81" bestFit="1" customWidth="1"/>
    <col min="2878" max="2878" width="7.140625" style="81" bestFit="1" customWidth="1"/>
    <col min="2879" max="2879" width="7.5703125" style="81" bestFit="1" customWidth="1"/>
    <col min="2880" max="2880" width="6" style="81" bestFit="1" customWidth="1"/>
    <col min="2881" max="2881" width="7.5703125" style="81" bestFit="1" customWidth="1"/>
    <col min="2882" max="2882" width="7.140625" style="81" bestFit="1" customWidth="1"/>
    <col min="2883" max="2883" width="7.5703125" style="81" bestFit="1" customWidth="1"/>
    <col min="2884" max="2884" width="6" style="81" bestFit="1" customWidth="1"/>
    <col min="2885" max="2885" width="7.5703125" style="81" bestFit="1" customWidth="1"/>
    <col min="2886" max="2886" width="7.140625" style="81" bestFit="1" customWidth="1"/>
    <col min="2887" max="2887" width="7.5703125" style="81" bestFit="1" customWidth="1"/>
    <col min="2888" max="2888" width="6" style="81" bestFit="1" customWidth="1"/>
    <col min="2889" max="2889" width="7.5703125" style="81" bestFit="1" customWidth="1"/>
    <col min="2890" max="2890" width="7.140625" style="81" bestFit="1" customWidth="1"/>
    <col min="2891" max="2891" width="7.5703125" style="81" bestFit="1" customWidth="1"/>
    <col min="2892" max="2892" width="6" style="81" bestFit="1" customWidth="1"/>
    <col min="2893" max="2893" width="7.5703125" style="81" bestFit="1" customWidth="1"/>
    <col min="2894" max="2894" width="7.140625" style="81" bestFit="1" customWidth="1"/>
    <col min="2895" max="2895" width="7.5703125" style="81" bestFit="1" customWidth="1"/>
    <col min="2896" max="2896" width="6" style="81" bestFit="1" customWidth="1"/>
    <col min="2897" max="2897" width="7.5703125" style="81" bestFit="1" customWidth="1"/>
    <col min="2898" max="2898" width="7.140625" style="81" bestFit="1" customWidth="1"/>
    <col min="2899" max="2899" width="7.5703125" style="81" bestFit="1" customWidth="1"/>
    <col min="2900" max="2900" width="7.140625" style="81" bestFit="1" customWidth="1"/>
    <col min="2901" max="2901" width="7.5703125" style="81" bestFit="1" customWidth="1"/>
    <col min="2902" max="2902" width="7.140625" style="81" bestFit="1" customWidth="1"/>
    <col min="2903" max="2903" width="7.5703125" style="81" bestFit="1" customWidth="1"/>
    <col min="2904" max="2904" width="7.140625" style="81" bestFit="1" customWidth="1"/>
    <col min="2905" max="2905" width="7.5703125" style="81" bestFit="1" customWidth="1"/>
    <col min="2906" max="2906" width="7.140625" style="81" bestFit="1" customWidth="1"/>
    <col min="2907" max="2907" width="7.5703125" style="81" bestFit="1" customWidth="1"/>
    <col min="2908" max="2908" width="7.140625" style="81" bestFit="1" customWidth="1"/>
    <col min="2909" max="2909" width="7.5703125" style="81" bestFit="1" customWidth="1"/>
    <col min="2910" max="2910" width="7.140625" style="81" bestFit="1" customWidth="1"/>
    <col min="2911" max="2911" width="7.5703125" style="81" bestFit="1" customWidth="1"/>
    <col min="2912" max="2912" width="7.140625" style="81" bestFit="1" customWidth="1"/>
    <col min="2913" max="2913" width="7.5703125" style="81" bestFit="1" customWidth="1"/>
    <col min="2914" max="2914" width="7.140625" style="81" bestFit="1" customWidth="1"/>
    <col min="2915" max="2915" width="7.5703125" style="81" bestFit="1" customWidth="1"/>
    <col min="2916" max="2916" width="7.140625" style="81" bestFit="1" customWidth="1"/>
    <col min="2917" max="2917" width="7.5703125" style="81" bestFit="1" customWidth="1"/>
    <col min="2918" max="2918" width="7.140625" style="81" bestFit="1" customWidth="1"/>
    <col min="2919" max="2919" width="7.5703125" style="81" bestFit="1" customWidth="1"/>
    <col min="2920" max="2920" width="7.140625" style="81" bestFit="1" customWidth="1"/>
    <col min="2921" max="2921" width="7.5703125" style="81" bestFit="1" customWidth="1"/>
    <col min="2922" max="2922" width="7.140625" style="81" bestFit="1" customWidth="1"/>
    <col min="2923" max="2923" width="7.5703125" style="81" bestFit="1" customWidth="1"/>
    <col min="2924" max="2924" width="7.140625" style="81" bestFit="1" customWidth="1"/>
    <col min="2925" max="2925" width="7.5703125" style="81" bestFit="1" customWidth="1"/>
    <col min="2926" max="2926" width="7.140625" style="81" bestFit="1" customWidth="1"/>
    <col min="2927" max="2927" width="7.5703125" style="81" bestFit="1" customWidth="1"/>
    <col min="2928" max="2928" width="7.140625" style="81" bestFit="1" customWidth="1"/>
    <col min="2929" max="2929" width="7.5703125" style="81" bestFit="1" customWidth="1"/>
    <col min="2930" max="2930" width="7.140625" style="81" bestFit="1" customWidth="1"/>
    <col min="2931" max="2931" width="7.5703125" style="81" bestFit="1" customWidth="1"/>
    <col min="2932" max="2932" width="7.140625" style="81" bestFit="1" customWidth="1"/>
    <col min="2933" max="2933" width="7.5703125" style="81" bestFit="1" customWidth="1"/>
    <col min="2934" max="2934" width="7.140625" style="81" bestFit="1" customWidth="1"/>
    <col min="2935" max="2935" width="7.5703125" style="81" bestFit="1" customWidth="1"/>
    <col min="2936" max="2936" width="7.140625" style="81" bestFit="1" customWidth="1"/>
    <col min="2937" max="2937" width="7.5703125" style="81" bestFit="1" customWidth="1"/>
    <col min="2938" max="2938" width="7.140625" style="81" bestFit="1" customWidth="1"/>
    <col min="2939" max="2939" width="7.5703125" style="81" bestFit="1" customWidth="1"/>
    <col min="2940" max="2940" width="7.140625" style="81" bestFit="1" customWidth="1"/>
    <col min="2941" max="2941" width="7.5703125" style="81" bestFit="1" customWidth="1"/>
    <col min="2942" max="2942" width="7.140625" style="81" bestFit="1" customWidth="1"/>
    <col min="2943" max="2943" width="7.5703125" style="81" bestFit="1" customWidth="1"/>
    <col min="2944" max="2944" width="7.140625" style="81" bestFit="1" customWidth="1"/>
    <col min="2945" max="2945" width="7.5703125" style="81" bestFit="1" customWidth="1"/>
    <col min="2946" max="2946" width="7.140625" style="81" bestFit="1" customWidth="1"/>
    <col min="2947" max="2947" width="7.5703125" style="81" bestFit="1" customWidth="1"/>
    <col min="2948" max="2948" width="7.140625" style="81" bestFit="1" customWidth="1"/>
    <col min="2949" max="2949" width="7.5703125" style="81" bestFit="1" customWidth="1"/>
    <col min="2950" max="2950" width="7.140625" style="81" bestFit="1" customWidth="1"/>
    <col min="2951" max="2951" width="7.5703125" style="81" bestFit="1" customWidth="1"/>
    <col min="2952" max="2952" width="7.140625" style="81" bestFit="1" customWidth="1"/>
    <col min="2953" max="2953" width="7.5703125" style="81" bestFit="1" customWidth="1"/>
    <col min="2954" max="2954" width="7.140625" style="81" bestFit="1" customWidth="1"/>
    <col min="2955" max="2955" width="7.5703125" style="81" bestFit="1" customWidth="1"/>
    <col min="2956" max="2956" width="7.140625" style="81" bestFit="1" customWidth="1"/>
    <col min="2957" max="2957" width="7.5703125" style="81" bestFit="1" customWidth="1"/>
    <col min="2958" max="2958" width="7.140625" style="81" bestFit="1" customWidth="1"/>
    <col min="2959" max="2959" width="7.5703125" style="81" bestFit="1" customWidth="1"/>
    <col min="2960" max="2960" width="7.140625" style="81" bestFit="1" customWidth="1"/>
    <col min="2961" max="2961" width="7.5703125" style="81" bestFit="1" customWidth="1"/>
    <col min="2962" max="2962" width="7.140625" style="81" bestFit="1" customWidth="1"/>
    <col min="2963" max="2963" width="7.5703125" style="81" bestFit="1" customWidth="1"/>
    <col min="2964" max="2964" width="7.140625" style="81" bestFit="1" customWidth="1"/>
    <col min="2965" max="2965" width="7.5703125" style="81" bestFit="1" customWidth="1"/>
    <col min="2966" max="2966" width="7.140625" style="81" bestFit="1" customWidth="1"/>
    <col min="2967" max="2967" width="7.5703125" style="81" bestFit="1" customWidth="1"/>
    <col min="2968" max="2968" width="7.140625" style="81" bestFit="1" customWidth="1"/>
    <col min="2969" max="2969" width="7.5703125" style="81" bestFit="1" customWidth="1"/>
    <col min="2970" max="2970" width="7.140625" style="81" bestFit="1" customWidth="1"/>
    <col min="2971" max="2971" width="7.5703125" style="81" bestFit="1" customWidth="1"/>
    <col min="2972" max="2972" width="7.140625" style="81" bestFit="1" customWidth="1"/>
    <col min="2973" max="2973" width="7.5703125" style="81" bestFit="1" customWidth="1"/>
    <col min="2974" max="2974" width="7.140625" style="81" bestFit="1" customWidth="1"/>
    <col min="2975" max="2975" width="7.5703125" style="81" bestFit="1" customWidth="1"/>
    <col min="2976" max="2976" width="7.140625" style="81" bestFit="1" customWidth="1"/>
    <col min="2977" max="2977" width="7.5703125" style="81" bestFit="1" customWidth="1"/>
    <col min="2978" max="2978" width="7.140625" style="81" bestFit="1" customWidth="1"/>
    <col min="2979" max="2979" width="7.5703125" style="81" bestFit="1" customWidth="1"/>
    <col min="2980" max="2980" width="7.140625" style="81" bestFit="1" customWidth="1"/>
    <col min="2981" max="2981" width="7.5703125" style="81" bestFit="1" customWidth="1"/>
    <col min="2982" max="2982" width="7.140625" style="81" bestFit="1" customWidth="1"/>
    <col min="2983" max="2983" width="7.5703125" style="81" bestFit="1" customWidth="1"/>
    <col min="2984" max="2984" width="7.140625" style="81" bestFit="1" customWidth="1"/>
    <col min="2985" max="2985" width="7.5703125" style="81" bestFit="1" customWidth="1"/>
    <col min="2986" max="2986" width="7.140625" style="81" bestFit="1" customWidth="1"/>
    <col min="2987" max="2987" width="7.5703125" style="81" bestFit="1" customWidth="1"/>
    <col min="2988" max="2988" width="7.140625" style="81" bestFit="1" customWidth="1"/>
    <col min="2989" max="2989" width="7.5703125" style="81" bestFit="1" customWidth="1"/>
    <col min="2990" max="2990" width="7.140625" style="81" bestFit="1" customWidth="1"/>
    <col min="2991" max="2991" width="7.5703125" style="81" bestFit="1" customWidth="1"/>
    <col min="2992" max="2992" width="7.140625" style="81" bestFit="1" customWidth="1"/>
    <col min="2993" max="2993" width="7.5703125" style="81" bestFit="1" customWidth="1"/>
    <col min="2994" max="2994" width="7.140625" style="81" bestFit="1" customWidth="1"/>
    <col min="2995" max="2995" width="7.5703125" style="81" bestFit="1" customWidth="1"/>
    <col min="2996" max="2996" width="7.140625" style="81" bestFit="1" customWidth="1"/>
    <col min="2997" max="2997" width="7.5703125" style="81" bestFit="1" customWidth="1"/>
    <col min="2998" max="2998" width="7.140625" style="81" bestFit="1" customWidth="1"/>
    <col min="2999" max="2999" width="7.5703125" style="81" bestFit="1" customWidth="1"/>
    <col min="3000" max="3000" width="7.140625" style="81" bestFit="1" customWidth="1"/>
    <col min="3001" max="3001" width="7.5703125" style="81" bestFit="1" customWidth="1"/>
    <col min="3002" max="3002" width="7.140625" style="81" bestFit="1" customWidth="1"/>
    <col min="3003" max="3003" width="7.5703125" style="81" bestFit="1" customWidth="1"/>
    <col min="3004" max="3004" width="7.140625" style="81" bestFit="1" customWidth="1"/>
    <col min="3005" max="3005" width="7.5703125" style="81" bestFit="1" customWidth="1"/>
    <col min="3006" max="3006" width="7.140625" style="81" bestFit="1" customWidth="1"/>
    <col min="3007" max="3007" width="7.5703125" style="81" bestFit="1" customWidth="1"/>
    <col min="3008" max="3008" width="7.140625" style="81" bestFit="1" customWidth="1"/>
    <col min="3009" max="3009" width="7.5703125" style="81" bestFit="1" customWidth="1"/>
    <col min="3010" max="3010" width="7.140625" style="81" bestFit="1" customWidth="1"/>
    <col min="3011" max="3011" width="7.5703125" style="81" bestFit="1" customWidth="1"/>
    <col min="3012" max="3012" width="7.140625" style="81" bestFit="1" customWidth="1"/>
    <col min="3013" max="3013" width="7.5703125" style="81" bestFit="1" customWidth="1"/>
    <col min="3014" max="3014" width="7.140625" style="81" bestFit="1" customWidth="1"/>
    <col min="3015" max="3015" width="7.5703125" style="81" bestFit="1" customWidth="1"/>
    <col min="3016" max="3016" width="7.140625" style="81" bestFit="1" customWidth="1"/>
    <col min="3017" max="3017" width="7.5703125" style="81" bestFit="1" customWidth="1"/>
    <col min="3018" max="3018" width="7.140625" style="81" bestFit="1" customWidth="1"/>
    <col min="3019" max="3019" width="7.5703125" style="81" bestFit="1" customWidth="1"/>
    <col min="3020" max="3020" width="7.140625" style="81" bestFit="1" customWidth="1"/>
    <col min="3021" max="3021" width="7.5703125" style="81" bestFit="1" customWidth="1"/>
    <col min="3022" max="3022" width="7.140625" style="81" bestFit="1" customWidth="1"/>
    <col min="3023" max="3023" width="7.5703125" style="81" bestFit="1" customWidth="1"/>
    <col min="3024" max="3024" width="7.140625" style="81" bestFit="1" customWidth="1"/>
    <col min="3025" max="3025" width="7.5703125" style="81" bestFit="1" customWidth="1"/>
    <col min="3026" max="3026" width="7.140625" style="81" bestFit="1" customWidth="1"/>
    <col min="3027" max="3027" width="7.5703125" style="81" bestFit="1" customWidth="1"/>
    <col min="3028" max="3028" width="7.140625" style="81" bestFit="1" customWidth="1"/>
    <col min="3029" max="3029" width="7.5703125" style="81" bestFit="1" customWidth="1"/>
    <col min="3030" max="3030" width="7.140625" style="81" bestFit="1" customWidth="1"/>
    <col min="3031" max="3031" width="7.5703125" style="81" bestFit="1" customWidth="1"/>
    <col min="3032" max="3032" width="7.140625" style="81" bestFit="1" customWidth="1"/>
    <col min="3033" max="3033" width="7.5703125" style="81" bestFit="1" customWidth="1"/>
    <col min="3034" max="3034" width="7.140625" style="81" bestFit="1" customWidth="1"/>
    <col min="3035" max="3035" width="7.5703125" style="81" bestFit="1" customWidth="1"/>
    <col min="3036" max="3036" width="7.140625" style="81" bestFit="1" customWidth="1"/>
    <col min="3037" max="3037" width="7.5703125" style="81" bestFit="1" customWidth="1"/>
    <col min="3038" max="3038" width="7.140625" style="81" bestFit="1" customWidth="1"/>
    <col min="3039" max="3039" width="7.5703125" style="81" bestFit="1" customWidth="1"/>
    <col min="3040" max="3040" width="7.140625" style="81" bestFit="1" customWidth="1"/>
    <col min="3041" max="3041" width="7.5703125" style="81" bestFit="1" customWidth="1"/>
    <col min="3042" max="3042" width="7.140625" style="81" bestFit="1" customWidth="1"/>
    <col min="3043" max="3043" width="7.5703125" style="81" bestFit="1" customWidth="1"/>
    <col min="3044" max="3044" width="7.140625" style="81" bestFit="1" customWidth="1"/>
    <col min="3045" max="3045" width="7.5703125" style="81" bestFit="1" customWidth="1"/>
    <col min="3046" max="3046" width="7.140625" style="81" bestFit="1" customWidth="1"/>
    <col min="3047" max="3047" width="7.5703125" style="81" bestFit="1" customWidth="1"/>
    <col min="3048" max="3048" width="7.140625" style="81" bestFit="1" customWidth="1"/>
    <col min="3049" max="3049" width="7.5703125" style="81" bestFit="1" customWidth="1"/>
    <col min="3050" max="3050" width="7.140625" style="81" bestFit="1" customWidth="1"/>
    <col min="3051" max="3051" width="7.5703125" style="81" bestFit="1" customWidth="1"/>
    <col min="3052" max="3052" width="7.140625" style="81" bestFit="1" customWidth="1"/>
    <col min="3053" max="3053" width="7.5703125" style="81" bestFit="1" customWidth="1"/>
    <col min="3054" max="3054" width="7.140625" style="81" bestFit="1" customWidth="1"/>
    <col min="3055" max="3055" width="7.5703125" style="81" bestFit="1" customWidth="1"/>
    <col min="3056" max="3056" width="7.140625" style="81" bestFit="1" customWidth="1"/>
    <col min="3057" max="3057" width="7.5703125" style="81" bestFit="1" customWidth="1"/>
    <col min="3058" max="3058" width="7.140625" style="81" bestFit="1" customWidth="1"/>
    <col min="3059" max="3059" width="7.5703125" style="81" bestFit="1" customWidth="1"/>
    <col min="3060" max="3060" width="7.140625" style="81" bestFit="1" customWidth="1"/>
    <col min="3061" max="3061" width="7.5703125" style="81" bestFit="1" customWidth="1"/>
    <col min="3062" max="3062" width="7.140625" style="81" bestFit="1" customWidth="1"/>
    <col min="3063" max="3063" width="7.5703125" style="81" bestFit="1" customWidth="1"/>
    <col min="3064" max="3064" width="7.140625" style="81" bestFit="1" customWidth="1"/>
    <col min="3065" max="3065" width="7.5703125" style="81" bestFit="1" customWidth="1"/>
    <col min="3066" max="3066" width="7.140625" style="81" bestFit="1" customWidth="1"/>
    <col min="3067" max="3067" width="7.5703125" style="81" bestFit="1" customWidth="1"/>
    <col min="3068" max="3068" width="7.140625" style="81" bestFit="1" customWidth="1"/>
    <col min="3069" max="3069" width="7.5703125" style="81" bestFit="1" customWidth="1"/>
    <col min="3070" max="3070" width="7.140625" style="81" bestFit="1" customWidth="1"/>
    <col min="3071" max="3071" width="7.5703125" style="81" bestFit="1" customWidth="1"/>
    <col min="3072" max="3072" width="7.140625" style="81" bestFit="1" customWidth="1"/>
    <col min="3073" max="3073" width="7.5703125" style="81" bestFit="1" customWidth="1"/>
    <col min="3074" max="3074" width="7.140625" style="81" bestFit="1" customWidth="1"/>
    <col min="3075" max="3075" width="7.5703125" style="81" bestFit="1" customWidth="1"/>
    <col min="3076" max="3076" width="7.140625" style="81" bestFit="1" customWidth="1"/>
    <col min="3077" max="3077" width="7.5703125" style="81" bestFit="1" customWidth="1"/>
    <col min="3078" max="3078" width="7.140625" style="81" bestFit="1" customWidth="1"/>
    <col min="3079" max="3079" width="7.5703125" style="81" bestFit="1" customWidth="1"/>
    <col min="3080" max="3080" width="7.140625" style="81" bestFit="1" customWidth="1"/>
    <col min="3081" max="3081" width="7.5703125" style="81" bestFit="1" customWidth="1"/>
    <col min="3082" max="3082" width="7.140625" style="81" bestFit="1" customWidth="1"/>
    <col min="3083" max="3083" width="7.5703125" style="81" bestFit="1" customWidth="1"/>
    <col min="3084" max="3084" width="7.140625" style="81" bestFit="1" customWidth="1"/>
    <col min="3085" max="3085" width="7.5703125" style="81" bestFit="1" customWidth="1"/>
    <col min="3086" max="3086" width="7.140625" style="81" bestFit="1" customWidth="1"/>
    <col min="3087" max="3087" width="7.5703125" style="81" bestFit="1" customWidth="1"/>
    <col min="3088" max="3088" width="7.140625" style="81" bestFit="1" customWidth="1"/>
    <col min="3089" max="3089" width="7.5703125" style="81" bestFit="1" customWidth="1"/>
    <col min="3090" max="3090" width="7.140625" style="81" bestFit="1" customWidth="1"/>
    <col min="3091" max="3091" width="7.5703125" style="81" bestFit="1" customWidth="1"/>
    <col min="3092" max="3092" width="7.140625" style="81" bestFit="1" customWidth="1"/>
    <col min="3093" max="3093" width="7.5703125" style="81" bestFit="1" customWidth="1"/>
    <col min="3094" max="3094" width="7.140625" style="81" bestFit="1" customWidth="1"/>
    <col min="3095" max="3095" width="7.5703125" style="81" bestFit="1" customWidth="1"/>
    <col min="3096" max="3096" width="7.140625" style="81" bestFit="1" customWidth="1"/>
    <col min="3097" max="3097" width="7.5703125" style="81" bestFit="1" customWidth="1"/>
    <col min="3098" max="3098" width="7.140625" style="81" bestFit="1" customWidth="1"/>
    <col min="3099" max="3099" width="7.5703125" style="81" bestFit="1" customWidth="1"/>
    <col min="3100" max="3100" width="7.140625" style="81" bestFit="1" customWidth="1"/>
    <col min="3101" max="3101" width="7.5703125" style="81" bestFit="1" customWidth="1"/>
    <col min="3102" max="3102" width="7.140625" style="81" bestFit="1" customWidth="1"/>
    <col min="3103" max="3103" width="7.5703125" style="81" bestFit="1" customWidth="1"/>
    <col min="3104" max="3104" width="7.140625" style="81" bestFit="1" customWidth="1"/>
    <col min="3105" max="3105" width="7.5703125" style="81" bestFit="1" customWidth="1"/>
    <col min="3106" max="3106" width="7.140625" style="81" bestFit="1" customWidth="1"/>
    <col min="3107" max="3107" width="7.5703125" style="81" bestFit="1" customWidth="1"/>
    <col min="3108" max="3108" width="7.140625" style="81" bestFit="1" customWidth="1"/>
    <col min="3109" max="3109" width="7.5703125" style="81" bestFit="1" customWidth="1"/>
    <col min="3110" max="3110" width="7.140625" style="81" bestFit="1" customWidth="1"/>
    <col min="3111" max="3111" width="7.5703125" style="81" bestFit="1" customWidth="1"/>
    <col min="3112" max="3112" width="7.140625" style="81" bestFit="1" customWidth="1"/>
    <col min="3113" max="3113" width="7.5703125" style="81" bestFit="1" customWidth="1"/>
    <col min="3114" max="3114" width="7.140625" style="81" bestFit="1" customWidth="1"/>
    <col min="3115" max="3115" width="7.5703125" style="81" bestFit="1" customWidth="1"/>
    <col min="3116" max="3116" width="7.140625" style="81" bestFit="1" customWidth="1"/>
    <col min="3117" max="3117" width="7.5703125" style="81" bestFit="1" customWidth="1"/>
    <col min="3118" max="3118" width="7.140625" style="81" bestFit="1" customWidth="1"/>
    <col min="3119" max="3119" width="7.5703125" style="81" bestFit="1" customWidth="1"/>
    <col min="3120" max="3120" width="7.140625" style="81" bestFit="1" customWidth="1"/>
    <col min="3121" max="3121" width="7.5703125" style="81" bestFit="1" customWidth="1"/>
    <col min="3122" max="3122" width="7.140625" style="81" bestFit="1" customWidth="1"/>
    <col min="3123" max="3123" width="7.5703125" style="81" bestFit="1" customWidth="1"/>
    <col min="3124" max="3124" width="7.140625" style="81" bestFit="1" customWidth="1"/>
    <col min="3125" max="3125" width="7.5703125" style="81" bestFit="1" customWidth="1"/>
    <col min="3126" max="3126" width="7.140625" style="81" bestFit="1" customWidth="1"/>
    <col min="3127" max="3127" width="7.5703125" style="81" bestFit="1" customWidth="1"/>
    <col min="3128" max="3128" width="7.140625" style="81" bestFit="1" customWidth="1"/>
    <col min="3129" max="3129" width="7.5703125" style="81" bestFit="1" customWidth="1"/>
    <col min="3130" max="3130" width="7.140625" style="81" bestFit="1" customWidth="1"/>
    <col min="3131" max="3131" width="7.5703125" style="81" bestFit="1" customWidth="1"/>
    <col min="3132" max="3132" width="7.140625" style="81" bestFit="1" customWidth="1"/>
    <col min="3133" max="3133" width="7.5703125" style="81" bestFit="1" customWidth="1"/>
    <col min="3134" max="3134" width="7.140625" style="81" bestFit="1" customWidth="1"/>
    <col min="3135" max="3135" width="7.5703125" style="81" bestFit="1" customWidth="1"/>
    <col min="3136" max="3136" width="7.140625" style="81" bestFit="1" customWidth="1"/>
    <col min="3137" max="3137" width="7.5703125" style="81" bestFit="1" customWidth="1"/>
    <col min="3138" max="3138" width="7.140625" style="81" bestFit="1" customWidth="1"/>
    <col min="3139" max="3139" width="7.5703125" style="81" bestFit="1" customWidth="1"/>
    <col min="3140" max="3140" width="7.140625" style="81" bestFit="1" customWidth="1"/>
    <col min="3141" max="3141" width="7.5703125" style="81" bestFit="1" customWidth="1"/>
    <col min="3142" max="3142" width="7.140625" style="81" bestFit="1" customWidth="1"/>
    <col min="3143" max="3143" width="7.5703125" style="81" bestFit="1" customWidth="1"/>
    <col min="3144" max="3144" width="7.140625" style="81" bestFit="1" customWidth="1"/>
    <col min="3145" max="3145" width="7.5703125" style="81" bestFit="1" customWidth="1"/>
    <col min="3146" max="3146" width="7.140625" style="81" bestFit="1" customWidth="1"/>
    <col min="3147" max="3147" width="7.5703125" style="81" bestFit="1" customWidth="1"/>
    <col min="3148" max="3148" width="7.140625" style="81" bestFit="1" customWidth="1"/>
    <col min="3149" max="3149" width="7.5703125" style="81" bestFit="1" customWidth="1"/>
    <col min="3150" max="3150" width="7.140625" style="81" bestFit="1" customWidth="1"/>
    <col min="3151" max="3151" width="7.5703125" style="81" bestFit="1" customWidth="1"/>
    <col min="3152" max="3152" width="7.140625" style="81" bestFit="1" customWidth="1"/>
    <col min="3153" max="3153" width="7.5703125" style="81" bestFit="1" customWidth="1"/>
    <col min="3154" max="3154" width="7.140625" style="81" bestFit="1" customWidth="1"/>
    <col min="3155" max="3155" width="7.5703125" style="81" bestFit="1" customWidth="1"/>
    <col min="3156" max="3156" width="7.140625" style="81" bestFit="1" customWidth="1"/>
    <col min="3157" max="3157" width="7.5703125" style="81" bestFit="1" customWidth="1"/>
    <col min="3158" max="3158" width="7.140625" style="81" bestFit="1" customWidth="1"/>
    <col min="3159" max="3159" width="7.5703125" style="81" bestFit="1" customWidth="1"/>
    <col min="3160" max="3160" width="7.140625" style="81" bestFit="1" customWidth="1"/>
    <col min="3161" max="3161" width="7.5703125" style="81" bestFit="1" customWidth="1"/>
    <col min="3162" max="3162" width="7.140625" style="81" bestFit="1" customWidth="1"/>
    <col min="3163" max="3163" width="7.5703125" style="81" bestFit="1" customWidth="1"/>
    <col min="3164" max="3164" width="7.140625" style="81" bestFit="1" customWidth="1"/>
    <col min="3165" max="3165" width="7.5703125" style="81" bestFit="1" customWidth="1"/>
    <col min="3166" max="3166" width="7.140625" style="81" bestFit="1" customWidth="1"/>
    <col min="3167" max="3167" width="7.5703125" style="81" bestFit="1" customWidth="1"/>
    <col min="3168" max="3168" width="7.140625" style="81" bestFit="1" customWidth="1"/>
    <col min="3169" max="3169" width="7.5703125" style="81" bestFit="1" customWidth="1"/>
    <col min="3170" max="3170" width="7.140625" style="81" bestFit="1" customWidth="1"/>
    <col min="3171" max="3171" width="7.5703125" style="81" bestFit="1" customWidth="1"/>
    <col min="3172" max="3172" width="7.140625" style="81" bestFit="1" customWidth="1"/>
    <col min="3173" max="3173" width="7.5703125" style="81" bestFit="1" customWidth="1"/>
    <col min="3174" max="3174" width="7.140625" style="81" bestFit="1" customWidth="1"/>
    <col min="3175" max="3175" width="7.5703125" style="81" bestFit="1" customWidth="1"/>
    <col min="3176" max="3176" width="7.140625" style="81" bestFit="1" customWidth="1"/>
    <col min="3177" max="3177" width="7.5703125" style="81" bestFit="1" customWidth="1"/>
    <col min="3178" max="3178" width="7.140625" style="81" bestFit="1" customWidth="1"/>
    <col min="3179" max="3179" width="7.5703125" style="81" bestFit="1" customWidth="1"/>
    <col min="3180" max="3180" width="7.140625" style="81" bestFit="1" customWidth="1"/>
    <col min="3181" max="3181" width="7.5703125" style="81" bestFit="1" customWidth="1"/>
    <col min="3182" max="3182" width="7.140625" style="81" bestFit="1" customWidth="1"/>
    <col min="3183" max="3183" width="7.5703125" style="81" bestFit="1" customWidth="1"/>
    <col min="3184" max="3184" width="7.140625" style="81" bestFit="1" customWidth="1"/>
    <col min="3185" max="3185" width="7.5703125" style="81" bestFit="1" customWidth="1"/>
    <col min="3186" max="3186" width="7.140625" style="81" bestFit="1" customWidth="1"/>
    <col min="3187" max="3187" width="7.5703125" style="81" bestFit="1" customWidth="1"/>
    <col min="3188" max="3188" width="7.140625" style="81" bestFit="1" customWidth="1"/>
    <col min="3189" max="3189" width="7.5703125" style="81" bestFit="1" customWidth="1"/>
    <col min="3190" max="3190" width="7.140625" style="81" bestFit="1" customWidth="1"/>
    <col min="3191" max="3191" width="7.5703125" style="81" bestFit="1" customWidth="1"/>
    <col min="3192" max="3192" width="7.140625" style="81" bestFit="1" customWidth="1"/>
    <col min="3193" max="3193" width="7.5703125" style="81" bestFit="1" customWidth="1"/>
    <col min="3194" max="3194" width="7.140625" style="81" bestFit="1" customWidth="1"/>
    <col min="3195" max="3195" width="7.5703125" style="81" bestFit="1" customWidth="1"/>
    <col min="3196" max="3196" width="7.140625" style="81" bestFit="1" customWidth="1"/>
    <col min="3197" max="3197" width="7.5703125" style="81" bestFit="1" customWidth="1"/>
    <col min="3198" max="3198" width="7.140625" style="81" bestFit="1" customWidth="1"/>
    <col min="3199" max="3199" width="7.5703125" style="81" bestFit="1" customWidth="1"/>
    <col min="3200" max="3200" width="7.140625" style="81" bestFit="1" customWidth="1"/>
    <col min="3201" max="3201" width="7.5703125" style="81" bestFit="1" customWidth="1"/>
    <col min="3202" max="3202" width="7.140625" style="81" bestFit="1" customWidth="1"/>
    <col min="3203" max="3203" width="7.5703125" style="81" bestFit="1" customWidth="1"/>
    <col min="3204" max="3204" width="7.140625" style="81" bestFit="1" customWidth="1"/>
    <col min="3205" max="3205" width="7.5703125" style="81" bestFit="1" customWidth="1"/>
    <col min="3206" max="3206" width="7.140625" style="81" bestFit="1" customWidth="1"/>
    <col min="3207" max="3207" width="7.5703125" style="81" bestFit="1" customWidth="1"/>
    <col min="3208" max="3208" width="7.140625" style="81" bestFit="1" customWidth="1"/>
    <col min="3209" max="3209" width="7.5703125" style="81" bestFit="1" customWidth="1"/>
    <col min="3210" max="3210" width="7.140625" style="81" bestFit="1" customWidth="1"/>
    <col min="3211" max="3211" width="7.5703125" style="81" bestFit="1" customWidth="1"/>
    <col min="3212" max="3212" width="7.140625" style="81" bestFit="1" customWidth="1"/>
    <col min="3213" max="3213" width="7.5703125" style="81" bestFit="1" customWidth="1"/>
    <col min="3214" max="3214" width="7.140625" style="81" bestFit="1" customWidth="1"/>
    <col min="3215" max="3215" width="7.5703125" style="81" bestFit="1" customWidth="1"/>
    <col min="3216" max="3216" width="7.140625" style="81" bestFit="1" customWidth="1"/>
    <col min="3217" max="3217" width="7.5703125" style="81" bestFit="1" customWidth="1"/>
    <col min="3218" max="3218" width="7.140625" style="81" bestFit="1" customWidth="1"/>
    <col min="3219" max="3219" width="7.5703125" style="81" bestFit="1" customWidth="1"/>
    <col min="3220" max="3220" width="7.140625" style="81" bestFit="1" customWidth="1"/>
    <col min="3221" max="3221" width="7.5703125" style="81" bestFit="1" customWidth="1"/>
    <col min="3222" max="3222" width="7.140625" style="81" bestFit="1" customWidth="1"/>
    <col min="3223" max="3223" width="7.5703125" style="81" bestFit="1" customWidth="1"/>
    <col min="3224" max="3224" width="7.140625" style="81" bestFit="1" customWidth="1"/>
    <col min="3225" max="3225" width="7.5703125" style="81" bestFit="1" customWidth="1"/>
    <col min="3226" max="3226" width="7.140625" style="81" bestFit="1" customWidth="1"/>
    <col min="3227" max="3227" width="7.5703125" style="81" bestFit="1" customWidth="1"/>
    <col min="3228" max="3228" width="7.140625" style="81" bestFit="1" customWidth="1"/>
    <col min="3229" max="3229" width="7.5703125" style="81" bestFit="1" customWidth="1"/>
    <col min="3230" max="3230" width="7.140625" style="81" bestFit="1" customWidth="1"/>
    <col min="3231" max="3231" width="7.5703125" style="81" bestFit="1" customWidth="1"/>
    <col min="3232" max="3232" width="7.140625" style="81" bestFit="1" customWidth="1"/>
    <col min="3233" max="3233" width="7.5703125" style="81" bestFit="1" customWidth="1"/>
    <col min="3234" max="3234" width="7.140625" style="81" bestFit="1" customWidth="1"/>
    <col min="3235" max="3235" width="7.5703125" style="81" bestFit="1" customWidth="1"/>
    <col min="3236" max="3236" width="7.140625" style="81" bestFit="1" customWidth="1"/>
    <col min="3237" max="3237" width="7.5703125" style="81" bestFit="1" customWidth="1"/>
    <col min="3238" max="3238" width="7.140625" style="81" bestFit="1" customWidth="1"/>
    <col min="3239" max="3239" width="7.5703125" style="81" bestFit="1" customWidth="1"/>
    <col min="3240" max="3240" width="7.140625" style="81" bestFit="1" customWidth="1"/>
    <col min="3241" max="3241" width="7.5703125" style="81" bestFit="1" customWidth="1"/>
    <col min="3242" max="3242" width="7.140625" style="81" bestFit="1" customWidth="1"/>
    <col min="3243" max="3243" width="7.5703125" style="81" bestFit="1" customWidth="1"/>
    <col min="3244" max="3244" width="7.140625" style="81" bestFit="1" customWidth="1"/>
    <col min="3245" max="3245" width="7.5703125" style="81" bestFit="1" customWidth="1"/>
    <col min="3246" max="3246" width="7.140625" style="81" bestFit="1" customWidth="1"/>
    <col min="3247" max="3247" width="7.5703125" style="81" bestFit="1" customWidth="1"/>
    <col min="3248" max="3248" width="7.140625" style="81" bestFit="1" customWidth="1"/>
    <col min="3249" max="3249" width="7.5703125" style="81" bestFit="1" customWidth="1"/>
    <col min="3250" max="3250" width="7.140625" style="81" bestFit="1" customWidth="1"/>
    <col min="3251" max="3251" width="7.5703125" style="81" bestFit="1" customWidth="1"/>
    <col min="3252" max="3252" width="7.140625" style="81" bestFit="1" customWidth="1"/>
    <col min="3253" max="3253" width="7.5703125" style="81" bestFit="1" customWidth="1"/>
    <col min="3254" max="3254" width="7.140625" style="81" bestFit="1" customWidth="1"/>
    <col min="3255" max="3255" width="7.5703125" style="81" bestFit="1" customWidth="1"/>
    <col min="3256" max="3256" width="7.140625" style="81" bestFit="1" customWidth="1"/>
    <col min="3257" max="3257" width="7.5703125" style="81" bestFit="1" customWidth="1"/>
    <col min="3258" max="3258" width="7.140625" style="81" bestFit="1" customWidth="1"/>
    <col min="3259" max="3259" width="7.5703125" style="81" bestFit="1" customWidth="1"/>
    <col min="3260" max="3260" width="7.140625" style="81" bestFit="1" customWidth="1"/>
    <col min="3261" max="3261" width="7.5703125" style="81" bestFit="1" customWidth="1"/>
    <col min="3262" max="3262" width="7.140625" style="81" bestFit="1" customWidth="1"/>
    <col min="3263" max="3263" width="7.5703125" style="81" bestFit="1" customWidth="1"/>
    <col min="3264" max="3264" width="7.140625" style="81" bestFit="1" customWidth="1"/>
    <col min="3265" max="3265" width="7.5703125" style="81" bestFit="1" customWidth="1"/>
    <col min="3266" max="3266" width="7.140625" style="81" bestFit="1" customWidth="1"/>
    <col min="3267" max="3267" width="7.5703125" style="81" bestFit="1" customWidth="1"/>
    <col min="3268" max="3268" width="7.140625" style="81" bestFit="1" customWidth="1"/>
    <col min="3269" max="3269" width="7.5703125" style="81" bestFit="1" customWidth="1"/>
    <col min="3270" max="3270" width="7.140625" style="81" bestFit="1" customWidth="1"/>
    <col min="3271" max="3271" width="7.5703125" style="81" bestFit="1" customWidth="1"/>
    <col min="3272" max="3272" width="7.140625" style="81" bestFit="1" customWidth="1"/>
    <col min="3273" max="3273" width="7.5703125" style="81" bestFit="1" customWidth="1"/>
    <col min="3274" max="3274" width="7.140625" style="81" bestFit="1" customWidth="1"/>
    <col min="3275" max="3275" width="7.5703125" style="81" bestFit="1" customWidth="1"/>
    <col min="3276" max="3276" width="7.140625" style="81" bestFit="1" customWidth="1"/>
    <col min="3277" max="3277" width="7.5703125" style="81" bestFit="1" customWidth="1"/>
    <col min="3278" max="3278" width="7.140625" style="81" bestFit="1" customWidth="1"/>
    <col min="3279" max="3279" width="7.5703125" style="81" bestFit="1" customWidth="1"/>
    <col min="3280" max="3280" width="7.140625" style="81" bestFit="1" customWidth="1"/>
    <col min="3281" max="3281" width="7.5703125" style="81" bestFit="1" customWidth="1"/>
    <col min="3282" max="3282" width="7.140625" style="81" bestFit="1" customWidth="1"/>
    <col min="3283" max="3283" width="7.5703125" style="81" bestFit="1" customWidth="1"/>
    <col min="3284" max="3284" width="7.140625" style="81" bestFit="1" customWidth="1"/>
    <col min="3285" max="3285" width="7.5703125" style="81" bestFit="1" customWidth="1"/>
    <col min="3286" max="3286" width="7.140625" style="81" bestFit="1" customWidth="1"/>
    <col min="3287" max="3287" width="7.5703125" style="81" bestFit="1" customWidth="1"/>
    <col min="3288" max="3288" width="7.140625" style="81" bestFit="1" customWidth="1"/>
    <col min="3289" max="3289" width="7.5703125" style="81" bestFit="1" customWidth="1"/>
    <col min="3290" max="3290" width="7.140625" style="81" bestFit="1" customWidth="1"/>
    <col min="3291" max="3291" width="7.5703125" style="81" bestFit="1" customWidth="1"/>
    <col min="3292" max="3292" width="7.140625" style="81" bestFit="1" customWidth="1"/>
    <col min="3293" max="3293" width="7.5703125" style="81" bestFit="1" customWidth="1"/>
    <col min="3294" max="3294" width="7.140625" style="81" bestFit="1" customWidth="1"/>
    <col min="3295" max="3295" width="7.5703125" style="81" bestFit="1" customWidth="1"/>
    <col min="3296" max="3296" width="7.140625" style="81" bestFit="1" customWidth="1"/>
    <col min="3297" max="3297" width="7.5703125" style="81" bestFit="1" customWidth="1"/>
    <col min="3298" max="3298" width="7.140625" style="81" bestFit="1" customWidth="1"/>
    <col min="3299" max="3299" width="7.5703125" style="81" bestFit="1" customWidth="1"/>
    <col min="3300" max="3300" width="7.140625" style="81" bestFit="1" customWidth="1"/>
    <col min="3301" max="3301" width="7.5703125" style="81" bestFit="1" customWidth="1"/>
    <col min="3302" max="3302" width="7.140625" style="81" bestFit="1" customWidth="1"/>
    <col min="3303" max="3303" width="7.5703125" style="81" bestFit="1" customWidth="1"/>
    <col min="3304" max="3304" width="7.140625" style="81" bestFit="1" customWidth="1"/>
    <col min="3305" max="3305" width="7.5703125" style="81" bestFit="1" customWidth="1"/>
    <col min="3306" max="3306" width="7.140625" style="81" bestFit="1" customWidth="1"/>
    <col min="3307" max="3307" width="7.5703125" style="81" bestFit="1" customWidth="1"/>
    <col min="3308" max="3308" width="7.140625" style="81" bestFit="1" customWidth="1"/>
    <col min="3309" max="3309" width="7.5703125" style="81" bestFit="1" customWidth="1"/>
    <col min="3310" max="3310" width="7.140625" style="81" bestFit="1" customWidth="1"/>
    <col min="3311" max="3311" width="7.5703125" style="81" bestFit="1" customWidth="1"/>
    <col min="3312" max="3312" width="7.140625" style="81" bestFit="1" customWidth="1"/>
    <col min="3313" max="3313" width="7.5703125" style="81" bestFit="1" customWidth="1"/>
    <col min="3314" max="3314" width="7.140625" style="81" bestFit="1" customWidth="1"/>
    <col min="3315" max="3315" width="7.5703125" style="81" bestFit="1" customWidth="1"/>
    <col min="3316" max="3316" width="7.140625" style="81" bestFit="1" customWidth="1"/>
    <col min="3317" max="3317" width="7.5703125" style="81" bestFit="1" customWidth="1"/>
    <col min="3318" max="3318" width="7.140625" style="81" bestFit="1" customWidth="1"/>
    <col min="3319" max="3319" width="7.5703125" style="81" bestFit="1" customWidth="1"/>
    <col min="3320" max="3320" width="7.140625" style="81" bestFit="1" customWidth="1"/>
    <col min="3321" max="3321" width="7.5703125" style="81" bestFit="1" customWidth="1"/>
    <col min="3322" max="3322" width="7.140625" style="81" bestFit="1" customWidth="1"/>
    <col min="3323" max="3323" width="7.5703125" style="81" bestFit="1" customWidth="1"/>
    <col min="3324" max="3324" width="7.140625" style="81" bestFit="1" customWidth="1"/>
    <col min="3325" max="3325" width="7.5703125" style="81" bestFit="1" customWidth="1"/>
    <col min="3326" max="3326" width="7.140625" style="81" bestFit="1" customWidth="1"/>
    <col min="3327" max="3327" width="7.5703125" style="81" bestFit="1" customWidth="1"/>
    <col min="3328" max="3328" width="7.140625" style="81" bestFit="1" customWidth="1"/>
    <col min="3329" max="3329" width="7.5703125" style="81" bestFit="1" customWidth="1"/>
    <col min="3330" max="3330" width="7.140625" style="81" bestFit="1" customWidth="1"/>
    <col min="3331" max="3331" width="7.5703125" style="81" bestFit="1" customWidth="1"/>
    <col min="3332" max="3332" width="7.140625" style="81" bestFit="1" customWidth="1"/>
    <col min="3333" max="3333" width="7.5703125" style="81" bestFit="1" customWidth="1"/>
    <col min="3334" max="3334" width="7.140625" style="81" bestFit="1" customWidth="1"/>
    <col min="3335" max="3335" width="7.5703125" style="81" bestFit="1" customWidth="1"/>
    <col min="3336" max="3336" width="7.140625" style="81" bestFit="1" customWidth="1"/>
    <col min="3337" max="3337" width="7.5703125" style="81" bestFit="1" customWidth="1"/>
    <col min="3338" max="3338" width="7.140625" style="81" bestFit="1" customWidth="1"/>
    <col min="3339" max="3339" width="7.5703125" style="81" bestFit="1" customWidth="1"/>
    <col min="3340" max="3340" width="7.140625" style="81" bestFit="1" customWidth="1"/>
    <col min="3341" max="3341" width="7.5703125" style="81" bestFit="1" customWidth="1"/>
    <col min="3342" max="3342" width="7.140625" style="81" bestFit="1" customWidth="1"/>
    <col min="3343" max="3343" width="7.5703125" style="81" bestFit="1" customWidth="1"/>
    <col min="3344" max="3344" width="7.140625" style="81" bestFit="1" customWidth="1"/>
    <col min="3345" max="3345" width="7.5703125" style="81" bestFit="1" customWidth="1"/>
    <col min="3346" max="3346" width="7.140625" style="81" bestFit="1" customWidth="1"/>
    <col min="3347" max="3347" width="7.5703125" style="81" bestFit="1" customWidth="1"/>
    <col min="3348" max="3348" width="7.140625" style="81" bestFit="1" customWidth="1"/>
    <col min="3349" max="3349" width="7.5703125" style="81" bestFit="1" customWidth="1"/>
    <col min="3350" max="3350" width="7.140625" style="81" bestFit="1" customWidth="1"/>
    <col min="3351" max="3351" width="7.5703125" style="81" bestFit="1" customWidth="1"/>
    <col min="3352" max="3352" width="7.140625" style="81" bestFit="1" customWidth="1"/>
    <col min="3353" max="3353" width="7.5703125" style="81" bestFit="1" customWidth="1"/>
    <col min="3354" max="3354" width="7.140625" style="81" bestFit="1" customWidth="1"/>
    <col min="3355" max="3355" width="7.5703125" style="81" bestFit="1" customWidth="1"/>
    <col min="3356" max="3356" width="7.140625" style="81" bestFit="1" customWidth="1"/>
    <col min="3357" max="3357" width="7.5703125" style="81" bestFit="1" customWidth="1"/>
    <col min="3358" max="3358" width="7.140625" style="81" bestFit="1" customWidth="1"/>
    <col min="3359" max="3359" width="7.5703125" style="81" bestFit="1" customWidth="1"/>
    <col min="3360" max="3360" width="7.140625" style="81" bestFit="1" customWidth="1"/>
    <col min="3361" max="3361" width="7.5703125" style="81" bestFit="1" customWidth="1"/>
    <col min="3362" max="3362" width="7.140625" style="81" bestFit="1" customWidth="1"/>
    <col min="3363" max="3363" width="7.5703125" style="81" bestFit="1" customWidth="1"/>
    <col min="3364" max="3364" width="7.140625" style="81" bestFit="1" customWidth="1"/>
    <col min="3365" max="3365" width="7.5703125" style="81" bestFit="1" customWidth="1"/>
    <col min="3366" max="3366" width="7.140625" style="81" bestFit="1" customWidth="1"/>
    <col min="3367" max="3367" width="7.5703125" style="81" bestFit="1" customWidth="1"/>
    <col min="3368" max="3368" width="7.140625" style="81" bestFit="1" customWidth="1"/>
    <col min="3369" max="3369" width="7.5703125" style="81" bestFit="1" customWidth="1"/>
    <col min="3370" max="3370" width="7.140625" style="81" bestFit="1" customWidth="1"/>
    <col min="3371" max="3371" width="7.5703125" style="81" bestFit="1" customWidth="1"/>
    <col min="3372" max="3372" width="7.140625" style="81" bestFit="1" customWidth="1"/>
    <col min="3373" max="3373" width="7.5703125" style="81" bestFit="1" customWidth="1"/>
    <col min="3374" max="3374" width="7.140625" style="81" bestFit="1" customWidth="1"/>
    <col min="3375" max="3375" width="7.5703125" style="81" bestFit="1" customWidth="1"/>
    <col min="3376" max="3376" width="7.140625" style="81" bestFit="1" customWidth="1"/>
    <col min="3377" max="3377" width="7.5703125" style="81" bestFit="1" customWidth="1"/>
    <col min="3378" max="3378" width="7.140625" style="81" bestFit="1" customWidth="1"/>
    <col min="3379" max="3379" width="7.5703125" style="81" bestFit="1" customWidth="1"/>
    <col min="3380" max="3380" width="7.140625" style="81" bestFit="1" customWidth="1"/>
    <col min="3381" max="3381" width="7.5703125" style="81" bestFit="1" customWidth="1"/>
    <col min="3382" max="3382" width="7.140625" style="81" bestFit="1" customWidth="1"/>
    <col min="3383" max="3383" width="7.5703125" style="81" bestFit="1" customWidth="1"/>
    <col min="3384" max="3384" width="7.140625" style="81" bestFit="1" customWidth="1"/>
    <col min="3385" max="3385" width="7.5703125" style="81" bestFit="1" customWidth="1"/>
    <col min="3386" max="3386" width="7.140625" style="81" bestFit="1" customWidth="1"/>
    <col min="3387" max="3387" width="7.5703125" style="81" bestFit="1" customWidth="1"/>
    <col min="3388" max="3388" width="7.140625" style="81" bestFit="1" customWidth="1"/>
    <col min="3389" max="3389" width="7.5703125" style="81" bestFit="1" customWidth="1"/>
    <col min="3390" max="3390" width="7.140625" style="81" bestFit="1" customWidth="1"/>
    <col min="3391" max="3391" width="7.5703125" style="81" bestFit="1" customWidth="1"/>
    <col min="3392" max="3392" width="7.140625" style="81" bestFit="1" customWidth="1"/>
    <col min="3393" max="3393" width="7.5703125" style="81" bestFit="1" customWidth="1"/>
    <col min="3394" max="3394" width="7.140625" style="81" bestFit="1" customWidth="1"/>
    <col min="3395" max="3395" width="7.5703125" style="81" bestFit="1" customWidth="1"/>
    <col min="3396" max="3396" width="7.140625" style="81" bestFit="1" customWidth="1"/>
    <col min="3397" max="3397" width="7.5703125" style="81" bestFit="1" customWidth="1"/>
    <col min="3398" max="3398" width="7.140625" style="81" bestFit="1" customWidth="1"/>
    <col min="3399" max="3399" width="7.5703125" style="81" bestFit="1" customWidth="1"/>
    <col min="3400" max="3400" width="7.140625" style="81" bestFit="1" customWidth="1"/>
    <col min="3401" max="3401" width="7.5703125" style="81" bestFit="1" customWidth="1"/>
    <col min="3402" max="3402" width="7.140625" style="81" bestFit="1" customWidth="1"/>
    <col min="3403" max="3403" width="7.5703125" style="81" bestFit="1" customWidth="1"/>
    <col min="3404" max="3404" width="7.140625" style="81" bestFit="1" customWidth="1"/>
    <col min="3405" max="3405" width="7.5703125" style="81" bestFit="1" customWidth="1"/>
    <col min="3406" max="3406" width="7.140625" style="81" bestFit="1" customWidth="1"/>
    <col min="3407" max="3407" width="7.5703125" style="81" bestFit="1" customWidth="1"/>
    <col min="3408" max="3408" width="7.140625" style="81" bestFit="1" customWidth="1"/>
    <col min="3409" max="3409" width="7.5703125" style="81" bestFit="1" customWidth="1"/>
    <col min="3410" max="3410" width="7.140625" style="81" bestFit="1" customWidth="1"/>
    <col min="3411" max="3411" width="7.5703125" style="81" bestFit="1" customWidth="1"/>
    <col min="3412" max="3412" width="7.140625" style="81" bestFit="1" customWidth="1"/>
    <col min="3413" max="3413" width="7.5703125" style="81" bestFit="1" customWidth="1"/>
    <col min="3414" max="3414" width="7.140625" style="81" bestFit="1" customWidth="1"/>
    <col min="3415" max="3415" width="7.5703125" style="81" bestFit="1" customWidth="1"/>
    <col min="3416" max="3416" width="7.140625" style="81" bestFit="1" customWidth="1"/>
    <col min="3417" max="3417" width="7.5703125" style="81" bestFit="1" customWidth="1"/>
    <col min="3418" max="3418" width="7.140625" style="81" bestFit="1" customWidth="1"/>
    <col min="3419" max="3419" width="7.5703125" style="81" bestFit="1" customWidth="1"/>
    <col min="3420" max="3420" width="7.140625" style="81" bestFit="1" customWidth="1"/>
    <col min="3421" max="3421" width="7.5703125" style="81" bestFit="1" customWidth="1"/>
    <col min="3422" max="3422" width="7.140625" style="81" bestFit="1" customWidth="1"/>
    <col min="3423" max="3423" width="7.5703125" style="81" bestFit="1" customWidth="1"/>
    <col min="3424" max="3424" width="7.140625" style="81" bestFit="1" customWidth="1"/>
    <col min="3425" max="3425" width="7.5703125" style="81" bestFit="1" customWidth="1"/>
    <col min="3426" max="3426" width="7.140625" style="81" bestFit="1" customWidth="1"/>
    <col min="3427" max="3427" width="7.5703125" style="81" bestFit="1" customWidth="1"/>
    <col min="3428" max="3428" width="7.140625" style="81" bestFit="1" customWidth="1"/>
    <col min="3429" max="3429" width="7.5703125" style="81" bestFit="1" customWidth="1"/>
    <col min="3430" max="3430" width="7.140625" style="81" bestFit="1" customWidth="1"/>
    <col min="3431" max="3431" width="7.5703125" style="81" bestFit="1" customWidth="1"/>
    <col min="3432" max="3432" width="7.140625" style="81" bestFit="1" customWidth="1"/>
    <col min="3433" max="3433" width="7.5703125" style="81" bestFit="1" customWidth="1"/>
    <col min="3434" max="3434" width="7.140625" style="81" bestFit="1" customWidth="1"/>
    <col min="3435" max="3435" width="7.5703125" style="81" bestFit="1" customWidth="1"/>
    <col min="3436" max="3436" width="7.140625" style="81" bestFit="1" customWidth="1"/>
    <col min="3437" max="3437" width="7.5703125" style="81" bestFit="1" customWidth="1"/>
    <col min="3438" max="3438" width="7.140625" style="81" bestFit="1" customWidth="1"/>
    <col min="3439" max="3439" width="7.5703125" style="81" bestFit="1" customWidth="1"/>
    <col min="3440" max="3440" width="7.140625" style="81" bestFit="1" customWidth="1"/>
    <col min="3441" max="3441" width="7.5703125" style="81" bestFit="1" customWidth="1"/>
    <col min="3442" max="3442" width="7.140625" style="81" bestFit="1" customWidth="1"/>
    <col min="3443" max="3443" width="7.5703125" style="81" bestFit="1" customWidth="1"/>
    <col min="3444" max="3444" width="7.140625" style="81" bestFit="1" customWidth="1"/>
    <col min="3445" max="3445" width="7.5703125" style="81" bestFit="1" customWidth="1"/>
    <col min="3446" max="3446" width="7.140625" style="81" bestFit="1" customWidth="1"/>
    <col min="3447" max="3447" width="7.5703125" style="81" bestFit="1" customWidth="1"/>
    <col min="3448" max="3448" width="7.140625" style="81" bestFit="1" customWidth="1"/>
    <col min="3449" max="3449" width="7.5703125" style="81" bestFit="1" customWidth="1"/>
    <col min="3450" max="3450" width="7.140625" style="81" bestFit="1" customWidth="1"/>
    <col min="3451" max="3451" width="7.5703125" style="81" bestFit="1" customWidth="1"/>
    <col min="3452" max="3452" width="7.140625" style="81" bestFit="1" customWidth="1"/>
    <col min="3453" max="3453" width="7.5703125" style="81" bestFit="1" customWidth="1"/>
    <col min="3454" max="3454" width="7.140625" style="81" bestFit="1" customWidth="1"/>
    <col min="3455" max="3455" width="7.5703125" style="81" bestFit="1" customWidth="1"/>
    <col min="3456" max="3456" width="7.140625" style="81" bestFit="1" customWidth="1"/>
    <col min="3457" max="3457" width="7.5703125" style="81" bestFit="1" customWidth="1"/>
    <col min="3458" max="3458" width="7.140625" style="81" bestFit="1" customWidth="1"/>
    <col min="3459" max="3459" width="7.5703125" style="81" bestFit="1" customWidth="1"/>
    <col min="3460" max="3460" width="7.140625" style="81" bestFit="1" customWidth="1"/>
    <col min="3461" max="3461" width="7.5703125" style="81" bestFit="1" customWidth="1"/>
    <col min="3462" max="3462" width="7.140625" style="81" bestFit="1" customWidth="1"/>
    <col min="3463" max="3463" width="7.5703125" style="81" bestFit="1" customWidth="1"/>
    <col min="3464" max="3464" width="7.140625" style="81" bestFit="1" customWidth="1"/>
    <col min="3465" max="3465" width="7.5703125" style="81" bestFit="1" customWidth="1"/>
    <col min="3466" max="3466" width="7.140625" style="81" bestFit="1" customWidth="1"/>
    <col min="3467" max="3467" width="7.5703125" style="81" bestFit="1" customWidth="1"/>
    <col min="3468" max="3468" width="7.140625" style="81" bestFit="1" customWidth="1"/>
    <col min="3469" max="3469" width="7.5703125" style="81" bestFit="1" customWidth="1"/>
    <col min="3470" max="3470" width="7.140625" style="81" bestFit="1" customWidth="1"/>
    <col min="3471" max="3471" width="7.5703125" style="81" bestFit="1" customWidth="1"/>
    <col min="3472" max="3472" width="7.140625" style="81" bestFit="1" customWidth="1"/>
    <col min="3473" max="3473" width="7.5703125" style="81" bestFit="1" customWidth="1"/>
    <col min="3474" max="3474" width="7.140625" style="81" bestFit="1" customWidth="1"/>
    <col min="3475" max="3475" width="7.5703125" style="81" bestFit="1" customWidth="1"/>
    <col min="3476" max="3476" width="7.140625" style="81" bestFit="1" customWidth="1"/>
    <col min="3477" max="3477" width="7.5703125" style="81" bestFit="1" customWidth="1"/>
    <col min="3478" max="3478" width="7.140625" style="81" bestFit="1" customWidth="1"/>
    <col min="3479" max="3479" width="7.5703125" style="81" bestFit="1" customWidth="1"/>
    <col min="3480" max="3480" width="7.140625" style="81" bestFit="1" customWidth="1"/>
    <col min="3481" max="3481" width="7.5703125" style="81" bestFit="1" customWidth="1"/>
    <col min="3482" max="3482" width="7.140625" style="81" bestFit="1" customWidth="1"/>
    <col min="3483" max="3483" width="7.5703125" style="81" bestFit="1" customWidth="1"/>
    <col min="3484" max="3484" width="7.140625" style="81" bestFit="1" customWidth="1"/>
    <col min="3485" max="3485" width="7.5703125" style="81" bestFit="1" customWidth="1"/>
    <col min="3486" max="3486" width="7.140625" style="81" bestFit="1" customWidth="1"/>
    <col min="3487" max="3487" width="7.5703125" style="81" bestFit="1" customWidth="1"/>
    <col min="3488" max="3488" width="7.140625" style="81" bestFit="1" customWidth="1"/>
    <col min="3489" max="3489" width="7.5703125" style="81" bestFit="1" customWidth="1"/>
    <col min="3490" max="3490" width="7.140625" style="81" bestFit="1" customWidth="1"/>
    <col min="3491" max="3491" width="7.5703125" style="81" bestFit="1" customWidth="1"/>
    <col min="3492" max="3492" width="7.140625" style="81" bestFit="1" customWidth="1"/>
    <col min="3493" max="3493" width="7.5703125" style="81" bestFit="1" customWidth="1"/>
    <col min="3494" max="3494" width="7.140625" style="81" bestFit="1" customWidth="1"/>
    <col min="3495" max="3495" width="7.5703125" style="81" bestFit="1" customWidth="1"/>
    <col min="3496" max="3496" width="7.140625" style="81" bestFit="1" customWidth="1"/>
    <col min="3497" max="3497" width="7.5703125" style="81" bestFit="1" customWidth="1"/>
    <col min="3498" max="3498" width="7.140625" style="81" bestFit="1" customWidth="1"/>
    <col min="3499" max="3499" width="7.5703125" style="81" bestFit="1" customWidth="1"/>
    <col min="3500" max="3500" width="7.140625" style="81" bestFit="1" customWidth="1"/>
    <col min="3501" max="3501" width="7.5703125" style="81" bestFit="1" customWidth="1"/>
    <col min="3502" max="3502" width="7.140625" style="81" bestFit="1" customWidth="1"/>
    <col min="3503" max="3503" width="7.5703125" style="81" bestFit="1" customWidth="1"/>
    <col min="3504" max="3504" width="7.140625" style="81" bestFit="1" customWidth="1"/>
    <col min="3505" max="3505" width="7.5703125" style="81" bestFit="1" customWidth="1"/>
    <col min="3506" max="3506" width="7.140625" style="81" bestFit="1" customWidth="1"/>
    <col min="3507" max="3507" width="7.5703125" style="81" bestFit="1" customWidth="1"/>
    <col min="3508" max="3508" width="7.140625" style="81" bestFit="1" customWidth="1"/>
    <col min="3509" max="3509" width="7.5703125" style="81" bestFit="1" customWidth="1"/>
    <col min="3510" max="3510" width="7.140625" style="81" bestFit="1" customWidth="1"/>
    <col min="3511" max="3511" width="7.5703125" style="81" bestFit="1" customWidth="1"/>
    <col min="3512" max="3512" width="7.140625" style="81" bestFit="1" customWidth="1"/>
    <col min="3513" max="3513" width="7.5703125" style="81" bestFit="1" customWidth="1"/>
    <col min="3514" max="3514" width="7.140625" style="81" bestFit="1" customWidth="1"/>
    <col min="3515" max="3515" width="7.5703125" style="81" bestFit="1" customWidth="1"/>
    <col min="3516" max="3516" width="7.140625" style="81" bestFit="1" customWidth="1"/>
    <col min="3517" max="3517" width="7.5703125" style="81" bestFit="1" customWidth="1"/>
    <col min="3518" max="3518" width="7.140625" style="81" bestFit="1" customWidth="1"/>
    <col min="3519" max="3519" width="7.5703125" style="81" bestFit="1" customWidth="1"/>
    <col min="3520" max="3520" width="7.140625" style="81" bestFit="1" customWidth="1"/>
    <col min="3521" max="3521" width="7.5703125" style="81" bestFit="1" customWidth="1"/>
    <col min="3522" max="3522" width="7.140625" style="81" bestFit="1" customWidth="1"/>
    <col min="3523" max="3523" width="7.5703125" style="81" bestFit="1" customWidth="1"/>
    <col min="3524" max="3524" width="7.140625" style="81" bestFit="1" customWidth="1"/>
    <col min="3525" max="3525" width="7.5703125" style="81" bestFit="1" customWidth="1"/>
    <col min="3526" max="3526" width="7.140625" style="81" bestFit="1" customWidth="1"/>
    <col min="3527" max="3527" width="7.5703125" style="81" bestFit="1" customWidth="1"/>
    <col min="3528" max="3528" width="7.140625" style="81" bestFit="1" customWidth="1"/>
    <col min="3529" max="3529" width="7.5703125" style="81" bestFit="1" customWidth="1"/>
    <col min="3530" max="3530" width="7.140625" style="81" bestFit="1" customWidth="1"/>
    <col min="3531" max="3531" width="7.5703125" style="81" bestFit="1" customWidth="1"/>
    <col min="3532" max="3532" width="7.140625" style="81" bestFit="1" customWidth="1"/>
    <col min="3533" max="3533" width="7.5703125" style="81" bestFit="1" customWidth="1"/>
    <col min="3534" max="3534" width="7.140625" style="81" bestFit="1" customWidth="1"/>
    <col min="3535" max="3535" width="7.5703125" style="81" bestFit="1" customWidth="1"/>
    <col min="3536" max="3536" width="7.140625" style="81" bestFit="1" customWidth="1"/>
    <col min="3537" max="3537" width="7.5703125" style="81" bestFit="1" customWidth="1"/>
    <col min="3538" max="3538" width="7.140625" style="81" bestFit="1" customWidth="1"/>
    <col min="3539" max="3539" width="7.5703125" style="81" bestFit="1" customWidth="1"/>
    <col min="3540" max="3540" width="7.140625" style="81" bestFit="1" customWidth="1"/>
    <col min="3541" max="3541" width="7.5703125" style="81" bestFit="1" customWidth="1"/>
    <col min="3542" max="3542" width="7.140625" style="81" bestFit="1" customWidth="1"/>
    <col min="3543" max="3543" width="7.5703125" style="81" bestFit="1" customWidth="1"/>
    <col min="3544" max="3544" width="7.140625" style="81" bestFit="1" customWidth="1"/>
    <col min="3545" max="3545" width="7.5703125" style="81" bestFit="1" customWidth="1"/>
    <col min="3546" max="3546" width="7.140625" style="81" bestFit="1" customWidth="1"/>
    <col min="3547" max="3547" width="7.5703125" style="81" bestFit="1" customWidth="1"/>
    <col min="3548" max="3548" width="7.140625" style="81" bestFit="1" customWidth="1"/>
    <col min="3549" max="3549" width="7.5703125" style="81" bestFit="1" customWidth="1"/>
    <col min="3550" max="3550" width="7.140625" style="81" bestFit="1" customWidth="1"/>
    <col min="3551" max="3551" width="7.5703125" style="81" bestFit="1" customWidth="1"/>
    <col min="3552" max="3552" width="7.140625" style="81" bestFit="1" customWidth="1"/>
    <col min="3553" max="3553" width="7.5703125" style="81" bestFit="1" customWidth="1"/>
    <col min="3554" max="3554" width="7.140625" style="81" bestFit="1" customWidth="1"/>
    <col min="3555" max="3555" width="7.5703125" style="81" bestFit="1" customWidth="1"/>
    <col min="3556" max="3556" width="7.140625" style="81" bestFit="1" customWidth="1"/>
    <col min="3557" max="3557" width="7.5703125" style="81" bestFit="1" customWidth="1"/>
    <col min="3558" max="3558" width="7.140625" style="81" bestFit="1" customWidth="1"/>
    <col min="3559" max="3559" width="7.5703125" style="81" bestFit="1" customWidth="1"/>
    <col min="3560" max="3560" width="7.140625" style="81" bestFit="1" customWidth="1"/>
    <col min="3561" max="3561" width="7.5703125" style="81" bestFit="1" customWidth="1"/>
    <col min="3562" max="3562" width="7.140625" style="81" bestFit="1" customWidth="1"/>
    <col min="3563" max="3563" width="7.5703125" style="81" bestFit="1" customWidth="1"/>
    <col min="3564" max="3564" width="7.140625" style="81" bestFit="1" customWidth="1"/>
    <col min="3565" max="3565" width="7.5703125" style="81" bestFit="1" customWidth="1"/>
    <col min="3566" max="3566" width="7.140625" style="81" bestFit="1" customWidth="1"/>
    <col min="3567" max="3567" width="7.5703125" style="81" bestFit="1" customWidth="1"/>
    <col min="3568" max="3568" width="7.140625" style="81" bestFit="1" customWidth="1"/>
    <col min="3569" max="3569" width="7.5703125" style="81" bestFit="1" customWidth="1"/>
    <col min="3570" max="3570" width="7.140625" style="81" bestFit="1" customWidth="1"/>
    <col min="3571" max="3571" width="7.5703125" style="81" bestFit="1" customWidth="1"/>
    <col min="3572" max="3572" width="7.140625" style="81" bestFit="1" customWidth="1"/>
    <col min="3573" max="3573" width="7.5703125" style="81" bestFit="1" customWidth="1"/>
    <col min="3574" max="3574" width="7.140625" style="81" bestFit="1" customWidth="1"/>
    <col min="3575" max="3575" width="7.5703125" style="81" bestFit="1" customWidth="1"/>
    <col min="3576" max="3576" width="7.140625" style="81" bestFit="1" customWidth="1"/>
    <col min="3577" max="3577" width="7.5703125" style="81" bestFit="1" customWidth="1"/>
    <col min="3578" max="3578" width="7.140625" style="81" bestFit="1" customWidth="1"/>
    <col min="3579" max="3579" width="7.5703125" style="81" bestFit="1" customWidth="1"/>
    <col min="3580" max="3580" width="6" style="81" bestFit="1" customWidth="1"/>
    <col min="3581" max="3581" width="7.5703125" style="81" bestFit="1" customWidth="1"/>
    <col min="3582" max="3582" width="7.140625" style="81" bestFit="1" customWidth="1"/>
    <col min="3583" max="3583" width="7.5703125" style="81" bestFit="1" customWidth="1"/>
    <col min="3584" max="3584" width="7.140625" style="81" bestFit="1" customWidth="1"/>
    <col min="3585" max="3585" width="7.5703125" style="81" bestFit="1" customWidth="1"/>
    <col min="3586" max="3586" width="7.140625" style="81" bestFit="1" customWidth="1"/>
    <col min="3587" max="3587" width="7.5703125" style="81" bestFit="1" customWidth="1"/>
    <col min="3588" max="3588" width="7.140625" style="81" bestFit="1" customWidth="1"/>
    <col min="3589" max="3589" width="7.5703125" style="81" bestFit="1" customWidth="1"/>
    <col min="3590" max="3590" width="7.140625" style="81" bestFit="1" customWidth="1"/>
    <col min="3591" max="3591" width="7.5703125" style="81" bestFit="1" customWidth="1"/>
    <col min="3592" max="3592" width="7.140625" style="81" bestFit="1" customWidth="1"/>
    <col min="3593" max="3593" width="7.5703125" style="81" bestFit="1" customWidth="1"/>
    <col min="3594" max="3594" width="7.140625" style="81" bestFit="1" customWidth="1"/>
    <col min="3595" max="3595" width="7.5703125" style="81" bestFit="1" customWidth="1"/>
    <col min="3596" max="3596" width="7.140625" style="81" bestFit="1" customWidth="1"/>
    <col min="3597" max="3597" width="7.5703125" style="81" bestFit="1" customWidth="1"/>
    <col min="3598" max="3598" width="7.140625" style="81" bestFit="1" customWidth="1"/>
    <col min="3599" max="3599" width="7.5703125" style="81" bestFit="1" customWidth="1"/>
    <col min="3600" max="3600" width="7.140625" style="81" bestFit="1" customWidth="1"/>
    <col min="3601" max="3601" width="7.5703125" style="81" bestFit="1" customWidth="1"/>
    <col min="3602" max="3602" width="7.140625" style="81" bestFit="1" customWidth="1"/>
    <col min="3603" max="3603" width="7.5703125" style="81" bestFit="1" customWidth="1"/>
    <col min="3604" max="3604" width="7.140625" style="81" bestFit="1" customWidth="1"/>
    <col min="3605" max="3605" width="7.5703125" style="81" bestFit="1" customWidth="1"/>
    <col min="3606" max="3606" width="7.140625" style="81" bestFit="1" customWidth="1"/>
    <col min="3607" max="3607" width="7.5703125" style="81" bestFit="1" customWidth="1"/>
    <col min="3608" max="3608" width="7.140625" style="81" bestFit="1" customWidth="1"/>
    <col min="3609" max="3609" width="7.5703125" style="81" bestFit="1" customWidth="1"/>
    <col min="3610" max="3610" width="7.140625" style="81" bestFit="1" customWidth="1"/>
    <col min="3611" max="3611" width="7.5703125" style="81" bestFit="1" customWidth="1"/>
    <col min="3612" max="3612" width="7.140625" style="81" bestFit="1" customWidth="1"/>
    <col min="3613" max="3613" width="7.5703125" style="81" bestFit="1" customWidth="1"/>
    <col min="3614" max="3614" width="7.140625" style="81" bestFit="1" customWidth="1"/>
    <col min="3615" max="3615" width="7.5703125" style="81" bestFit="1" customWidth="1"/>
    <col min="3616" max="3616" width="7.140625" style="81" bestFit="1" customWidth="1"/>
    <col min="3617" max="3617" width="7.5703125" style="81" bestFit="1" customWidth="1"/>
    <col min="3618" max="3618" width="7.140625" style="81" bestFit="1" customWidth="1"/>
    <col min="3619" max="3619" width="7.5703125" style="81" bestFit="1" customWidth="1"/>
    <col min="3620" max="3620" width="7.140625" style="81" bestFit="1" customWidth="1"/>
    <col min="3621" max="3621" width="7.5703125" style="81" bestFit="1" customWidth="1"/>
    <col min="3622" max="3622" width="7.140625" style="81" bestFit="1" customWidth="1"/>
    <col min="3623" max="3623" width="7.5703125" style="81" bestFit="1" customWidth="1"/>
    <col min="3624" max="3624" width="7.140625" style="81" bestFit="1" customWidth="1"/>
    <col min="3625" max="3625" width="7.5703125" style="81" bestFit="1" customWidth="1"/>
    <col min="3626" max="3626" width="7.140625" style="81" bestFit="1" customWidth="1"/>
    <col min="3627" max="3627" width="7.5703125" style="81" bestFit="1" customWidth="1"/>
    <col min="3628" max="3628" width="7.140625" style="81" bestFit="1" customWidth="1"/>
    <col min="3629" max="3629" width="7.5703125" style="81" bestFit="1" customWidth="1"/>
    <col min="3630" max="3630" width="7.140625" style="81" bestFit="1" customWidth="1"/>
    <col min="3631" max="3631" width="7.5703125" style="81" bestFit="1" customWidth="1"/>
    <col min="3632" max="3632" width="7.140625" style="81" bestFit="1" customWidth="1"/>
    <col min="3633" max="3633" width="7.5703125" style="81" bestFit="1" customWidth="1"/>
    <col min="3634" max="3634" width="7.140625" style="81" bestFit="1" customWidth="1"/>
    <col min="3635" max="3635" width="7.5703125" style="81" bestFit="1" customWidth="1"/>
    <col min="3636" max="3636" width="7.140625" style="81" bestFit="1" customWidth="1"/>
    <col min="3637" max="3637" width="7.5703125" style="81" bestFit="1" customWidth="1"/>
    <col min="3638" max="3638" width="7.140625" style="81" bestFit="1" customWidth="1"/>
    <col min="3639" max="3639" width="7.5703125" style="81" bestFit="1" customWidth="1"/>
    <col min="3640" max="3640" width="7.140625" style="81" bestFit="1" customWidth="1"/>
    <col min="3641" max="3641" width="7.5703125" style="81" bestFit="1" customWidth="1"/>
    <col min="3642" max="3642" width="7.140625" style="81" bestFit="1" customWidth="1"/>
    <col min="3643" max="3643" width="7.5703125" style="81" bestFit="1" customWidth="1"/>
    <col min="3644" max="3644" width="7.140625" style="81" bestFit="1" customWidth="1"/>
    <col min="3645" max="3645" width="7.5703125" style="81" bestFit="1" customWidth="1"/>
    <col min="3646" max="3646" width="7.140625" style="81" bestFit="1" customWidth="1"/>
    <col min="3647" max="3647" width="7.5703125" style="81" bestFit="1" customWidth="1"/>
    <col min="3648" max="3648" width="7.140625" style="81" bestFit="1" customWidth="1"/>
    <col min="3649" max="3649" width="7.5703125" style="81" bestFit="1" customWidth="1"/>
    <col min="3650" max="3650" width="7.140625" style="81" bestFit="1" customWidth="1"/>
    <col min="3651" max="3651" width="7.5703125" style="81" bestFit="1" customWidth="1"/>
    <col min="3652" max="3652" width="7.140625" style="81" bestFit="1" customWidth="1"/>
    <col min="3653" max="3653" width="7.5703125" style="81" bestFit="1" customWidth="1"/>
    <col min="3654" max="3654" width="7.140625" style="81" bestFit="1" customWidth="1"/>
    <col min="3655" max="3655" width="7.5703125" style="81" bestFit="1" customWidth="1"/>
    <col min="3656" max="3656" width="7.140625" style="81" bestFit="1" customWidth="1"/>
    <col min="3657" max="3657" width="7.5703125" style="81" bestFit="1" customWidth="1"/>
    <col min="3658" max="3658" width="7.140625" style="81" bestFit="1" customWidth="1"/>
    <col min="3659" max="3659" width="7.5703125" style="81" bestFit="1" customWidth="1"/>
    <col min="3660" max="3660" width="7.140625" style="81" bestFit="1" customWidth="1"/>
    <col min="3661" max="3661" width="7.5703125" style="81" bestFit="1" customWidth="1"/>
    <col min="3662" max="3662" width="7.140625" style="81" bestFit="1" customWidth="1"/>
    <col min="3663" max="3663" width="7.5703125" style="81" bestFit="1" customWidth="1"/>
    <col min="3664" max="3664" width="7.140625" style="81" bestFit="1" customWidth="1"/>
    <col min="3665" max="3665" width="7.5703125" style="81" bestFit="1" customWidth="1"/>
    <col min="3666" max="3666" width="7.140625" style="81" bestFit="1" customWidth="1"/>
    <col min="3667" max="3667" width="7.5703125" style="81" bestFit="1" customWidth="1"/>
    <col min="3668" max="3668" width="7.140625" style="81" bestFit="1" customWidth="1"/>
    <col min="3669" max="3669" width="7.5703125" style="81" bestFit="1" customWidth="1"/>
    <col min="3670" max="3670" width="7.140625" style="81" bestFit="1" customWidth="1"/>
    <col min="3671" max="3671" width="7.5703125" style="81" bestFit="1" customWidth="1"/>
    <col min="3672" max="3672" width="7.140625" style="81" bestFit="1" customWidth="1"/>
    <col min="3673" max="3673" width="7.5703125" style="81" bestFit="1" customWidth="1"/>
    <col min="3674" max="3674" width="7.140625" style="81" bestFit="1" customWidth="1"/>
    <col min="3675" max="3675" width="7.5703125" style="81" bestFit="1" customWidth="1"/>
    <col min="3676" max="3676" width="7.140625" style="81" bestFit="1" customWidth="1"/>
    <col min="3677" max="3677" width="7.5703125" style="81" bestFit="1" customWidth="1"/>
    <col min="3678" max="3678" width="7.140625" style="81" bestFit="1" customWidth="1"/>
    <col min="3679" max="3679" width="7.5703125" style="81" bestFit="1" customWidth="1"/>
    <col min="3680" max="3680" width="7.140625" style="81" bestFit="1" customWidth="1"/>
    <col min="3681" max="3681" width="7.5703125" style="81" bestFit="1" customWidth="1"/>
    <col min="3682" max="3682" width="7.140625" style="81" bestFit="1" customWidth="1"/>
    <col min="3683" max="3683" width="7.5703125" style="81" bestFit="1" customWidth="1"/>
    <col min="3684" max="3684" width="7.140625" style="81" bestFit="1" customWidth="1"/>
    <col min="3685" max="3685" width="7.5703125" style="81" bestFit="1" customWidth="1"/>
    <col min="3686" max="3686" width="7.140625" style="81" bestFit="1" customWidth="1"/>
    <col min="3687" max="3687" width="7.5703125" style="81" bestFit="1" customWidth="1"/>
    <col min="3688" max="3688" width="7.140625" style="81" bestFit="1" customWidth="1"/>
    <col min="3689" max="3689" width="7.5703125" style="81" bestFit="1" customWidth="1"/>
    <col min="3690" max="3690" width="7.140625" style="81" bestFit="1" customWidth="1"/>
    <col min="3691" max="3691" width="7.5703125" style="81" bestFit="1" customWidth="1"/>
    <col min="3692" max="3692" width="7.140625" style="81" bestFit="1" customWidth="1"/>
    <col min="3693" max="3693" width="7.5703125" style="81" bestFit="1" customWidth="1"/>
    <col min="3694" max="3694" width="7.140625" style="81" bestFit="1" customWidth="1"/>
    <col min="3695" max="3695" width="7.5703125" style="81" bestFit="1" customWidth="1"/>
    <col min="3696" max="3696" width="7.140625" style="81" bestFit="1" customWidth="1"/>
    <col min="3697" max="3697" width="7.5703125" style="81" bestFit="1" customWidth="1"/>
    <col min="3698" max="3698" width="7.140625" style="81" bestFit="1" customWidth="1"/>
    <col min="3699" max="3699" width="7.5703125" style="81" bestFit="1" customWidth="1"/>
    <col min="3700" max="3700" width="7.140625" style="81" bestFit="1" customWidth="1"/>
    <col min="3701" max="3701" width="7.5703125" style="81" bestFit="1" customWidth="1"/>
    <col min="3702" max="3702" width="7.140625" style="81" bestFit="1" customWidth="1"/>
    <col min="3703" max="3703" width="7.5703125" style="81" bestFit="1" customWidth="1"/>
    <col min="3704" max="3704" width="7.140625" style="81" bestFit="1" customWidth="1"/>
    <col min="3705" max="3705" width="7.5703125" style="81" bestFit="1" customWidth="1"/>
    <col min="3706" max="3706" width="7.140625" style="81" bestFit="1" customWidth="1"/>
    <col min="3707" max="3707" width="7.5703125" style="81" bestFit="1" customWidth="1"/>
    <col min="3708" max="3708" width="7.140625" style="81" bestFit="1" customWidth="1"/>
    <col min="3709" max="3709" width="7.5703125" style="81" bestFit="1" customWidth="1"/>
    <col min="3710" max="3710" width="7.140625" style="81" bestFit="1" customWidth="1"/>
    <col min="3711" max="3711" width="7.5703125" style="81" bestFit="1" customWidth="1"/>
    <col min="3712" max="3712" width="7.140625" style="81" bestFit="1" customWidth="1"/>
    <col min="3713" max="3713" width="7.5703125" style="81" bestFit="1" customWidth="1"/>
    <col min="3714" max="3714" width="7.140625" style="81" bestFit="1" customWidth="1"/>
    <col min="3715" max="3715" width="7.5703125" style="81" bestFit="1" customWidth="1"/>
    <col min="3716" max="3716" width="7.140625" style="81" bestFit="1" customWidth="1"/>
    <col min="3717" max="3717" width="7.5703125" style="81" bestFit="1" customWidth="1"/>
    <col min="3718" max="3718" width="7.140625" style="81" bestFit="1" customWidth="1"/>
    <col min="3719" max="3719" width="7.5703125" style="81" bestFit="1" customWidth="1"/>
    <col min="3720" max="3720" width="7.140625" style="81" bestFit="1" customWidth="1"/>
    <col min="3721" max="3721" width="7.5703125" style="81" bestFit="1" customWidth="1"/>
    <col min="3722" max="3722" width="7.140625" style="81" bestFit="1" customWidth="1"/>
    <col min="3723" max="3723" width="7.5703125" style="81" bestFit="1" customWidth="1"/>
    <col min="3724" max="3724" width="7.140625" style="81" bestFit="1" customWidth="1"/>
    <col min="3725" max="3725" width="7.5703125" style="81" bestFit="1" customWidth="1"/>
    <col min="3726" max="3726" width="7.140625" style="81" bestFit="1" customWidth="1"/>
    <col min="3727" max="3727" width="7.5703125" style="81" bestFit="1" customWidth="1"/>
    <col min="3728" max="3728" width="7.140625" style="81" bestFit="1" customWidth="1"/>
    <col min="3729" max="3729" width="7.5703125" style="81" bestFit="1" customWidth="1"/>
    <col min="3730" max="3730" width="7.140625" style="81" bestFit="1" customWidth="1"/>
    <col min="3731" max="3731" width="7.5703125" style="81" bestFit="1" customWidth="1"/>
    <col min="3732" max="3732" width="7.140625" style="81" bestFit="1" customWidth="1"/>
    <col min="3733" max="3733" width="7.5703125" style="81" bestFit="1" customWidth="1"/>
    <col min="3734" max="3734" width="7.140625" style="81" bestFit="1" customWidth="1"/>
    <col min="3735" max="3735" width="7.5703125" style="81" bestFit="1" customWidth="1"/>
    <col min="3736" max="3736" width="7.140625" style="81" bestFit="1" customWidth="1"/>
    <col min="3737" max="3737" width="7.5703125" style="81" bestFit="1" customWidth="1"/>
    <col min="3738" max="3738" width="7.140625" style="81" bestFit="1" customWidth="1"/>
    <col min="3739" max="3739" width="7.5703125" style="81" bestFit="1" customWidth="1"/>
    <col min="3740" max="3740" width="7.140625" style="81" bestFit="1" customWidth="1"/>
    <col min="3741" max="3741" width="7.5703125" style="81" bestFit="1" customWidth="1"/>
    <col min="3742" max="3742" width="7.140625" style="81" bestFit="1" customWidth="1"/>
    <col min="3743" max="3743" width="7.5703125" style="81" bestFit="1" customWidth="1"/>
    <col min="3744" max="3744" width="7.140625" style="81" bestFit="1" customWidth="1"/>
    <col min="3745" max="3745" width="7.5703125" style="81" bestFit="1" customWidth="1"/>
    <col min="3746" max="3746" width="7.140625" style="81" bestFit="1" customWidth="1"/>
    <col min="3747" max="3747" width="7.5703125" style="81" bestFit="1" customWidth="1"/>
    <col min="3748" max="3748" width="7.140625" style="81" bestFit="1" customWidth="1"/>
    <col min="3749" max="3749" width="7.5703125" style="81" bestFit="1" customWidth="1"/>
    <col min="3750" max="3750" width="7.140625" style="81" bestFit="1" customWidth="1"/>
    <col min="3751" max="3751" width="7.5703125" style="81" bestFit="1" customWidth="1"/>
    <col min="3752" max="3752" width="7.140625" style="81" bestFit="1" customWidth="1"/>
    <col min="3753" max="3753" width="7.5703125" style="81" bestFit="1" customWidth="1"/>
    <col min="3754" max="3754" width="7.140625" style="81" bestFit="1" customWidth="1"/>
    <col min="3755" max="3755" width="7.5703125" style="81" bestFit="1" customWidth="1"/>
    <col min="3756" max="3756" width="7.140625" style="81" bestFit="1" customWidth="1"/>
    <col min="3757" max="3757" width="7.5703125" style="81" bestFit="1" customWidth="1"/>
    <col min="3758" max="3758" width="7.140625" style="81" bestFit="1" customWidth="1"/>
    <col min="3759" max="3759" width="7.5703125" style="81" bestFit="1" customWidth="1"/>
    <col min="3760" max="3760" width="7.140625" style="81" bestFit="1" customWidth="1"/>
    <col min="3761" max="3761" width="7.5703125" style="81" bestFit="1" customWidth="1"/>
    <col min="3762" max="3762" width="7.140625" style="81" bestFit="1" customWidth="1"/>
    <col min="3763" max="3763" width="7.5703125" style="81" bestFit="1" customWidth="1"/>
    <col min="3764" max="3764" width="7.140625" style="81" bestFit="1" customWidth="1"/>
    <col min="3765" max="3765" width="7.5703125" style="81" bestFit="1" customWidth="1"/>
    <col min="3766" max="3766" width="7.140625" style="81" bestFit="1" customWidth="1"/>
    <col min="3767" max="3767" width="7.5703125" style="81" bestFit="1" customWidth="1"/>
    <col min="3768" max="3768" width="7.140625" style="81" bestFit="1" customWidth="1"/>
    <col min="3769" max="3769" width="7.5703125" style="81" bestFit="1" customWidth="1"/>
    <col min="3770" max="3770" width="7.140625" style="81" bestFit="1" customWidth="1"/>
    <col min="3771" max="3771" width="7.5703125" style="81" bestFit="1" customWidth="1"/>
    <col min="3772" max="3772" width="7.140625" style="81" bestFit="1" customWidth="1"/>
    <col min="3773" max="3773" width="7.5703125" style="81" bestFit="1" customWidth="1"/>
    <col min="3774" max="3774" width="7.140625" style="81" bestFit="1" customWidth="1"/>
    <col min="3775" max="3775" width="7.5703125" style="81" bestFit="1" customWidth="1"/>
    <col min="3776" max="3776" width="7.140625" style="81" bestFit="1" customWidth="1"/>
    <col min="3777" max="3777" width="7.5703125" style="81" bestFit="1" customWidth="1"/>
    <col min="3778" max="3778" width="7.140625" style="81" bestFit="1" customWidth="1"/>
    <col min="3779" max="3779" width="7.5703125" style="81" bestFit="1" customWidth="1"/>
    <col min="3780" max="3780" width="7.140625" style="81" bestFit="1" customWidth="1"/>
    <col min="3781" max="3781" width="7.5703125" style="81" bestFit="1" customWidth="1"/>
    <col min="3782" max="3782" width="7.140625" style="81" bestFit="1" customWidth="1"/>
    <col min="3783" max="3783" width="7.5703125" style="81" bestFit="1" customWidth="1"/>
    <col min="3784" max="3784" width="7.140625" style="81" bestFit="1" customWidth="1"/>
    <col min="3785" max="3785" width="7.5703125" style="81" bestFit="1" customWidth="1"/>
    <col min="3786" max="3786" width="7.140625" style="81" bestFit="1" customWidth="1"/>
    <col min="3787" max="3787" width="7.5703125" style="81" bestFit="1" customWidth="1"/>
    <col min="3788" max="16384" width="9.140625" style="81"/>
  </cols>
  <sheetData>
    <row r="1" spans="1:1023 1025:1833" s="132" customFormat="1" ht="15" customHeight="1" x14ac:dyDescent="0.2">
      <c r="A1" s="227" t="s">
        <v>363</v>
      </c>
      <c r="B1" s="226"/>
      <c r="C1" s="226"/>
      <c r="D1" s="226"/>
      <c r="F1" s="133"/>
      <c r="H1" s="133"/>
      <c r="J1" s="133"/>
      <c r="L1" s="133"/>
      <c r="N1" s="133"/>
      <c r="P1" s="133"/>
      <c r="R1" s="133"/>
      <c r="T1" s="133"/>
      <c r="V1" s="133"/>
      <c r="X1" s="133"/>
      <c r="Y1" s="133"/>
      <c r="Z1" s="133"/>
      <c r="AA1" s="133"/>
      <c r="AB1" s="133"/>
      <c r="AC1" s="133"/>
      <c r="AD1" s="133"/>
      <c r="AF1" s="133"/>
      <c r="AH1" s="133"/>
      <c r="AJ1" s="133"/>
      <c r="AL1" s="133"/>
      <c r="AN1" s="133"/>
      <c r="AP1" s="133"/>
      <c r="AR1" s="133"/>
      <c r="AT1" s="133"/>
      <c r="AV1" s="133"/>
      <c r="AX1" s="133"/>
      <c r="AZ1" s="133"/>
      <c r="BB1" s="133"/>
      <c r="BD1" s="133"/>
      <c r="BF1" s="133"/>
      <c r="BH1" s="133"/>
      <c r="BJ1" s="133"/>
      <c r="BL1" s="133"/>
      <c r="BN1" s="133"/>
      <c r="BP1" s="133"/>
      <c r="BR1" s="133"/>
      <c r="BT1" s="133"/>
      <c r="BV1" s="133"/>
      <c r="BX1" s="133"/>
      <c r="BZ1" s="133"/>
      <c r="CB1" s="133"/>
      <c r="CC1" s="133"/>
      <c r="CD1" s="133"/>
      <c r="CE1" s="133"/>
      <c r="CF1" s="133"/>
      <c r="CG1" s="133"/>
      <c r="CH1" s="133"/>
      <c r="CI1" s="133"/>
      <c r="CJ1" s="133"/>
      <c r="CK1" s="133"/>
      <c r="CL1" s="133"/>
      <c r="CN1" s="133"/>
      <c r="CP1" s="133"/>
      <c r="CR1" s="133"/>
      <c r="CT1" s="133"/>
      <c r="CV1" s="133"/>
      <c r="CX1" s="133"/>
      <c r="CZ1" s="133"/>
      <c r="DA1" s="133"/>
      <c r="DB1" s="133"/>
      <c r="DC1" s="133"/>
      <c r="DD1" s="133"/>
      <c r="DE1" s="133"/>
      <c r="DF1" s="133"/>
      <c r="DG1" s="133"/>
      <c r="DH1" s="133"/>
      <c r="DI1" s="133"/>
      <c r="DJ1" s="133"/>
      <c r="DL1" s="133"/>
      <c r="DN1" s="133"/>
      <c r="DP1" s="133"/>
      <c r="DR1" s="133"/>
      <c r="DT1" s="133"/>
      <c r="DV1" s="133"/>
      <c r="DX1" s="133"/>
      <c r="DY1" s="133"/>
      <c r="DZ1" s="133"/>
      <c r="EA1" s="133"/>
      <c r="EB1" s="133"/>
      <c r="ED1" s="133"/>
      <c r="EF1" s="133"/>
      <c r="EH1" s="133"/>
      <c r="EJ1" s="133"/>
      <c r="EL1" s="133"/>
      <c r="EN1" s="133"/>
      <c r="EP1" s="133"/>
      <c r="ER1" s="133"/>
      <c r="ES1" s="133"/>
      <c r="ET1" s="133"/>
      <c r="EU1" s="133"/>
      <c r="EV1" s="133"/>
      <c r="EW1" s="133"/>
      <c r="EX1" s="133"/>
      <c r="EY1" s="133"/>
      <c r="EZ1" s="133"/>
      <c r="FA1" s="133"/>
      <c r="FB1" s="133"/>
      <c r="FC1" s="133"/>
      <c r="FD1" s="133"/>
      <c r="FE1" s="133"/>
      <c r="FF1" s="133"/>
      <c r="FG1" s="133"/>
      <c r="FH1" s="133"/>
      <c r="FI1" s="133"/>
      <c r="FJ1" s="133"/>
      <c r="FK1" s="133"/>
      <c r="FL1" s="133"/>
      <c r="FM1" s="133"/>
      <c r="FN1" s="133"/>
      <c r="FO1" s="133"/>
      <c r="FP1" s="133"/>
      <c r="FQ1" s="133"/>
      <c r="FR1" s="133"/>
      <c r="FS1" s="133"/>
      <c r="FT1" s="133"/>
      <c r="FU1" s="133"/>
      <c r="FV1" s="133"/>
      <c r="FW1" s="133"/>
      <c r="FX1" s="133"/>
      <c r="FY1" s="133"/>
      <c r="FZ1" s="133"/>
      <c r="GA1" s="133"/>
      <c r="GB1" s="133"/>
      <c r="GC1" s="133"/>
      <c r="GD1" s="133"/>
      <c r="GE1" s="133"/>
      <c r="GF1" s="133"/>
      <c r="GG1" s="133"/>
      <c r="GH1" s="133"/>
      <c r="GI1" s="133"/>
      <c r="GJ1" s="133"/>
      <c r="GK1" s="133"/>
      <c r="GL1" s="133"/>
      <c r="GM1" s="133"/>
      <c r="GN1" s="133"/>
      <c r="GO1" s="133"/>
      <c r="GP1" s="133"/>
      <c r="GQ1" s="133"/>
      <c r="GR1" s="133"/>
      <c r="GS1" s="133"/>
      <c r="GT1" s="133"/>
      <c r="GU1" s="133"/>
      <c r="GV1" s="133"/>
      <c r="GW1" s="133"/>
      <c r="GX1" s="133"/>
      <c r="GY1" s="133"/>
      <c r="GZ1" s="133"/>
      <c r="HA1" s="133"/>
      <c r="HB1" s="133"/>
      <c r="HC1" s="133"/>
      <c r="HD1" s="133"/>
      <c r="HE1" s="133"/>
      <c r="HF1" s="133"/>
      <c r="HG1" s="133"/>
      <c r="HH1" s="133"/>
      <c r="HI1" s="133"/>
      <c r="HJ1" s="133"/>
      <c r="HK1" s="133"/>
      <c r="HL1" s="133"/>
      <c r="HM1" s="133"/>
      <c r="HN1" s="133"/>
      <c r="HO1" s="133"/>
      <c r="HP1" s="133"/>
      <c r="HQ1" s="133"/>
      <c r="HR1" s="133"/>
      <c r="HS1" s="133"/>
      <c r="HT1" s="133"/>
      <c r="HU1" s="133"/>
      <c r="HV1" s="133"/>
      <c r="HW1" s="133"/>
      <c r="HX1" s="133"/>
      <c r="HY1" s="133"/>
      <c r="HZ1" s="133"/>
      <c r="IA1" s="133"/>
      <c r="IB1" s="133"/>
      <c r="IC1" s="133"/>
      <c r="ID1" s="133"/>
      <c r="IE1" s="133"/>
      <c r="IF1" s="133"/>
      <c r="IG1" s="133"/>
      <c r="IH1" s="133"/>
      <c r="II1" s="133"/>
      <c r="IJ1" s="133"/>
      <c r="IK1" s="133"/>
      <c r="IL1" s="133"/>
      <c r="IM1" s="133"/>
      <c r="IN1" s="133"/>
      <c r="IO1" s="133"/>
      <c r="IP1" s="133"/>
      <c r="IQ1" s="133"/>
      <c r="IR1" s="133"/>
      <c r="IS1" s="133"/>
      <c r="IT1" s="133"/>
      <c r="IU1" s="133"/>
      <c r="IV1" s="133"/>
      <c r="IW1" s="133"/>
      <c r="IX1" s="133"/>
      <c r="IY1" s="133"/>
      <c r="IZ1" s="133"/>
      <c r="JA1" s="133"/>
      <c r="JB1" s="133"/>
      <c r="JC1" s="133"/>
      <c r="JD1" s="133"/>
      <c r="JE1" s="133"/>
      <c r="JF1" s="133"/>
      <c r="JG1" s="133"/>
      <c r="JH1" s="133"/>
      <c r="JI1" s="133"/>
      <c r="JJ1" s="133"/>
      <c r="JK1" s="133"/>
      <c r="JL1" s="133"/>
      <c r="JM1" s="133"/>
      <c r="JN1" s="133"/>
      <c r="JO1" s="133"/>
      <c r="JP1" s="133"/>
      <c r="JQ1" s="133"/>
      <c r="JR1" s="133"/>
      <c r="JS1" s="133"/>
      <c r="JT1" s="133"/>
      <c r="JU1" s="133"/>
      <c r="JV1" s="133"/>
      <c r="JW1" s="133"/>
      <c r="JX1" s="133"/>
      <c r="JY1" s="133"/>
      <c r="JZ1" s="133"/>
      <c r="KA1" s="133"/>
      <c r="KB1" s="133"/>
      <c r="KC1" s="133"/>
      <c r="KD1" s="133"/>
      <c r="KE1" s="133"/>
      <c r="KF1" s="133"/>
      <c r="KG1" s="133"/>
      <c r="KH1" s="133"/>
      <c r="KI1" s="133"/>
      <c r="KJ1" s="133"/>
      <c r="KK1" s="133"/>
      <c r="KL1" s="133"/>
      <c r="KM1" s="133"/>
      <c r="KN1" s="133"/>
      <c r="KO1" s="133"/>
      <c r="KP1" s="133"/>
      <c r="KQ1" s="133"/>
      <c r="KR1" s="133"/>
      <c r="KS1" s="133"/>
      <c r="KT1" s="133"/>
      <c r="KU1" s="133"/>
      <c r="KV1" s="133"/>
      <c r="KW1" s="133"/>
      <c r="KX1" s="133"/>
      <c r="KY1" s="133"/>
      <c r="KZ1" s="133"/>
      <c r="LA1" s="133"/>
      <c r="LB1" s="133"/>
      <c r="LC1" s="133"/>
      <c r="LD1" s="133"/>
      <c r="LE1" s="133"/>
      <c r="LF1" s="133"/>
      <c r="LG1" s="133"/>
      <c r="LH1" s="133"/>
      <c r="LI1" s="133"/>
      <c r="LJ1" s="133"/>
      <c r="LK1" s="133"/>
      <c r="LL1" s="133"/>
      <c r="LM1" s="133"/>
      <c r="LN1" s="133"/>
      <c r="LO1" s="133"/>
      <c r="LP1" s="133"/>
      <c r="LQ1" s="133"/>
      <c r="LR1" s="133"/>
      <c r="LS1" s="133"/>
      <c r="LT1" s="133"/>
      <c r="LU1" s="133"/>
      <c r="LV1" s="133"/>
      <c r="LW1" s="133"/>
      <c r="LX1" s="133"/>
      <c r="LY1" s="133"/>
      <c r="LZ1" s="133"/>
      <c r="MA1" s="133"/>
      <c r="MB1" s="133"/>
      <c r="MC1" s="133"/>
      <c r="MD1" s="133"/>
      <c r="ME1" s="133"/>
      <c r="MF1" s="133"/>
      <c r="MG1" s="133"/>
      <c r="MH1" s="133"/>
      <c r="MI1" s="133"/>
      <c r="MJ1" s="133"/>
      <c r="MK1" s="133"/>
      <c r="ML1" s="133"/>
      <c r="MM1" s="133"/>
      <c r="MN1" s="133"/>
      <c r="MO1" s="133"/>
      <c r="MP1" s="133"/>
      <c r="MQ1" s="133"/>
      <c r="MR1" s="133"/>
      <c r="MS1" s="133"/>
      <c r="MT1" s="133"/>
      <c r="MU1" s="133"/>
      <c r="MV1" s="133"/>
      <c r="MW1" s="133"/>
      <c r="MX1" s="133"/>
      <c r="MY1" s="133"/>
      <c r="MZ1" s="133"/>
      <c r="NA1" s="133"/>
      <c r="NB1" s="133"/>
      <c r="NC1" s="133"/>
      <c r="ND1" s="133"/>
      <c r="NE1" s="133"/>
      <c r="NF1" s="133"/>
      <c r="NG1" s="133"/>
      <c r="NH1" s="133"/>
      <c r="NI1" s="133"/>
      <c r="NJ1" s="133"/>
      <c r="NK1" s="133"/>
      <c r="NL1" s="133"/>
      <c r="NM1" s="133"/>
      <c r="NN1" s="133"/>
      <c r="NO1" s="133"/>
      <c r="NP1" s="133"/>
      <c r="NQ1" s="133"/>
      <c r="NR1" s="133"/>
      <c r="NS1" s="133"/>
      <c r="NT1" s="133"/>
      <c r="NU1" s="133"/>
      <c r="NV1" s="133"/>
      <c r="NW1" s="133"/>
      <c r="NX1" s="133"/>
      <c r="NY1" s="133"/>
      <c r="NZ1" s="133"/>
      <c r="OA1" s="133"/>
      <c r="OB1" s="133"/>
      <c r="OC1" s="133"/>
      <c r="OD1" s="133"/>
      <c r="OE1" s="133"/>
      <c r="OF1" s="133"/>
      <c r="OG1" s="133"/>
      <c r="OH1" s="133"/>
      <c r="OI1" s="133"/>
      <c r="OJ1" s="133"/>
      <c r="OK1" s="133"/>
      <c r="OL1" s="133"/>
      <c r="OM1" s="133"/>
      <c r="ON1" s="133"/>
      <c r="OO1" s="133"/>
      <c r="OP1" s="133"/>
      <c r="OQ1" s="133"/>
      <c r="OR1" s="133"/>
      <c r="OS1" s="133"/>
      <c r="OT1" s="133"/>
      <c r="OU1" s="133"/>
      <c r="OV1" s="133"/>
      <c r="OW1" s="133"/>
      <c r="OX1" s="133"/>
      <c r="OY1" s="133"/>
      <c r="OZ1" s="133"/>
      <c r="PA1" s="133"/>
      <c r="PB1" s="133"/>
      <c r="PC1" s="133"/>
      <c r="PD1" s="133"/>
      <c r="PE1" s="133"/>
      <c r="PF1" s="133"/>
      <c r="PG1" s="133"/>
      <c r="PH1" s="133"/>
      <c r="PI1" s="133"/>
      <c r="PJ1" s="133"/>
      <c r="PK1" s="133"/>
      <c r="PL1" s="133"/>
      <c r="PM1" s="133"/>
      <c r="PN1" s="133"/>
      <c r="PO1" s="133"/>
      <c r="PP1" s="133"/>
      <c r="PQ1" s="133"/>
      <c r="PR1" s="133"/>
      <c r="PS1" s="133"/>
      <c r="PT1" s="133"/>
      <c r="PU1" s="133"/>
      <c r="PV1" s="133"/>
      <c r="PW1" s="133"/>
      <c r="PX1" s="133"/>
      <c r="PY1" s="133"/>
      <c r="PZ1" s="133"/>
      <c r="QA1" s="133"/>
      <c r="QB1" s="133"/>
      <c r="QC1" s="133"/>
      <c r="QD1" s="133"/>
      <c r="QE1" s="133"/>
      <c r="QF1" s="133"/>
      <c r="QG1" s="133"/>
      <c r="QH1" s="133"/>
      <c r="QI1" s="133"/>
      <c r="QJ1" s="133"/>
      <c r="QK1" s="133"/>
      <c r="QL1" s="133"/>
      <c r="QM1" s="133"/>
      <c r="QN1" s="133"/>
      <c r="QO1" s="133"/>
      <c r="QP1" s="133"/>
      <c r="QQ1" s="133"/>
      <c r="QR1" s="133"/>
      <c r="QS1" s="133"/>
      <c r="QT1" s="133"/>
      <c r="QU1" s="133"/>
      <c r="QV1" s="133"/>
      <c r="QW1" s="133"/>
      <c r="QX1" s="133"/>
      <c r="QY1" s="133"/>
      <c r="QZ1" s="133"/>
      <c r="RA1" s="133"/>
      <c r="RB1" s="133"/>
      <c r="RC1" s="133"/>
      <c r="RD1" s="133"/>
      <c r="RE1" s="133"/>
      <c r="RF1" s="133"/>
      <c r="RG1" s="133"/>
      <c r="RH1" s="133"/>
      <c r="RI1" s="133"/>
      <c r="RJ1" s="133"/>
      <c r="RK1" s="133"/>
      <c r="RL1" s="133"/>
      <c r="RM1" s="133"/>
      <c r="RN1" s="133"/>
      <c r="RO1" s="133"/>
      <c r="RP1" s="133"/>
      <c r="RQ1" s="133"/>
      <c r="RR1" s="133"/>
      <c r="RS1" s="133"/>
      <c r="RT1" s="133"/>
      <c r="RV1" s="133"/>
      <c r="RX1" s="133"/>
      <c r="BRJ1" s="133"/>
      <c r="BRM1" s="133"/>
    </row>
    <row r="2" spans="1:1023 1025:1833" s="135" customFormat="1" ht="11.25" customHeight="1" x14ac:dyDescent="0.2">
      <c r="A2" s="134" t="s">
        <v>0</v>
      </c>
      <c r="E2" s="142"/>
      <c r="F2" s="142"/>
      <c r="G2" s="142"/>
      <c r="H2" s="142"/>
      <c r="I2" s="142"/>
      <c r="J2" s="136"/>
      <c r="K2" s="136"/>
      <c r="L2" s="136"/>
      <c r="M2" s="142"/>
      <c r="N2" s="142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42"/>
      <c r="AJ2" s="142"/>
      <c r="AK2" s="142"/>
      <c r="AL2" s="136"/>
      <c r="AM2" s="136"/>
      <c r="AN2" s="136"/>
      <c r="AO2" s="136"/>
      <c r="AP2" s="136"/>
      <c r="AQ2" s="136"/>
      <c r="AR2" s="136"/>
      <c r="AS2" s="142"/>
      <c r="AT2" s="142"/>
      <c r="AU2" s="142"/>
      <c r="AV2" s="142"/>
      <c r="AW2" s="136"/>
      <c r="AX2" s="136"/>
      <c r="AY2" s="142"/>
      <c r="AZ2" s="142"/>
      <c r="BA2" s="142"/>
      <c r="BB2" s="142"/>
      <c r="BC2" s="136"/>
      <c r="BD2" s="136"/>
      <c r="BE2" s="142"/>
      <c r="BF2" s="142"/>
      <c r="BG2" s="142"/>
      <c r="BH2" s="142"/>
      <c r="BI2" s="142"/>
      <c r="BJ2" s="143"/>
      <c r="BK2" s="142"/>
      <c r="BL2" s="142"/>
      <c r="BM2" s="136"/>
      <c r="BN2" s="136"/>
      <c r="BO2" s="136"/>
      <c r="BP2" s="136"/>
      <c r="BQ2" s="142"/>
      <c r="BR2" s="142"/>
      <c r="BS2" s="142"/>
      <c r="BT2" s="142"/>
      <c r="BU2" s="142"/>
      <c r="BV2" s="142"/>
      <c r="BW2" s="142"/>
      <c r="BX2" s="142"/>
      <c r="BY2" s="142"/>
      <c r="BZ2" s="142"/>
      <c r="CA2" s="136"/>
      <c r="CB2" s="136"/>
      <c r="CC2" s="136"/>
      <c r="CD2" s="136"/>
      <c r="CE2" s="136"/>
      <c r="CF2" s="136"/>
      <c r="CG2" s="136"/>
      <c r="CH2" s="136"/>
      <c r="CI2" s="136"/>
      <c r="CJ2" s="136"/>
      <c r="CK2" s="136"/>
      <c r="CL2" s="136"/>
      <c r="CM2" s="136"/>
      <c r="CN2" s="136"/>
      <c r="CO2" s="136"/>
      <c r="CP2" s="136"/>
      <c r="CQ2" s="136"/>
      <c r="CR2" s="136"/>
      <c r="CS2" s="136"/>
      <c r="CT2" s="136"/>
      <c r="CU2" s="136"/>
      <c r="CV2" s="136"/>
      <c r="CW2" s="136"/>
      <c r="CX2" s="136"/>
      <c r="CY2" s="136"/>
      <c r="CZ2" s="136"/>
      <c r="DA2" s="136"/>
      <c r="DB2" s="136"/>
      <c r="DC2" s="136"/>
      <c r="DD2" s="136"/>
      <c r="DE2" s="136"/>
      <c r="DF2" s="136"/>
      <c r="DG2" s="136"/>
      <c r="DH2" s="136"/>
      <c r="DI2" s="136"/>
      <c r="DJ2" s="136"/>
      <c r="DK2" s="136"/>
      <c r="DL2" s="136"/>
      <c r="DM2" s="136"/>
      <c r="DN2" s="136"/>
      <c r="DO2" s="136"/>
      <c r="DP2" s="136"/>
      <c r="DQ2" s="136"/>
      <c r="DR2" s="136"/>
      <c r="DS2" s="136"/>
      <c r="DT2" s="136"/>
      <c r="DU2" s="136"/>
      <c r="DV2" s="136"/>
      <c r="DW2" s="136"/>
      <c r="DX2" s="136"/>
      <c r="DY2" s="136"/>
      <c r="DZ2" s="136"/>
      <c r="EA2" s="136"/>
      <c r="EB2" s="136"/>
      <c r="EC2" s="142"/>
      <c r="ED2" s="142"/>
      <c r="EE2" s="142"/>
      <c r="EF2" s="142"/>
      <c r="EG2" s="142"/>
      <c r="EH2" s="142"/>
      <c r="EI2" s="142"/>
      <c r="EJ2" s="142"/>
      <c r="EK2" s="142"/>
      <c r="EL2" s="142"/>
      <c r="EM2" s="142"/>
      <c r="EN2" s="142"/>
      <c r="EO2" s="142"/>
      <c r="EP2" s="142"/>
      <c r="EQ2" s="142"/>
      <c r="ER2" s="142"/>
      <c r="ES2" s="142"/>
      <c r="ET2" s="142"/>
      <c r="EU2" s="142"/>
      <c r="EV2" s="142"/>
      <c r="EW2" s="142"/>
      <c r="EX2" s="142"/>
      <c r="EY2" s="142"/>
      <c r="EZ2" s="142"/>
      <c r="FA2" s="142"/>
      <c r="FB2" s="136"/>
      <c r="FC2" s="136"/>
      <c r="FD2" s="136"/>
      <c r="FE2" s="136"/>
      <c r="FF2" s="136"/>
      <c r="FG2" s="136"/>
      <c r="FH2" s="136"/>
      <c r="FI2" s="136"/>
      <c r="FJ2" s="136"/>
      <c r="FK2" s="136"/>
      <c r="FL2" s="136"/>
      <c r="FM2" s="136"/>
      <c r="FN2" s="136"/>
      <c r="FO2" s="136"/>
      <c r="FP2" s="136"/>
      <c r="FQ2" s="136"/>
      <c r="FR2" s="136"/>
      <c r="FS2" s="136"/>
      <c r="FT2" s="136"/>
      <c r="FU2" s="142"/>
      <c r="FV2" s="136"/>
      <c r="FW2" s="136"/>
      <c r="FX2" s="136"/>
      <c r="FY2" s="136"/>
      <c r="FZ2" s="136"/>
      <c r="GA2" s="136"/>
      <c r="GB2" s="136"/>
      <c r="GC2" s="136"/>
      <c r="GD2" s="136"/>
      <c r="GE2" s="136"/>
      <c r="GF2" s="136"/>
      <c r="GG2" s="136"/>
      <c r="GH2" s="136"/>
      <c r="GI2" s="136"/>
      <c r="GJ2" s="136"/>
      <c r="GK2" s="136"/>
      <c r="GL2" s="136"/>
      <c r="GM2" s="136"/>
      <c r="GN2" s="136"/>
      <c r="GO2" s="136"/>
      <c r="GP2" s="136"/>
      <c r="GQ2" s="136"/>
      <c r="GR2" s="136"/>
      <c r="GS2" s="136"/>
      <c r="GT2" s="136"/>
      <c r="GU2" s="136"/>
      <c r="GV2" s="136"/>
      <c r="GW2" s="136"/>
      <c r="GX2" s="136"/>
      <c r="GY2" s="136"/>
      <c r="GZ2" s="136"/>
      <c r="HA2" s="136"/>
      <c r="HB2" s="136"/>
      <c r="HC2" s="142"/>
      <c r="HD2" s="136"/>
      <c r="HE2" s="136"/>
      <c r="HF2" s="136"/>
      <c r="HG2" s="136"/>
      <c r="HH2" s="136"/>
      <c r="HI2" s="136"/>
      <c r="HJ2" s="136"/>
      <c r="HK2" s="136"/>
      <c r="HL2" s="136"/>
      <c r="HM2" s="136"/>
      <c r="HN2" s="136"/>
      <c r="HO2" s="136"/>
      <c r="HP2" s="136"/>
      <c r="HQ2" s="136"/>
      <c r="HR2" s="136"/>
      <c r="HS2" s="136"/>
      <c r="HT2" s="136"/>
      <c r="HU2" s="136"/>
      <c r="HV2" s="136"/>
      <c r="HW2" s="136"/>
      <c r="HX2" s="136"/>
      <c r="HY2" s="136"/>
      <c r="HZ2" s="136"/>
      <c r="IA2" s="136"/>
      <c r="IB2" s="136"/>
      <c r="IC2" s="136"/>
      <c r="ID2" s="136"/>
      <c r="IE2" s="136"/>
      <c r="IF2" s="136"/>
      <c r="IG2" s="136"/>
      <c r="IH2" s="136"/>
      <c r="II2" s="136"/>
      <c r="IJ2" s="136"/>
      <c r="IK2" s="136"/>
      <c r="IL2" s="136"/>
      <c r="IM2" s="136"/>
      <c r="IN2" s="136"/>
      <c r="IO2" s="136"/>
      <c r="IP2" s="136"/>
      <c r="IQ2" s="136"/>
      <c r="IR2" s="136"/>
      <c r="IS2" s="136"/>
      <c r="IT2" s="136"/>
      <c r="IU2" s="136"/>
      <c r="IV2" s="136"/>
      <c r="IW2" s="136"/>
      <c r="IX2" s="136"/>
      <c r="IY2" s="136"/>
      <c r="IZ2" s="136"/>
      <c r="JA2" s="136"/>
      <c r="JB2" s="136"/>
      <c r="JC2" s="136"/>
      <c r="JD2" s="136"/>
      <c r="JE2" s="136"/>
      <c r="JF2" s="136"/>
      <c r="JG2" s="136"/>
      <c r="JH2" s="136"/>
      <c r="JI2" s="136"/>
      <c r="JJ2" s="136"/>
      <c r="JK2" s="136"/>
      <c r="JL2" s="136"/>
      <c r="JM2" s="136"/>
      <c r="JN2" s="136"/>
      <c r="JO2" s="136"/>
      <c r="JP2" s="136"/>
      <c r="JQ2" s="136"/>
      <c r="JR2" s="136"/>
      <c r="JS2" s="136"/>
      <c r="JT2" s="136"/>
      <c r="JU2" s="136"/>
      <c r="JV2" s="136"/>
      <c r="JW2" s="136"/>
      <c r="JX2" s="136"/>
      <c r="JY2" s="136"/>
      <c r="JZ2" s="136"/>
      <c r="KA2" s="136"/>
      <c r="KB2" s="136"/>
      <c r="KC2" s="136"/>
      <c r="KD2" s="136"/>
      <c r="KE2" s="136"/>
      <c r="KF2" s="136"/>
      <c r="KG2" s="136"/>
      <c r="KH2" s="136"/>
      <c r="KI2" s="136"/>
      <c r="KJ2" s="136"/>
      <c r="KK2" s="136"/>
      <c r="KL2" s="136"/>
      <c r="KM2" s="136"/>
      <c r="KN2" s="136"/>
      <c r="KO2" s="136"/>
      <c r="KP2" s="136"/>
      <c r="KQ2" s="136"/>
      <c r="KR2" s="136"/>
      <c r="KS2" s="136"/>
      <c r="KT2" s="136"/>
      <c r="KU2" s="136"/>
      <c r="KV2" s="136"/>
      <c r="KW2" s="136"/>
      <c r="KX2" s="136"/>
      <c r="KY2" s="136"/>
      <c r="KZ2" s="136"/>
      <c r="LA2" s="136"/>
      <c r="LB2" s="136"/>
      <c r="LC2" s="136"/>
      <c r="LD2" s="136"/>
      <c r="LE2" s="136"/>
      <c r="LF2" s="136"/>
      <c r="LG2" s="136"/>
      <c r="LH2" s="136"/>
      <c r="LI2" s="136"/>
      <c r="LJ2" s="136"/>
      <c r="LK2" s="136"/>
      <c r="LL2" s="136"/>
      <c r="LM2" s="136"/>
      <c r="LN2" s="136"/>
      <c r="LO2" s="136"/>
      <c r="LP2" s="136"/>
      <c r="LQ2" s="136"/>
      <c r="LR2" s="136"/>
      <c r="LS2" s="136"/>
      <c r="LT2" s="136"/>
      <c r="LU2" s="136"/>
      <c r="LV2" s="136"/>
      <c r="LW2" s="136"/>
      <c r="LX2" s="136"/>
      <c r="LY2" s="136"/>
      <c r="LZ2" s="136"/>
      <c r="MA2" s="136"/>
      <c r="MB2" s="136"/>
      <c r="MC2" s="136"/>
      <c r="MD2" s="136"/>
      <c r="ME2" s="136"/>
      <c r="MF2" s="136"/>
      <c r="MG2" s="136"/>
      <c r="MH2" s="136"/>
      <c r="MI2" s="136"/>
      <c r="MJ2" s="136"/>
      <c r="MK2" s="136"/>
      <c r="ML2" s="136"/>
      <c r="MM2" s="136"/>
      <c r="MN2" s="136"/>
      <c r="MO2" s="136"/>
      <c r="MP2" s="136"/>
      <c r="MQ2" s="136"/>
      <c r="MR2" s="136"/>
      <c r="MS2" s="136"/>
      <c r="MT2" s="136"/>
      <c r="MU2" s="136"/>
      <c r="MV2" s="136"/>
      <c r="MW2" s="136"/>
      <c r="MX2" s="136"/>
      <c r="MY2" s="136"/>
      <c r="MZ2" s="136"/>
      <c r="NA2" s="136"/>
      <c r="NB2" s="136"/>
      <c r="NC2" s="136"/>
      <c r="ND2" s="136"/>
      <c r="NE2" s="136"/>
      <c r="NF2" s="136"/>
      <c r="NG2" s="136"/>
      <c r="NH2" s="136"/>
      <c r="NI2" s="136"/>
      <c r="NJ2" s="136"/>
      <c r="NK2" s="136"/>
      <c r="NL2" s="136"/>
      <c r="NM2" s="136"/>
      <c r="NN2" s="136"/>
      <c r="NO2" s="136"/>
      <c r="NP2" s="136"/>
      <c r="NQ2" s="136"/>
      <c r="NR2" s="136"/>
      <c r="NS2" s="136"/>
      <c r="NT2" s="136"/>
      <c r="NU2" s="136"/>
      <c r="NV2" s="136"/>
      <c r="NW2" s="136"/>
      <c r="NX2" s="136"/>
      <c r="NY2" s="136"/>
      <c r="NZ2" s="136"/>
      <c r="OA2" s="136"/>
      <c r="OB2" s="136"/>
      <c r="OC2" s="136"/>
      <c r="OD2" s="136"/>
      <c r="OE2" s="136"/>
      <c r="OF2" s="136"/>
      <c r="OG2" s="136"/>
      <c r="OH2" s="136"/>
      <c r="OI2" s="136"/>
      <c r="OJ2" s="136"/>
      <c r="OK2" s="136"/>
      <c r="OL2" s="136"/>
      <c r="OM2" s="136"/>
      <c r="ON2" s="136"/>
      <c r="OO2" s="136"/>
      <c r="OP2" s="136"/>
      <c r="OQ2" s="136"/>
      <c r="OR2" s="136"/>
      <c r="OS2" s="136"/>
      <c r="OT2" s="136"/>
      <c r="OU2" s="136"/>
      <c r="OV2" s="136"/>
      <c r="OW2" s="136"/>
      <c r="OX2" s="136"/>
      <c r="OY2" s="142"/>
      <c r="OZ2" s="136"/>
      <c r="PA2" s="136"/>
      <c r="PB2" s="136"/>
      <c r="PC2" s="136"/>
      <c r="PD2" s="136"/>
      <c r="PE2" s="136"/>
      <c r="PF2" s="136"/>
      <c r="PG2" s="136"/>
      <c r="PH2" s="136"/>
      <c r="PI2" s="136"/>
      <c r="PJ2" s="136"/>
      <c r="PK2" s="136"/>
      <c r="PL2" s="136"/>
      <c r="PM2" s="136"/>
      <c r="PN2" s="136"/>
      <c r="PO2" s="136"/>
      <c r="PP2" s="136"/>
      <c r="PQ2" s="136"/>
      <c r="PR2" s="136"/>
      <c r="PS2" s="136"/>
      <c r="PT2" s="136"/>
      <c r="PU2" s="136"/>
      <c r="PV2" s="136"/>
      <c r="PW2" s="136"/>
      <c r="PX2" s="136"/>
      <c r="PY2" s="136"/>
      <c r="PZ2" s="136"/>
      <c r="QA2" s="136"/>
      <c r="QB2" s="136"/>
      <c r="QC2" s="136"/>
      <c r="QD2" s="136"/>
      <c r="QE2" s="136"/>
      <c r="QF2" s="136"/>
      <c r="QG2" s="136"/>
      <c r="QH2" s="136"/>
      <c r="QI2" s="136"/>
      <c r="QJ2" s="136"/>
      <c r="QK2" s="136"/>
      <c r="QL2" s="136"/>
      <c r="QM2" s="136"/>
      <c r="QN2" s="136"/>
      <c r="QO2" s="136"/>
      <c r="QP2" s="136"/>
      <c r="QQ2" s="136"/>
      <c r="QR2" s="136"/>
      <c r="QS2" s="136"/>
      <c r="QT2" s="136"/>
      <c r="QU2" s="136"/>
      <c r="QV2" s="136"/>
      <c r="QW2" s="136"/>
      <c r="QX2" s="136"/>
      <c r="QY2" s="136"/>
      <c r="QZ2" s="136"/>
      <c r="RA2" s="136"/>
      <c r="RB2" s="136"/>
      <c r="RC2" s="136"/>
      <c r="RD2" s="136"/>
      <c r="RE2" s="136"/>
      <c r="RF2" s="136"/>
      <c r="RG2" s="136"/>
      <c r="RH2" s="136"/>
      <c r="RI2" s="136"/>
      <c r="RJ2" s="136"/>
      <c r="RK2" s="136"/>
      <c r="RL2" s="136"/>
      <c r="RM2" s="136"/>
      <c r="RN2" s="136"/>
      <c r="RO2" s="136"/>
      <c r="RP2" s="136"/>
      <c r="RQ2" s="136"/>
      <c r="RR2" s="136"/>
      <c r="RS2" s="136"/>
      <c r="RT2" s="136"/>
      <c r="RU2" s="144"/>
      <c r="RW2" s="132"/>
      <c r="RY2" s="144"/>
      <c r="SA2" s="144"/>
      <c r="SC2" s="144"/>
      <c r="SE2" s="144"/>
      <c r="SG2" s="144"/>
      <c r="SI2" s="144"/>
      <c r="SK2" s="144"/>
      <c r="SM2" s="144"/>
      <c r="SO2" s="144"/>
      <c r="SQ2" s="144"/>
      <c r="SS2" s="144"/>
      <c r="SU2" s="144"/>
      <c r="SW2" s="144"/>
      <c r="SY2" s="144"/>
      <c r="TA2" s="144"/>
      <c r="TC2" s="145"/>
      <c r="TE2" s="144"/>
      <c r="TG2" s="144"/>
      <c r="TI2" s="145"/>
      <c r="TK2" s="144"/>
      <c r="TM2" s="144"/>
      <c r="TO2" s="144"/>
      <c r="TQ2" s="144"/>
      <c r="TS2" s="144"/>
      <c r="TU2" s="144"/>
      <c r="TW2" s="144"/>
      <c r="TY2" s="144"/>
      <c r="UA2" s="144"/>
      <c r="UC2" s="144"/>
      <c r="UE2" s="144"/>
      <c r="UG2" s="144"/>
      <c r="UI2" s="144"/>
      <c r="UK2" s="144"/>
      <c r="UM2" s="144"/>
      <c r="AAG2" s="145"/>
      <c r="AAI2" s="145"/>
      <c r="AAK2" s="145"/>
      <c r="AAM2" s="145"/>
      <c r="AAO2" s="145"/>
      <c r="AAQ2" s="144"/>
      <c r="AAS2" s="144"/>
      <c r="AAU2" s="144"/>
      <c r="AAW2" s="144"/>
      <c r="AAY2" s="144"/>
      <c r="ABA2" s="144"/>
      <c r="ABC2" s="144"/>
      <c r="ABE2" s="144"/>
      <c r="ADK2" s="144"/>
      <c r="ADM2" s="144"/>
      <c r="ADO2" s="144"/>
      <c r="ADQ2" s="144"/>
      <c r="ADS2" s="144"/>
      <c r="ADU2" s="144"/>
      <c r="ADW2" s="144"/>
      <c r="ADY2" s="144"/>
      <c r="AEA2" s="144"/>
      <c r="AEC2" s="144"/>
      <c r="AEE2" s="144"/>
      <c r="AEG2" s="144"/>
      <c r="AEI2" s="144"/>
      <c r="AEK2" s="144"/>
      <c r="AEM2" s="144"/>
      <c r="AEO2" s="144"/>
      <c r="AEQ2" s="144"/>
      <c r="AES2" s="144"/>
      <c r="AEU2" s="144"/>
      <c r="AEW2" s="144"/>
      <c r="AEY2" s="144"/>
      <c r="AFA2" s="144"/>
      <c r="AFC2" s="144"/>
      <c r="AFE2" s="144"/>
      <c r="AFG2" s="145"/>
      <c r="AFI2" s="145"/>
      <c r="AFK2" s="144"/>
      <c r="AFM2" s="144"/>
      <c r="AFO2" s="144"/>
      <c r="AFQ2" s="145"/>
      <c r="AFS2" s="144"/>
      <c r="AFU2" s="144"/>
      <c r="AFW2" s="144"/>
      <c r="AFY2" s="144"/>
      <c r="AGA2" s="145"/>
      <c r="AGC2" s="145"/>
      <c r="AGE2" s="144"/>
      <c r="AGG2" s="144"/>
      <c r="AGI2" s="145"/>
      <c r="AGK2" s="144"/>
      <c r="AGM2" s="144"/>
      <c r="AGO2" s="144"/>
      <c r="AGQ2" s="144"/>
      <c r="AGS2" s="144"/>
      <c r="AGU2" s="144"/>
      <c r="AGW2" s="144"/>
      <c r="AGY2" s="144"/>
      <c r="AHA2" s="144"/>
      <c r="AHC2" s="144"/>
      <c r="AHE2" s="144"/>
      <c r="AHG2" s="144"/>
      <c r="AHI2" s="144"/>
      <c r="AHK2" s="144"/>
      <c r="AHM2" s="144"/>
      <c r="AHO2" s="144"/>
      <c r="AHQ2" s="144"/>
      <c r="AHS2" s="144"/>
      <c r="AHU2" s="144"/>
      <c r="AHW2" s="144"/>
      <c r="AHY2" s="144"/>
      <c r="AIA2" s="144"/>
      <c r="AIC2" s="144"/>
      <c r="AIE2" s="144"/>
      <c r="AIG2" s="144"/>
      <c r="AII2" s="144"/>
      <c r="AIK2" s="144"/>
      <c r="AIM2" s="144"/>
      <c r="AIO2" s="144"/>
      <c r="AIQ2" s="144"/>
      <c r="AIS2" s="144"/>
      <c r="AIU2" s="144"/>
      <c r="AIW2" s="144"/>
      <c r="AIY2" s="144"/>
      <c r="AJA2" s="144"/>
      <c r="AJC2" s="145"/>
      <c r="AJE2" s="145"/>
      <c r="AJG2" s="145"/>
      <c r="AJI2" s="145"/>
      <c r="AJK2" s="144"/>
      <c r="AJM2" s="144"/>
      <c r="AJO2" s="144"/>
      <c r="AJQ2" s="144"/>
      <c r="AJS2" s="144"/>
      <c r="AJU2" s="145"/>
      <c r="AJW2" s="145"/>
      <c r="AJY2" s="144"/>
      <c r="AKA2" s="145"/>
      <c r="AKC2" s="144"/>
      <c r="AKE2" s="145"/>
      <c r="AKG2" s="145"/>
      <c r="AKI2" s="145"/>
      <c r="AKK2" s="144"/>
      <c r="AKM2" s="145"/>
      <c r="AKO2" s="144"/>
      <c r="AKQ2" s="144"/>
      <c r="AKS2" s="144"/>
      <c r="AKU2" s="144"/>
      <c r="AKW2" s="144"/>
      <c r="AKY2" s="144"/>
      <c r="ALA2" s="144"/>
      <c r="ALC2" s="144"/>
      <c r="ALE2" s="145"/>
      <c r="ALG2" s="145"/>
      <c r="ALI2" s="145"/>
      <c r="ALK2" s="145"/>
      <c r="ALM2" s="145"/>
      <c r="ALO2" s="144"/>
      <c r="ALQ2" s="144"/>
      <c r="ALS2" s="144"/>
      <c r="ALU2" s="144"/>
      <c r="AME2" s="145"/>
      <c r="AMG2" s="145"/>
      <c r="AMI2" s="145"/>
      <c r="AMK2" s="145"/>
      <c r="AMM2" s="145"/>
      <c r="AMO2" s="145"/>
      <c r="AMQ2" s="144"/>
      <c r="AMS2" s="145"/>
      <c r="AMU2" s="145"/>
      <c r="AMW2" s="145"/>
      <c r="ANC2" s="144"/>
      <c r="ANE2" s="144"/>
      <c r="ANG2" s="145"/>
      <c r="ANI2" s="145"/>
      <c r="ANK2" s="145"/>
      <c r="ANO2" s="145"/>
      <c r="ANQ2" s="144"/>
      <c r="ANS2" s="144"/>
      <c r="ANU2" s="144"/>
      <c r="ANW2" s="144"/>
      <c r="ANY2" s="144"/>
      <c r="AOA2" s="144"/>
      <c r="AOC2" s="144"/>
      <c r="AOE2" s="144"/>
      <c r="APC2" s="144"/>
      <c r="APE2" s="145"/>
      <c r="APG2" s="145"/>
      <c r="API2" s="145"/>
      <c r="APK2" s="144"/>
      <c r="APM2" s="145"/>
      <c r="APO2" s="145"/>
      <c r="APQ2" s="145"/>
      <c r="APS2" s="144"/>
      <c r="APU2" s="145"/>
      <c r="APW2" s="144"/>
      <c r="APY2" s="145"/>
      <c r="AQA2" s="145"/>
      <c r="AQC2" s="145"/>
      <c r="AQE2" s="145"/>
      <c r="AQG2" s="145"/>
      <c r="AQI2" s="145"/>
      <c r="AQK2" s="144"/>
      <c r="AQM2" s="144"/>
      <c r="AQO2" s="144"/>
      <c r="AQQ2" s="145"/>
      <c r="AQS2" s="145"/>
      <c r="AQU2" s="144"/>
      <c r="AQW2" s="145"/>
      <c r="AQY2" s="145"/>
      <c r="ARA2" s="145"/>
      <c r="ARC2" s="145"/>
      <c r="ARE2" s="145"/>
      <c r="ARG2" s="145"/>
      <c r="ARI2" s="145"/>
      <c r="ARK2" s="145"/>
      <c r="ARM2" s="144"/>
      <c r="ARO2" s="144"/>
      <c r="ARQ2" s="145"/>
      <c r="ARS2" s="145"/>
      <c r="ARU2" s="145"/>
      <c r="ARW2" s="145"/>
      <c r="ARY2" s="145"/>
      <c r="ASA2" s="144"/>
      <c r="ASC2" s="144"/>
      <c r="ASE2" s="144"/>
      <c r="ASG2" s="144"/>
      <c r="ASI2" s="144"/>
      <c r="ASK2" s="144"/>
      <c r="ASM2" s="144"/>
      <c r="ASO2" s="144"/>
      <c r="ASQ2" s="144"/>
      <c r="ASS2" s="144"/>
      <c r="ASU2" s="144"/>
      <c r="ASW2" s="144"/>
      <c r="ASY2" s="144"/>
      <c r="ATA2" s="144"/>
      <c r="ATC2" s="144"/>
      <c r="ATE2" s="144"/>
      <c r="ATG2" s="144"/>
      <c r="ATI2" s="144"/>
      <c r="ATK2" s="145"/>
      <c r="ATM2" s="144"/>
      <c r="ATO2" s="144"/>
      <c r="ATQ2" s="144"/>
      <c r="ATS2" s="144"/>
      <c r="ATU2" s="144"/>
      <c r="ATW2" s="144"/>
      <c r="ATY2" s="144"/>
      <c r="AUA2" s="144"/>
      <c r="AUC2" s="144"/>
      <c r="AUE2" s="144"/>
      <c r="AUG2" s="144"/>
      <c r="AUI2" s="144"/>
      <c r="AUK2" s="144"/>
      <c r="AUM2" s="144"/>
      <c r="AUO2" s="144"/>
      <c r="AUQ2" s="144"/>
      <c r="AUS2" s="144"/>
      <c r="AUU2" s="144"/>
      <c r="AUW2" s="144"/>
      <c r="AUY2" s="144"/>
      <c r="AVA2" s="144"/>
      <c r="AVC2" s="144"/>
      <c r="AVE2" s="144"/>
      <c r="AVG2" s="144"/>
      <c r="AVI2" s="144"/>
      <c r="AVK2" s="144"/>
      <c r="AVM2" s="144"/>
      <c r="AVO2" s="144"/>
      <c r="AVQ2" s="144"/>
      <c r="AVS2" s="144"/>
      <c r="AVU2" s="144"/>
      <c r="AVW2" s="144"/>
      <c r="AWY2" s="145"/>
      <c r="AXA2" s="145"/>
      <c r="AXC2" s="144"/>
      <c r="AXE2" s="145"/>
      <c r="AXG2" s="144"/>
      <c r="AXI2" s="145"/>
      <c r="AXK2" s="144"/>
      <c r="AXM2" s="144"/>
      <c r="AXO2" s="144"/>
      <c r="AXQ2" s="144"/>
      <c r="AXS2" s="145"/>
      <c r="AYE2" s="144"/>
      <c r="AYG2" s="144"/>
      <c r="AYI2" s="144"/>
      <c r="AYK2" s="144"/>
      <c r="AYM2" s="145"/>
      <c r="AYO2" s="145"/>
      <c r="AYQ2" s="145"/>
      <c r="AYS2" s="145"/>
      <c r="AYU2" s="145"/>
      <c r="AYW2" s="145"/>
      <c r="AYY2" s="145"/>
      <c r="AZA2" s="145"/>
      <c r="AZC2" s="145"/>
      <c r="AZE2" s="145"/>
      <c r="AZG2" s="144"/>
      <c r="AZI2" s="145"/>
      <c r="AZK2" s="145"/>
      <c r="AZM2" s="145"/>
      <c r="AZO2" s="144"/>
      <c r="BEW2" s="144"/>
      <c r="BEY2" s="144"/>
      <c r="BFA2" s="144"/>
      <c r="BFC2" s="144"/>
      <c r="BFE2" s="144"/>
      <c r="BFG2" s="144"/>
    </row>
    <row r="3" spans="1:1023 1025:1833" ht="4.5" customHeight="1" x14ac:dyDescent="0.2">
      <c r="A3" s="359"/>
      <c r="B3" s="359"/>
      <c r="C3" s="82"/>
      <c r="D3" s="82"/>
      <c r="E3" s="121"/>
      <c r="F3" s="82"/>
      <c r="G3" s="121"/>
      <c r="H3" s="82"/>
      <c r="I3" s="121"/>
      <c r="J3" s="82"/>
      <c r="K3" s="121"/>
      <c r="L3" s="82"/>
      <c r="M3" s="121"/>
      <c r="N3" s="82"/>
      <c r="O3" s="121"/>
      <c r="P3" s="82"/>
      <c r="Q3" s="121"/>
      <c r="R3" s="82"/>
      <c r="S3" s="121"/>
      <c r="T3" s="82"/>
      <c r="U3" s="121"/>
      <c r="V3" s="82"/>
      <c r="W3" s="121"/>
      <c r="X3" s="82"/>
      <c r="Y3" s="82"/>
      <c r="Z3" s="82"/>
      <c r="AA3" s="82"/>
      <c r="AB3" s="82"/>
      <c r="AC3" s="82"/>
      <c r="AD3" s="82"/>
      <c r="AE3" s="121"/>
      <c r="AF3" s="82"/>
      <c r="AG3" s="121"/>
      <c r="AH3" s="82"/>
      <c r="AI3" s="121"/>
      <c r="AJ3" s="82"/>
      <c r="AK3" s="121"/>
      <c r="AL3" s="82"/>
      <c r="AM3" s="121"/>
      <c r="AN3" s="82"/>
      <c r="AO3" s="121"/>
      <c r="AP3" s="82"/>
      <c r="AQ3" s="121"/>
      <c r="AR3" s="82"/>
      <c r="AS3" s="121"/>
      <c r="AT3" s="82"/>
      <c r="AU3" s="121"/>
      <c r="AV3" s="82"/>
      <c r="AW3" s="121"/>
      <c r="AX3" s="82"/>
      <c r="AY3" s="121"/>
      <c r="AZ3" s="82"/>
      <c r="BA3" s="121"/>
      <c r="BB3" s="82"/>
      <c r="BC3" s="121"/>
      <c r="BD3" s="82"/>
      <c r="BE3" s="121"/>
      <c r="BF3" s="82"/>
      <c r="BG3" s="121"/>
      <c r="BH3" s="82"/>
      <c r="BI3" s="121"/>
      <c r="BJ3" s="82"/>
      <c r="BK3" s="121"/>
      <c r="BL3" s="82"/>
      <c r="BM3" s="121"/>
      <c r="BN3" s="82"/>
      <c r="BO3" s="121"/>
      <c r="BP3" s="82"/>
      <c r="BQ3" s="121"/>
      <c r="BR3" s="82"/>
      <c r="BS3" s="121"/>
      <c r="BT3" s="82"/>
      <c r="BU3" s="121"/>
      <c r="BV3" s="82"/>
      <c r="BW3" s="121"/>
      <c r="BX3" s="82"/>
      <c r="BY3" s="121"/>
      <c r="BZ3" s="82"/>
      <c r="CA3" s="121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121"/>
      <c r="CN3" s="82"/>
      <c r="CO3" s="121"/>
      <c r="CP3" s="82"/>
      <c r="CQ3" s="121"/>
      <c r="CR3" s="82"/>
      <c r="CS3" s="121"/>
      <c r="CT3" s="82"/>
      <c r="CU3" s="121"/>
      <c r="CV3" s="82"/>
      <c r="CW3" s="121"/>
      <c r="CX3" s="82"/>
      <c r="CY3" s="121"/>
      <c r="CZ3" s="82"/>
      <c r="DA3" s="82"/>
      <c r="DB3" s="82"/>
      <c r="DC3" s="82"/>
      <c r="DD3" s="82"/>
      <c r="DE3" s="82"/>
      <c r="DF3" s="82"/>
      <c r="DG3" s="82"/>
      <c r="DH3" s="82"/>
      <c r="DI3" s="82"/>
      <c r="DJ3" s="82"/>
      <c r="DK3" s="121"/>
      <c r="DL3" s="82"/>
      <c r="DM3" s="121"/>
      <c r="DN3" s="82"/>
      <c r="DO3" s="121"/>
      <c r="DP3" s="82"/>
      <c r="DQ3" s="121"/>
      <c r="DR3" s="82"/>
      <c r="DS3" s="121"/>
      <c r="DT3" s="82"/>
      <c r="DU3" s="121"/>
      <c r="DV3" s="82"/>
      <c r="DW3" s="121"/>
      <c r="DX3" s="82"/>
      <c r="DY3" s="82"/>
      <c r="DZ3" s="82"/>
      <c r="EA3" s="82"/>
      <c r="EB3" s="82"/>
      <c r="EC3" s="121"/>
      <c r="ED3" s="82"/>
      <c r="EE3" s="121"/>
      <c r="EF3" s="82"/>
      <c r="EG3" s="121"/>
      <c r="EH3" s="82"/>
      <c r="EI3" s="121"/>
      <c r="EJ3" s="82"/>
      <c r="EK3" s="121"/>
      <c r="EL3" s="82"/>
      <c r="EM3" s="121"/>
      <c r="EN3" s="82"/>
      <c r="EO3" s="121"/>
      <c r="EP3" s="82"/>
      <c r="EQ3" s="121"/>
      <c r="ER3" s="82"/>
      <c r="ES3" s="82"/>
      <c r="ET3" s="82"/>
      <c r="EU3" s="82"/>
      <c r="EV3" s="82"/>
      <c r="EW3" s="82"/>
      <c r="EX3" s="82"/>
      <c r="EY3" s="82"/>
      <c r="EZ3" s="82"/>
      <c r="FA3" s="82"/>
      <c r="FB3" s="82"/>
      <c r="FC3" s="82"/>
      <c r="FD3" s="82"/>
      <c r="FE3" s="82"/>
      <c r="FF3" s="82"/>
      <c r="FG3" s="82"/>
      <c r="FH3" s="82"/>
      <c r="FI3" s="82"/>
      <c r="FJ3" s="82"/>
      <c r="FK3" s="82"/>
      <c r="FL3" s="82"/>
      <c r="FM3" s="82"/>
      <c r="FN3" s="82"/>
      <c r="FO3" s="82"/>
      <c r="FP3" s="82"/>
      <c r="FQ3" s="82"/>
      <c r="FR3" s="82"/>
      <c r="FS3" s="82"/>
      <c r="FT3" s="82"/>
      <c r="FU3" s="82"/>
      <c r="FV3" s="82"/>
      <c r="FW3" s="82"/>
      <c r="FX3" s="82"/>
      <c r="FY3" s="82"/>
      <c r="FZ3" s="82"/>
      <c r="GA3" s="82"/>
      <c r="GB3" s="82"/>
      <c r="GC3" s="82"/>
      <c r="GD3" s="82"/>
      <c r="GE3" s="82"/>
      <c r="GF3" s="82"/>
      <c r="GG3" s="82"/>
      <c r="GH3" s="82"/>
      <c r="GI3" s="82"/>
      <c r="GJ3" s="82"/>
      <c r="GK3" s="82"/>
      <c r="GL3" s="82"/>
      <c r="GM3" s="82"/>
      <c r="GN3" s="82"/>
      <c r="GO3" s="82"/>
      <c r="GP3" s="82"/>
      <c r="GQ3" s="82"/>
      <c r="GR3" s="82"/>
      <c r="GS3" s="82"/>
      <c r="GT3" s="82"/>
      <c r="GU3" s="82"/>
      <c r="GV3" s="82"/>
      <c r="GW3" s="82"/>
      <c r="GX3" s="82"/>
      <c r="GY3" s="82"/>
      <c r="GZ3" s="82"/>
      <c r="HA3" s="82"/>
      <c r="HB3" s="82"/>
      <c r="HC3" s="82"/>
      <c r="HD3" s="82"/>
      <c r="HE3" s="82"/>
      <c r="HF3" s="82"/>
      <c r="HG3" s="82"/>
      <c r="HH3" s="82"/>
      <c r="HI3" s="82"/>
      <c r="HJ3" s="82"/>
      <c r="HK3" s="82"/>
      <c r="HL3" s="82"/>
      <c r="HM3" s="82"/>
      <c r="HN3" s="82"/>
      <c r="HO3" s="82"/>
      <c r="HP3" s="82"/>
      <c r="HQ3" s="82"/>
      <c r="HR3" s="82"/>
      <c r="HS3" s="82"/>
      <c r="HT3" s="82"/>
      <c r="HU3" s="82"/>
      <c r="HV3" s="82"/>
      <c r="HW3" s="82"/>
      <c r="HX3" s="82"/>
      <c r="HY3" s="82"/>
      <c r="HZ3" s="82"/>
      <c r="IA3" s="82"/>
      <c r="IB3" s="82"/>
      <c r="IC3" s="82"/>
      <c r="ID3" s="82"/>
      <c r="IE3" s="82"/>
      <c r="IF3" s="82"/>
      <c r="IG3" s="82"/>
      <c r="IH3" s="82"/>
      <c r="II3" s="82"/>
      <c r="IJ3" s="82"/>
      <c r="IK3" s="82"/>
      <c r="IL3" s="82"/>
      <c r="IM3" s="82"/>
      <c r="IN3" s="82"/>
      <c r="IO3" s="82"/>
      <c r="IP3" s="82"/>
      <c r="IQ3" s="82"/>
      <c r="IR3" s="82"/>
      <c r="IS3" s="82"/>
      <c r="IT3" s="82"/>
      <c r="IU3" s="82"/>
      <c r="IV3" s="82"/>
      <c r="IW3" s="82"/>
      <c r="IX3" s="82"/>
      <c r="IY3" s="82"/>
      <c r="IZ3" s="82"/>
      <c r="JA3" s="82"/>
      <c r="JB3" s="82"/>
      <c r="JC3" s="82"/>
      <c r="JD3" s="82"/>
      <c r="JE3" s="82"/>
      <c r="JF3" s="82"/>
      <c r="JG3" s="82"/>
      <c r="JH3" s="82"/>
      <c r="JI3" s="82"/>
      <c r="JJ3" s="82"/>
      <c r="JK3" s="82"/>
      <c r="JL3" s="82"/>
      <c r="JM3" s="82"/>
      <c r="JN3" s="82"/>
      <c r="JO3" s="82"/>
      <c r="JP3" s="82"/>
      <c r="JQ3" s="82"/>
      <c r="JR3" s="82"/>
      <c r="JS3" s="82"/>
      <c r="JT3" s="82"/>
      <c r="JU3" s="82"/>
      <c r="JV3" s="82"/>
      <c r="JW3" s="82"/>
      <c r="JX3" s="82"/>
      <c r="JY3" s="82"/>
      <c r="JZ3" s="82"/>
      <c r="KA3" s="82"/>
      <c r="KB3" s="82"/>
      <c r="KC3" s="82"/>
      <c r="KD3" s="82"/>
      <c r="KE3" s="82"/>
      <c r="KF3" s="82"/>
      <c r="KG3" s="82"/>
      <c r="KH3" s="82"/>
      <c r="KI3" s="82"/>
      <c r="KJ3" s="82"/>
      <c r="KK3" s="82"/>
      <c r="KL3" s="82"/>
      <c r="KM3" s="82"/>
      <c r="KN3" s="82"/>
      <c r="KO3" s="82"/>
      <c r="KP3" s="82"/>
      <c r="KQ3" s="82"/>
      <c r="KR3" s="82"/>
      <c r="KS3" s="82"/>
      <c r="KT3" s="82"/>
      <c r="KU3" s="82"/>
      <c r="KV3" s="82"/>
      <c r="KW3" s="82"/>
      <c r="KX3" s="82"/>
      <c r="KY3" s="82"/>
      <c r="KZ3" s="82"/>
      <c r="LA3" s="82"/>
      <c r="LB3" s="82"/>
      <c r="LC3" s="82"/>
      <c r="LD3" s="82"/>
      <c r="LE3" s="82"/>
      <c r="LF3" s="82"/>
      <c r="LG3" s="82"/>
      <c r="LH3" s="82"/>
      <c r="LI3" s="82"/>
      <c r="LJ3" s="82"/>
      <c r="LK3" s="82"/>
      <c r="LL3" s="82"/>
      <c r="LM3" s="82"/>
      <c r="LN3" s="82"/>
      <c r="LO3" s="82"/>
      <c r="LP3" s="82"/>
      <c r="LQ3" s="82"/>
      <c r="LR3" s="82"/>
      <c r="LS3" s="82"/>
      <c r="LT3" s="82"/>
      <c r="LU3" s="82"/>
      <c r="LV3" s="82"/>
      <c r="LW3" s="82"/>
      <c r="LX3" s="82"/>
      <c r="LY3" s="82"/>
      <c r="LZ3" s="82"/>
      <c r="MA3" s="82"/>
      <c r="MB3" s="82"/>
      <c r="MC3" s="82"/>
      <c r="MD3" s="82"/>
      <c r="ME3" s="82"/>
      <c r="MF3" s="82"/>
      <c r="MG3" s="82"/>
      <c r="MH3" s="82"/>
      <c r="MI3" s="82"/>
      <c r="MJ3" s="82"/>
      <c r="MK3" s="82"/>
      <c r="ML3" s="82"/>
      <c r="MM3" s="82"/>
      <c r="MN3" s="82"/>
      <c r="MO3" s="82"/>
      <c r="MP3" s="82"/>
      <c r="MQ3" s="82"/>
      <c r="MR3" s="82"/>
      <c r="MS3" s="82"/>
      <c r="MT3" s="82"/>
      <c r="MU3" s="82"/>
      <c r="MV3" s="82"/>
      <c r="MW3" s="82"/>
      <c r="MX3" s="82"/>
      <c r="MY3" s="82"/>
      <c r="MZ3" s="82"/>
      <c r="NA3" s="82"/>
      <c r="NB3" s="82"/>
      <c r="NC3" s="82"/>
      <c r="ND3" s="82"/>
      <c r="NE3" s="82"/>
      <c r="NF3" s="82"/>
      <c r="NG3" s="82"/>
      <c r="NH3" s="82"/>
      <c r="NI3" s="82"/>
      <c r="NJ3" s="82"/>
      <c r="NK3" s="82"/>
      <c r="NL3" s="82"/>
      <c r="NM3" s="82"/>
      <c r="NN3" s="82"/>
      <c r="NO3" s="82"/>
      <c r="NP3" s="82"/>
      <c r="NQ3" s="82"/>
      <c r="NR3" s="82"/>
      <c r="NS3" s="82"/>
      <c r="NT3" s="82"/>
      <c r="NU3" s="82"/>
      <c r="NV3" s="82"/>
      <c r="NW3" s="82"/>
      <c r="NX3" s="82"/>
      <c r="NY3" s="82"/>
      <c r="NZ3" s="82"/>
      <c r="OA3" s="82"/>
      <c r="OB3" s="82"/>
      <c r="OC3" s="82"/>
      <c r="OD3" s="82"/>
      <c r="OE3" s="82"/>
      <c r="OF3" s="82"/>
      <c r="OG3" s="82"/>
      <c r="OH3" s="82"/>
      <c r="OI3" s="82"/>
      <c r="OJ3" s="82"/>
      <c r="OK3" s="82"/>
      <c r="OL3" s="82"/>
      <c r="OM3" s="82"/>
      <c r="ON3" s="82"/>
      <c r="OO3" s="82"/>
      <c r="OP3" s="82"/>
      <c r="OQ3" s="82"/>
      <c r="OR3" s="82"/>
      <c r="OS3" s="82"/>
      <c r="OT3" s="82"/>
      <c r="OU3" s="82"/>
      <c r="OV3" s="82"/>
      <c r="OW3" s="82"/>
      <c r="OX3" s="82"/>
      <c r="OY3" s="82"/>
      <c r="OZ3" s="82"/>
      <c r="PA3" s="82"/>
      <c r="PB3" s="82"/>
      <c r="PC3" s="82"/>
      <c r="PD3" s="82"/>
      <c r="PE3" s="82"/>
      <c r="PF3" s="82"/>
      <c r="PG3" s="82"/>
      <c r="PH3" s="82"/>
      <c r="PI3" s="82"/>
      <c r="PJ3" s="82"/>
      <c r="PK3" s="82"/>
      <c r="PL3" s="82"/>
      <c r="PM3" s="82"/>
      <c r="PN3" s="82"/>
      <c r="PO3" s="82"/>
      <c r="PP3" s="82"/>
      <c r="PQ3" s="82"/>
      <c r="PR3" s="82"/>
      <c r="PS3" s="82"/>
      <c r="PT3" s="82"/>
      <c r="PU3" s="82"/>
      <c r="PV3" s="82"/>
      <c r="PW3" s="82"/>
      <c r="PX3" s="82"/>
      <c r="PY3" s="82"/>
      <c r="PZ3" s="82"/>
      <c r="QA3" s="82"/>
      <c r="QB3" s="82"/>
      <c r="QC3" s="82"/>
      <c r="QD3" s="82"/>
      <c r="QE3" s="82"/>
      <c r="QF3" s="82"/>
      <c r="QG3" s="82"/>
      <c r="QH3" s="82"/>
      <c r="QI3" s="82"/>
      <c r="QJ3" s="82"/>
      <c r="QK3" s="82"/>
      <c r="QL3" s="82"/>
      <c r="QM3" s="82"/>
      <c r="QN3" s="82"/>
      <c r="QO3" s="82"/>
      <c r="QP3" s="82"/>
      <c r="QQ3" s="82"/>
      <c r="QR3" s="82"/>
      <c r="QS3" s="82"/>
      <c r="QT3" s="82"/>
      <c r="QU3" s="82"/>
      <c r="QV3" s="82"/>
      <c r="QW3" s="82"/>
      <c r="QX3" s="82"/>
      <c r="QY3" s="82"/>
      <c r="QZ3" s="82"/>
      <c r="RA3" s="82"/>
      <c r="RB3" s="82"/>
      <c r="RC3" s="82"/>
      <c r="RD3" s="82"/>
      <c r="RE3" s="82"/>
      <c r="RF3" s="82"/>
      <c r="RG3" s="82"/>
      <c r="RH3" s="82"/>
      <c r="RI3" s="82"/>
      <c r="RJ3" s="82"/>
      <c r="RK3" s="82"/>
      <c r="RL3" s="82"/>
      <c r="RM3" s="82"/>
      <c r="RN3" s="82"/>
      <c r="RO3" s="82"/>
      <c r="RP3" s="82"/>
      <c r="RQ3" s="82"/>
      <c r="RR3" s="82"/>
      <c r="RS3" s="82"/>
      <c r="RT3" s="82"/>
      <c r="RW3" s="6"/>
      <c r="RX3" s="80"/>
      <c r="SA3" s="6"/>
      <c r="SB3" s="80"/>
      <c r="SF3" s="23"/>
      <c r="SH3" s="23"/>
      <c r="ALS3" s="23"/>
      <c r="ALT3" s="23"/>
      <c r="ALU3" s="23"/>
      <c r="ALV3" s="23"/>
      <c r="BRI3" s="121"/>
      <c r="BRJ3" s="82"/>
      <c r="BRK3" s="121"/>
      <c r="BRL3" s="121"/>
      <c r="BRM3" s="82"/>
    </row>
    <row r="4" spans="1:1023 1025:1833" x14ac:dyDescent="0.2">
      <c r="A4" s="221"/>
      <c r="B4" s="222"/>
      <c r="C4" s="223"/>
      <c r="D4" s="223"/>
      <c r="E4" s="222"/>
      <c r="F4" s="224"/>
      <c r="G4" s="222"/>
      <c r="H4" s="224"/>
      <c r="I4" s="222"/>
      <c r="J4" s="224"/>
      <c r="K4" s="222"/>
      <c r="L4" s="224"/>
      <c r="M4" s="222"/>
      <c r="N4" s="224"/>
      <c r="O4" s="222"/>
      <c r="P4" s="224"/>
      <c r="Q4" s="222"/>
      <c r="R4" s="224"/>
      <c r="S4" s="222"/>
      <c r="T4" s="224"/>
      <c r="U4" s="222"/>
      <c r="V4" s="224"/>
      <c r="W4" s="222"/>
      <c r="X4" s="224"/>
      <c r="Y4" s="224"/>
      <c r="Z4" s="224"/>
      <c r="AA4" s="224"/>
      <c r="AB4" s="224"/>
      <c r="AC4" s="89"/>
      <c r="AD4" s="89"/>
      <c r="AE4" s="123"/>
      <c r="AF4" s="89"/>
      <c r="AG4" s="123"/>
      <c r="AH4" s="89"/>
      <c r="AI4" s="123"/>
      <c r="AJ4" s="89"/>
      <c r="AK4" s="123"/>
      <c r="AL4" s="89"/>
      <c r="AM4" s="123"/>
      <c r="AN4" s="89"/>
      <c r="AO4" s="123"/>
      <c r="AP4" s="89"/>
      <c r="AQ4" s="123"/>
      <c r="AR4" s="89"/>
      <c r="AS4" s="123"/>
      <c r="AT4" s="89"/>
      <c r="AU4" s="123"/>
      <c r="AV4" s="89"/>
      <c r="AW4" s="123"/>
      <c r="AX4" s="89"/>
      <c r="AY4" s="123"/>
      <c r="AZ4" s="89"/>
      <c r="BA4" s="123"/>
      <c r="BB4" s="89"/>
      <c r="BC4" s="123"/>
      <c r="BD4" s="89"/>
      <c r="BE4" s="123"/>
      <c r="BF4" s="89"/>
      <c r="BG4" s="123"/>
      <c r="BH4" s="89"/>
      <c r="BI4" s="123"/>
      <c r="BJ4" s="89"/>
      <c r="BK4" s="123"/>
      <c r="BL4" s="89"/>
      <c r="BM4" s="123"/>
      <c r="BN4" s="89"/>
      <c r="BO4" s="123"/>
      <c r="BP4" s="89"/>
      <c r="BQ4" s="123"/>
      <c r="BR4" s="89"/>
      <c r="BS4" s="123"/>
      <c r="BT4" s="89"/>
      <c r="BU4" s="123"/>
      <c r="BV4" s="89"/>
      <c r="BW4" s="123"/>
      <c r="BX4" s="89"/>
      <c r="BY4" s="123"/>
      <c r="BZ4" s="89"/>
      <c r="CA4" s="123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123"/>
      <c r="CN4" s="89"/>
      <c r="CO4" s="123"/>
      <c r="CP4" s="89"/>
      <c r="CQ4" s="123"/>
      <c r="CR4" s="89"/>
      <c r="CS4" s="123"/>
      <c r="CT4" s="89"/>
      <c r="CU4" s="123"/>
      <c r="CV4" s="89"/>
      <c r="CW4" s="123"/>
      <c r="CX4" s="89"/>
      <c r="CY4" s="123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123"/>
      <c r="DL4" s="89"/>
      <c r="DM4" s="123"/>
      <c r="DN4" s="89"/>
      <c r="DO4" s="123"/>
      <c r="DP4" s="89"/>
      <c r="DQ4" s="123"/>
      <c r="DR4" s="89"/>
      <c r="DS4" s="123"/>
      <c r="DT4" s="89"/>
      <c r="DU4" s="123"/>
      <c r="DV4" s="89"/>
      <c r="DW4" s="123"/>
      <c r="DX4" s="89"/>
      <c r="DY4" s="89"/>
      <c r="DZ4" s="89"/>
      <c r="EA4" s="89"/>
      <c r="EB4" s="89"/>
      <c r="EC4" s="123"/>
      <c r="ED4" s="89"/>
      <c r="EE4" s="123"/>
      <c r="EF4" s="89"/>
      <c r="EG4" s="123"/>
      <c r="EH4" s="89"/>
      <c r="EI4" s="123"/>
      <c r="EJ4" s="89"/>
      <c r="EK4" s="123"/>
      <c r="EL4" s="89"/>
      <c r="EM4" s="123"/>
      <c r="EN4" s="89"/>
      <c r="EO4" s="123"/>
      <c r="EP4" s="89"/>
      <c r="EQ4" s="123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  <c r="IU4" s="89"/>
      <c r="IV4" s="89"/>
      <c r="IW4" s="89"/>
      <c r="IX4" s="89"/>
      <c r="IY4" s="89"/>
      <c r="IZ4" s="89"/>
      <c r="JA4" s="89"/>
      <c r="JB4" s="89"/>
      <c r="JC4" s="89"/>
      <c r="JD4" s="89"/>
      <c r="JE4" s="89"/>
      <c r="JF4" s="89"/>
      <c r="JG4" s="89"/>
      <c r="JH4" s="89"/>
      <c r="JI4" s="89"/>
      <c r="JJ4" s="89"/>
      <c r="JK4" s="89"/>
      <c r="JL4" s="89"/>
      <c r="JM4" s="89"/>
      <c r="JN4" s="89"/>
      <c r="JO4" s="89"/>
      <c r="JP4" s="89"/>
      <c r="JQ4" s="89"/>
      <c r="JR4" s="89"/>
      <c r="JS4" s="89"/>
      <c r="JT4" s="89"/>
      <c r="JU4" s="89"/>
      <c r="JV4" s="89"/>
      <c r="JW4" s="89"/>
      <c r="JX4" s="89"/>
      <c r="JY4" s="89"/>
      <c r="JZ4" s="89"/>
      <c r="KA4" s="89"/>
      <c r="KB4" s="89"/>
      <c r="KC4" s="89"/>
      <c r="KD4" s="89"/>
      <c r="KE4" s="89"/>
      <c r="KF4" s="89"/>
      <c r="KG4" s="89"/>
      <c r="KH4" s="89"/>
      <c r="KI4" s="89"/>
      <c r="KJ4" s="89"/>
      <c r="KK4" s="89"/>
      <c r="KL4" s="89"/>
      <c r="KM4" s="89"/>
      <c r="KN4" s="89"/>
      <c r="KO4" s="89"/>
      <c r="KP4" s="89"/>
      <c r="KQ4" s="89"/>
      <c r="KR4" s="89"/>
      <c r="KS4" s="89"/>
      <c r="KT4" s="89"/>
      <c r="KU4" s="89"/>
      <c r="KV4" s="89"/>
      <c r="KW4" s="89"/>
      <c r="KX4" s="89"/>
      <c r="KY4" s="89"/>
      <c r="KZ4" s="89"/>
      <c r="LA4" s="89"/>
      <c r="LB4" s="89"/>
      <c r="LC4" s="89"/>
      <c r="LD4" s="89"/>
      <c r="LE4" s="89"/>
      <c r="LF4" s="89"/>
      <c r="LG4" s="89"/>
      <c r="LH4" s="89"/>
      <c r="LI4" s="89"/>
      <c r="LJ4" s="89"/>
      <c r="LK4" s="89"/>
      <c r="LL4" s="89"/>
      <c r="LM4" s="89"/>
      <c r="LN4" s="89"/>
      <c r="LO4" s="89"/>
      <c r="LP4" s="89"/>
      <c r="LQ4" s="89"/>
      <c r="LR4" s="89"/>
      <c r="LS4" s="89"/>
      <c r="LT4" s="89"/>
      <c r="LU4" s="89"/>
      <c r="LV4" s="89"/>
      <c r="LW4" s="89"/>
      <c r="LX4" s="89"/>
      <c r="LY4" s="89"/>
      <c r="LZ4" s="89"/>
      <c r="MA4" s="89"/>
      <c r="MB4" s="89"/>
      <c r="MC4" s="89"/>
      <c r="MD4" s="89"/>
      <c r="ME4" s="89"/>
      <c r="MF4" s="89"/>
      <c r="MG4" s="89"/>
      <c r="MH4" s="89"/>
      <c r="MI4" s="89"/>
      <c r="MJ4" s="89"/>
      <c r="MK4" s="89"/>
      <c r="ML4" s="89"/>
      <c r="MM4" s="89"/>
      <c r="MN4" s="89"/>
      <c r="MO4" s="89"/>
      <c r="MP4" s="89"/>
      <c r="MQ4" s="89"/>
      <c r="MR4" s="89"/>
      <c r="MS4" s="89"/>
      <c r="MT4" s="89"/>
      <c r="MU4" s="89"/>
      <c r="MV4" s="89"/>
      <c r="MW4" s="89"/>
      <c r="MX4" s="89"/>
      <c r="MY4" s="89"/>
      <c r="MZ4" s="89"/>
      <c r="NA4" s="89"/>
      <c r="NB4" s="89"/>
      <c r="NC4" s="89"/>
      <c r="ND4" s="89"/>
      <c r="NE4" s="89"/>
      <c r="NF4" s="89"/>
      <c r="NG4" s="89"/>
      <c r="NH4" s="89"/>
      <c r="NI4" s="89"/>
      <c r="NJ4" s="89"/>
      <c r="NK4" s="89"/>
      <c r="NL4" s="89"/>
      <c r="NM4" s="89"/>
      <c r="NN4" s="89"/>
      <c r="NO4" s="89"/>
      <c r="NP4" s="89"/>
      <c r="NQ4" s="89"/>
      <c r="NR4" s="89"/>
      <c r="NS4" s="89"/>
      <c r="NT4" s="89"/>
      <c r="NU4" s="89"/>
      <c r="NV4" s="89"/>
      <c r="NW4" s="89"/>
      <c r="NX4" s="89"/>
      <c r="NY4" s="89"/>
      <c r="NZ4" s="89"/>
      <c r="OA4" s="89"/>
      <c r="OB4" s="89"/>
      <c r="OC4" s="89"/>
      <c r="OD4" s="89"/>
      <c r="OE4" s="89"/>
      <c r="OF4" s="89"/>
      <c r="OG4" s="89"/>
      <c r="OH4" s="89"/>
      <c r="OI4" s="89"/>
      <c r="OJ4" s="89"/>
      <c r="OK4" s="89"/>
      <c r="OL4" s="89"/>
      <c r="OM4" s="89"/>
      <c r="ON4" s="89"/>
      <c r="OO4" s="89"/>
      <c r="OP4" s="89"/>
      <c r="OQ4" s="89"/>
      <c r="OR4" s="89"/>
      <c r="OS4" s="89"/>
      <c r="OT4" s="89"/>
      <c r="OU4" s="89"/>
      <c r="OV4" s="89"/>
      <c r="OW4" s="89"/>
      <c r="OX4" s="89"/>
      <c r="OY4" s="89"/>
      <c r="OZ4" s="89"/>
      <c r="PA4" s="89"/>
      <c r="PB4" s="89"/>
      <c r="PC4" s="89"/>
      <c r="PD4" s="89"/>
      <c r="PE4" s="89"/>
      <c r="PF4" s="89"/>
      <c r="PG4" s="89"/>
      <c r="PH4" s="89"/>
      <c r="PI4" s="89"/>
      <c r="PJ4" s="89"/>
      <c r="PK4" s="89"/>
      <c r="PL4" s="89"/>
      <c r="PM4" s="89"/>
      <c r="PN4" s="89"/>
      <c r="PO4" s="89"/>
      <c r="PP4" s="89"/>
      <c r="PQ4" s="89"/>
      <c r="PR4" s="89"/>
      <c r="PS4" s="89"/>
      <c r="PT4" s="89"/>
      <c r="PU4" s="89"/>
      <c r="PV4" s="89"/>
      <c r="PW4" s="89"/>
      <c r="PX4" s="89"/>
      <c r="PY4" s="89"/>
      <c r="PZ4" s="89"/>
      <c r="QA4" s="89"/>
      <c r="QB4" s="89"/>
      <c r="QC4" s="89"/>
      <c r="QD4" s="89"/>
      <c r="QE4" s="89"/>
      <c r="QF4" s="89"/>
      <c r="QG4" s="89"/>
      <c r="QH4" s="89"/>
      <c r="QI4" s="89"/>
      <c r="QJ4" s="89"/>
      <c r="QK4" s="89"/>
      <c r="QL4" s="89"/>
      <c r="QM4" s="89"/>
      <c r="QN4" s="89"/>
      <c r="QO4" s="89"/>
      <c r="QP4" s="89"/>
      <c r="QQ4" s="89"/>
      <c r="QR4" s="89"/>
      <c r="QS4" s="89"/>
      <c r="QT4" s="89"/>
      <c r="QU4" s="89"/>
      <c r="QV4" s="89"/>
      <c r="QW4" s="89"/>
      <c r="QX4" s="89"/>
      <c r="QY4" s="89"/>
      <c r="QZ4" s="89"/>
      <c r="RA4" s="89"/>
      <c r="RB4" s="89"/>
      <c r="RC4" s="89"/>
      <c r="RD4" s="89"/>
      <c r="RE4" s="89"/>
      <c r="RF4" s="89"/>
      <c r="RG4" s="89"/>
      <c r="RH4" s="89"/>
      <c r="RI4" s="89"/>
      <c r="RJ4" s="89"/>
      <c r="RK4" s="89"/>
      <c r="RL4" s="89"/>
      <c r="RM4" s="89"/>
      <c r="RN4" s="89"/>
      <c r="RO4" s="89"/>
      <c r="RP4" s="89"/>
      <c r="RQ4" s="89"/>
      <c r="RR4" s="89"/>
      <c r="RS4" s="89"/>
      <c r="RT4" s="89"/>
      <c r="RU4" s="123"/>
      <c r="RV4" s="89"/>
      <c r="RW4" s="123"/>
      <c r="RX4" s="89"/>
    </row>
    <row r="5" spans="1:1023 1025:1833" x14ac:dyDescent="0.2">
      <c r="A5" s="129" t="s">
        <v>91</v>
      </c>
      <c r="B5" s="123"/>
      <c r="G5" s="123"/>
      <c r="H5" s="89"/>
      <c r="I5" s="123"/>
      <c r="J5" s="89"/>
      <c r="K5" s="123"/>
      <c r="L5" s="89"/>
      <c r="M5" s="123"/>
      <c r="N5" s="89"/>
      <c r="O5" s="123"/>
      <c r="P5" s="89"/>
      <c r="Q5" s="123"/>
      <c r="R5" s="89"/>
      <c r="S5" s="123"/>
      <c r="T5" s="89"/>
      <c r="U5" s="123"/>
      <c r="V5" s="89"/>
      <c r="W5" s="123"/>
      <c r="X5" s="89"/>
      <c r="Y5" s="89"/>
      <c r="Z5" s="89"/>
      <c r="AA5" s="89"/>
      <c r="AB5" s="89"/>
      <c r="AC5" s="89"/>
      <c r="AD5" s="89"/>
      <c r="AE5" s="123"/>
      <c r="AF5" s="89"/>
      <c r="AG5" s="123"/>
      <c r="AH5" s="89"/>
      <c r="AI5" s="123"/>
      <c r="AJ5" s="89"/>
      <c r="AK5" s="123"/>
      <c r="AL5" s="89"/>
      <c r="AM5" s="123"/>
      <c r="AN5" s="89"/>
      <c r="AO5" s="123"/>
      <c r="AP5" s="89"/>
      <c r="AQ5" s="123"/>
      <c r="AR5" s="89"/>
      <c r="AS5" s="123"/>
      <c r="AT5" s="89"/>
      <c r="AU5" s="123"/>
      <c r="AV5" s="89"/>
      <c r="AY5" s="123"/>
      <c r="AZ5" s="89"/>
      <c r="BA5" s="124"/>
      <c r="BB5" s="125"/>
      <c r="BC5" s="123"/>
      <c r="BD5" s="89"/>
      <c r="BE5" s="123"/>
      <c r="BF5" s="89"/>
      <c r="BG5" s="123"/>
      <c r="BH5" s="89"/>
      <c r="BI5" s="123"/>
      <c r="BJ5" s="89"/>
      <c r="BK5" s="123"/>
      <c r="BL5" s="89"/>
      <c r="BM5" s="123"/>
      <c r="BN5" s="89"/>
      <c r="BO5" s="123"/>
      <c r="BP5" s="89"/>
      <c r="BQ5" s="123"/>
      <c r="BR5" s="89"/>
      <c r="BS5" s="123"/>
      <c r="BT5" s="89"/>
      <c r="BU5" s="123"/>
      <c r="BV5" s="89"/>
      <c r="BW5" s="123"/>
      <c r="BX5" s="89"/>
      <c r="BY5" s="123"/>
      <c r="BZ5" s="89"/>
      <c r="CA5" s="123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123"/>
      <c r="CN5" s="89"/>
      <c r="CO5" s="123"/>
      <c r="CP5" s="89"/>
      <c r="CQ5" s="123"/>
      <c r="CR5" s="89"/>
      <c r="CS5" s="123"/>
      <c r="CT5" s="89"/>
      <c r="CW5" s="123"/>
      <c r="CX5" s="89"/>
      <c r="CY5" s="123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124"/>
      <c r="DL5" s="125"/>
      <c r="DM5" s="123"/>
      <c r="DN5" s="89"/>
      <c r="DO5" s="123"/>
      <c r="DP5" s="89"/>
      <c r="DQ5" s="123"/>
      <c r="DR5" s="89"/>
      <c r="DS5" s="123"/>
      <c r="DT5" s="89"/>
      <c r="DU5" s="123"/>
      <c r="DV5" s="89"/>
      <c r="DW5" s="123"/>
      <c r="DX5" s="89"/>
      <c r="DY5" s="89"/>
      <c r="DZ5" s="89"/>
      <c r="EA5" s="89"/>
      <c r="EB5" s="89"/>
      <c r="EC5" s="123"/>
      <c r="ED5" s="89"/>
      <c r="EE5" s="123"/>
      <c r="EF5" s="89"/>
      <c r="EG5" s="123"/>
      <c r="EH5" s="89"/>
      <c r="EI5" s="123"/>
      <c r="EJ5" s="89"/>
      <c r="EK5" s="123"/>
      <c r="EL5" s="89"/>
      <c r="EM5" s="123"/>
      <c r="EN5" s="89"/>
      <c r="EO5" s="123"/>
      <c r="EP5" s="89"/>
      <c r="EQ5" s="123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89"/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  <c r="IS5" s="89"/>
      <c r="IT5" s="89"/>
      <c r="IU5" s="89"/>
      <c r="IV5" s="89"/>
      <c r="IW5" s="89"/>
      <c r="IX5" s="89"/>
      <c r="IY5" s="89"/>
      <c r="IZ5" s="89"/>
      <c r="JA5" s="89"/>
      <c r="JB5" s="89"/>
      <c r="JC5" s="89"/>
      <c r="JD5" s="89"/>
      <c r="JE5" s="89"/>
      <c r="JF5" s="89"/>
      <c r="JG5" s="89"/>
      <c r="JH5" s="89"/>
      <c r="JI5" s="89"/>
      <c r="JJ5" s="89"/>
      <c r="JK5" s="89"/>
      <c r="JL5" s="89"/>
      <c r="JM5" s="89"/>
      <c r="JN5" s="89"/>
      <c r="JO5" s="89"/>
      <c r="JP5" s="89"/>
      <c r="JQ5" s="89"/>
      <c r="JR5" s="89"/>
      <c r="JS5" s="89"/>
      <c r="JT5" s="89"/>
      <c r="JU5" s="89"/>
      <c r="JV5" s="89"/>
      <c r="JW5" s="89"/>
      <c r="JX5" s="89"/>
      <c r="JY5" s="89"/>
      <c r="JZ5" s="89"/>
      <c r="KA5" s="89"/>
      <c r="KB5" s="89"/>
      <c r="KC5" s="89"/>
      <c r="KD5" s="89"/>
      <c r="KE5" s="89"/>
      <c r="KF5" s="89"/>
      <c r="KG5" s="89"/>
      <c r="KH5" s="89"/>
      <c r="KI5" s="89"/>
      <c r="KJ5" s="89"/>
      <c r="KK5" s="89"/>
      <c r="KL5" s="89"/>
      <c r="KM5" s="89"/>
      <c r="KN5" s="89"/>
      <c r="KO5" s="89"/>
      <c r="KP5" s="89"/>
      <c r="KQ5" s="89"/>
      <c r="KR5" s="89"/>
      <c r="KS5" s="89"/>
      <c r="KT5" s="89"/>
      <c r="KU5" s="89"/>
      <c r="KV5" s="89"/>
      <c r="KW5" s="89"/>
      <c r="KX5" s="89"/>
      <c r="KY5" s="89"/>
      <c r="KZ5" s="89"/>
      <c r="LA5" s="89"/>
      <c r="LB5" s="89"/>
      <c r="LC5" s="89"/>
      <c r="LD5" s="89"/>
      <c r="LE5" s="89"/>
      <c r="LF5" s="89"/>
      <c r="LG5" s="89"/>
      <c r="LH5" s="89"/>
      <c r="LI5" s="89"/>
      <c r="LJ5" s="89"/>
      <c r="LK5" s="89"/>
      <c r="LL5" s="89"/>
      <c r="LM5" s="89"/>
      <c r="LN5" s="89"/>
      <c r="LO5" s="89"/>
      <c r="LP5" s="89"/>
      <c r="LQ5" s="89"/>
      <c r="LR5" s="89"/>
      <c r="LS5" s="89"/>
      <c r="LT5" s="89"/>
      <c r="LU5" s="89"/>
      <c r="LV5" s="89"/>
      <c r="LW5" s="89"/>
      <c r="LX5" s="89"/>
      <c r="LY5" s="89"/>
      <c r="LZ5" s="89"/>
      <c r="MA5" s="89"/>
      <c r="MB5" s="89"/>
      <c r="MC5" s="89"/>
      <c r="MD5" s="89"/>
      <c r="ME5" s="89"/>
      <c r="MF5" s="89"/>
      <c r="MG5" s="89"/>
      <c r="MH5" s="89"/>
      <c r="MI5" s="89"/>
      <c r="MJ5" s="89"/>
      <c r="MK5" s="89"/>
      <c r="ML5" s="89"/>
      <c r="MM5" s="89"/>
      <c r="MN5" s="89"/>
      <c r="MO5" s="89"/>
      <c r="MP5" s="89"/>
      <c r="MQ5" s="89"/>
      <c r="MR5" s="89"/>
      <c r="MS5" s="89"/>
      <c r="MT5" s="89"/>
      <c r="MU5" s="89"/>
      <c r="MV5" s="89"/>
      <c r="MW5" s="89"/>
      <c r="MX5" s="89"/>
      <c r="MY5" s="89"/>
      <c r="MZ5" s="89"/>
      <c r="NA5" s="89"/>
      <c r="NB5" s="89"/>
      <c r="NC5" s="89"/>
      <c r="ND5" s="89"/>
      <c r="NE5" s="89"/>
      <c r="NF5" s="89"/>
      <c r="NG5" s="89"/>
      <c r="NH5" s="89"/>
      <c r="NI5" s="89"/>
      <c r="NJ5" s="89"/>
      <c r="NK5" s="89"/>
      <c r="NL5" s="89"/>
      <c r="NM5" s="89"/>
      <c r="NN5" s="89"/>
      <c r="NO5" s="89"/>
      <c r="NP5" s="89"/>
      <c r="NQ5" s="89"/>
      <c r="NR5" s="89"/>
      <c r="NS5" s="89"/>
      <c r="NT5" s="89"/>
      <c r="NU5" s="89"/>
      <c r="NV5" s="89"/>
      <c r="NW5" s="89"/>
      <c r="NX5" s="89"/>
      <c r="NY5" s="89"/>
      <c r="NZ5" s="89"/>
      <c r="OA5" s="89"/>
      <c r="OB5" s="89"/>
      <c r="OC5" s="89"/>
      <c r="OD5" s="89"/>
      <c r="OE5" s="89"/>
      <c r="OF5" s="89"/>
      <c r="OG5" s="89"/>
      <c r="OH5" s="89"/>
      <c r="OI5" s="89"/>
      <c r="OJ5" s="89"/>
      <c r="OK5" s="89"/>
      <c r="OL5" s="89"/>
      <c r="OM5" s="89"/>
      <c r="ON5" s="89"/>
      <c r="OO5" s="89"/>
      <c r="OP5" s="89"/>
      <c r="OQ5" s="89"/>
      <c r="OR5" s="89"/>
      <c r="OS5" s="89"/>
      <c r="OT5" s="89"/>
      <c r="OU5" s="89"/>
      <c r="OV5" s="89"/>
      <c r="OW5" s="89"/>
      <c r="OX5" s="89"/>
      <c r="OY5" s="89"/>
      <c r="OZ5" s="89"/>
      <c r="PA5" s="89"/>
      <c r="PB5" s="89"/>
      <c r="PC5" s="89"/>
      <c r="PD5" s="89"/>
      <c r="PE5" s="89"/>
      <c r="PF5" s="89"/>
      <c r="PG5" s="89"/>
      <c r="PH5" s="89"/>
      <c r="PI5" s="89"/>
      <c r="PJ5" s="89"/>
      <c r="PK5" s="89"/>
      <c r="PL5" s="89"/>
      <c r="PM5" s="89"/>
      <c r="PN5" s="89"/>
      <c r="PO5" s="89"/>
      <c r="PP5" s="89"/>
      <c r="PQ5" s="89"/>
      <c r="PR5" s="89"/>
      <c r="PS5" s="89"/>
      <c r="PT5" s="89"/>
      <c r="PU5" s="89"/>
      <c r="PV5" s="89"/>
      <c r="PW5" s="89"/>
      <c r="PX5" s="89"/>
      <c r="PY5" s="89"/>
      <c r="PZ5" s="89"/>
      <c r="QA5" s="89"/>
      <c r="QB5" s="89"/>
      <c r="QC5" s="89"/>
      <c r="QD5" s="89"/>
      <c r="QE5" s="89"/>
      <c r="QF5" s="89"/>
      <c r="QG5" s="89"/>
      <c r="QH5" s="89"/>
      <c r="QI5" s="89"/>
      <c r="QJ5" s="89"/>
      <c r="QK5" s="89"/>
      <c r="QL5" s="89"/>
      <c r="QM5" s="89"/>
      <c r="QN5" s="89"/>
      <c r="QO5" s="89"/>
      <c r="QP5" s="89"/>
      <c r="QQ5" s="89"/>
      <c r="QR5" s="89"/>
      <c r="QS5" s="89"/>
      <c r="QT5" s="89"/>
      <c r="QU5" s="89"/>
      <c r="QV5" s="89"/>
      <c r="QW5" s="89"/>
      <c r="QX5" s="89"/>
      <c r="QY5" s="89"/>
      <c r="QZ5" s="89"/>
      <c r="RA5" s="89"/>
      <c r="RB5" s="89"/>
      <c r="RC5" s="89"/>
      <c r="RD5" s="89"/>
      <c r="RE5" s="89"/>
      <c r="RF5" s="89"/>
      <c r="RG5" s="89"/>
      <c r="RH5" s="89"/>
      <c r="RI5" s="89"/>
      <c r="RJ5" s="89"/>
      <c r="RK5" s="89"/>
      <c r="RL5" s="89"/>
      <c r="RM5" s="89"/>
      <c r="RN5" s="89"/>
      <c r="RO5" s="89"/>
      <c r="RP5" s="89"/>
      <c r="RQ5" s="89"/>
      <c r="RR5" s="89"/>
      <c r="RS5" s="89"/>
      <c r="RT5" s="89"/>
      <c r="RU5" s="123"/>
      <c r="RV5" s="89"/>
      <c r="RW5" s="123"/>
      <c r="RX5" s="89"/>
    </row>
    <row r="6" spans="1:1023 1025:1833" ht="14.25" customHeight="1" x14ac:dyDescent="0.2">
      <c r="A6" s="229" t="s">
        <v>366</v>
      </c>
      <c r="B6" s="123"/>
      <c r="G6" s="123"/>
      <c r="H6" s="89"/>
      <c r="I6" s="123"/>
      <c r="J6" s="89"/>
      <c r="K6" s="123"/>
      <c r="L6" s="89"/>
      <c r="M6" s="123"/>
      <c r="N6" s="89"/>
      <c r="O6" s="123"/>
      <c r="P6" s="89"/>
      <c r="Q6" s="123"/>
      <c r="R6" s="89"/>
      <c r="S6" s="123"/>
      <c r="T6" s="89"/>
      <c r="U6" s="123"/>
      <c r="V6" s="89"/>
      <c r="W6" s="123"/>
      <c r="X6" s="89"/>
      <c r="Y6" s="89"/>
      <c r="Z6" s="89"/>
      <c r="AA6" s="89"/>
      <c r="AB6" s="89"/>
      <c r="AC6" s="89"/>
      <c r="AD6" s="89"/>
      <c r="AE6" s="123"/>
      <c r="AF6" s="89"/>
      <c r="AG6" s="123"/>
      <c r="AH6" s="89"/>
      <c r="AI6" s="123"/>
      <c r="AJ6" s="89"/>
      <c r="AK6" s="123"/>
      <c r="AL6" s="89"/>
      <c r="AM6" s="123"/>
      <c r="AN6" s="89"/>
      <c r="AO6" s="123"/>
      <c r="AP6" s="89"/>
      <c r="AQ6" s="123"/>
      <c r="AR6" s="89"/>
      <c r="AS6" s="123"/>
      <c r="AT6" s="89"/>
      <c r="AU6" s="123"/>
      <c r="AV6" s="89"/>
      <c r="AY6" s="123"/>
      <c r="AZ6" s="89"/>
      <c r="BA6" s="124"/>
      <c r="BB6" s="125"/>
      <c r="BC6" s="123"/>
      <c r="BD6" s="89"/>
      <c r="BE6" s="123"/>
      <c r="BF6" s="89"/>
      <c r="BG6" s="123"/>
      <c r="BH6" s="89"/>
      <c r="BI6" s="123"/>
      <c r="BJ6" s="89"/>
      <c r="BK6" s="123"/>
      <c r="BL6" s="89"/>
      <c r="BM6" s="123"/>
      <c r="BN6" s="89"/>
      <c r="BO6" s="123"/>
      <c r="BP6" s="89"/>
      <c r="BQ6" s="123"/>
      <c r="BR6" s="89"/>
      <c r="BS6" s="123"/>
      <c r="BT6" s="89"/>
      <c r="BU6" s="123"/>
      <c r="BV6" s="89"/>
      <c r="BW6" s="123"/>
      <c r="BX6" s="89"/>
      <c r="BY6" s="123"/>
      <c r="BZ6" s="89"/>
      <c r="CA6" s="123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123"/>
      <c r="CN6" s="89"/>
      <c r="CO6" s="123"/>
      <c r="CP6" s="89"/>
      <c r="CQ6" s="123"/>
      <c r="CR6" s="89"/>
      <c r="CS6" s="123"/>
      <c r="CT6" s="89"/>
      <c r="CW6" s="123"/>
      <c r="CX6" s="89"/>
      <c r="CY6" s="123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124"/>
      <c r="DL6" s="125"/>
      <c r="DM6" s="123"/>
      <c r="DN6" s="89"/>
      <c r="DO6" s="123"/>
      <c r="DP6" s="89"/>
      <c r="DQ6" s="123"/>
      <c r="DR6" s="89"/>
      <c r="DS6" s="123"/>
      <c r="DT6" s="89"/>
      <c r="DU6" s="123"/>
      <c r="DV6" s="89"/>
      <c r="DW6" s="123"/>
      <c r="DX6" s="89"/>
      <c r="DY6" s="89"/>
      <c r="DZ6" s="89"/>
      <c r="EA6" s="89"/>
      <c r="EB6" s="89"/>
      <c r="EC6" s="123"/>
      <c r="ED6" s="89"/>
      <c r="EE6" s="123"/>
      <c r="EF6" s="89"/>
      <c r="EG6" s="123"/>
      <c r="EH6" s="89"/>
      <c r="EI6" s="123"/>
      <c r="EJ6" s="89"/>
      <c r="EK6" s="123"/>
      <c r="EL6" s="89"/>
      <c r="EM6" s="123"/>
      <c r="EN6" s="89"/>
      <c r="EO6" s="123"/>
      <c r="EP6" s="89"/>
      <c r="EQ6" s="123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  <c r="FE6" s="89"/>
      <c r="FF6" s="89"/>
      <c r="FG6" s="89"/>
      <c r="FH6" s="89"/>
      <c r="FI6" s="89"/>
      <c r="FJ6" s="89"/>
      <c r="FK6" s="89"/>
      <c r="FL6" s="89"/>
      <c r="FM6" s="89"/>
      <c r="FN6" s="89"/>
      <c r="FO6" s="89"/>
      <c r="FP6" s="89"/>
      <c r="FQ6" s="89"/>
      <c r="FR6" s="89"/>
      <c r="FS6" s="89"/>
      <c r="FT6" s="89"/>
      <c r="FU6" s="89"/>
      <c r="FV6" s="89"/>
      <c r="FW6" s="89"/>
      <c r="FX6" s="89"/>
      <c r="FY6" s="89"/>
      <c r="FZ6" s="89"/>
      <c r="GA6" s="89"/>
      <c r="GB6" s="89"/>
      <c r="GC6" s="89"/>
      <c r="GD6" s="89"/>
      <c r="GE6" s="89"/>
      <c r="GF6" s="89"/>
      <c r="GG6" s="89"/>
      <c r="GH6" s="89"/>
      <c r="GI6" s="89"/>
      <c r="GJ6" s="89"/>
      <c r="GK6" s="89"/>
      <c r="GL6" s="89"/>
      <c r="GM6" s="89"/>
      <c r="GN6" s="89"/>
      <c r="GO6" s="89"/>
      <c r="GP6" s="89"/>
      <c r="GQ6" s="89"/>
      <c r="GR6" s="89"/>
      <c r="GS6" s="89"/>
      <c r="GT6" s="89"/>
      <c r="GU6" s="89"/>
      <c r="GV6" s="89"/>
      <c r="GW6" s="89"/>
      <c r="GX6" s="89"/>
      <c r="GY6" s="89"/>
      <c r="GZ6" s="89"/>
      <c r="HA6" s="89"/>
      <c r="HB6" s="89"/>
      <c r="HC6" s="89"/>
      <c r="HD6" s="89"/>
      <c r="HE6" s="89"/>
      <c r="HF6" s="89"/>
      <c r="HG6" s="89"/>
      <c r="HH6" s="89"/>
      <c r="HI6" s="89"/>
      <c r="HJ6" s="89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89"/>
      <c r="IA6" s="89"/>
      <c r="IB6" s="89"/>
      <c r="IC6" s="89"/>
      <c r="ID6" s="89"/>
      <c r="IE6" s="89"/>
      <c r="IF6" s="89"/>
      <c r="IG6" s="89"/>
      <c r="IH6" s="89"/>
      <c r="II6" s="89"/>
      <c r="IJ6" s="89"/>
      <c r="IK6" s="89"/>
      <c r="IL6" s="89"/>
      <c r="IM6" s="89"/>
      <c r="IN6" s="89"/>
      <c r="IO6" s="89"/>
      <c r="IP6" s="89"/>
      <c r="IQ6" s="89"/>
      <c r="IR6" s="89"/>
      <c r="IS6" s="89"/>
      <c r="IT6" s="89"/>
      <c r="IU6" s="89"/>
      <c r="IV6" s="89"/>
      <c r="IW6" s="89"/>
      <c r="IX6" s="89"/>
      <c r="IY6" s="89"/>
      <c r="IZ6" s="89"/>
      <c r="JA6" s="89"/>
      <c r="JB6" s="89"/>
      <c r="JC6" s="89"/>
      <c r="JD6" s="89"/>
      <c r="JE6" s="89"/>
      <c r="JF6" s="89"/>
      <c r="JG6" s="89"/>
      <c r="JH6" s="89"/>
      <c r="JI6" s="89"/>
      <c r="JJ6" s="89"/>
      <c r="JK6" s="89"/>
      <c r="JL6" s="89"/>
      <c r="JM6" s="89"/>
      <c r="JN6" s="89"/>
      <c r="JO6" s="89"/>
      <c r="JP6" s="89"/>
      <c r="JQ6" s="89"/>
      <c r="JR6" s="89"/>
      <c r="JS6" s="89"/>
      <c r="JT6" s="89"/>
      <c r="JU6" s="89"/>
      <c r="JV6" s="89"/>
      <c r="JW6" s="89"/>
      <c r="JX6" s="89"/>
      <c r="JY6" s="89"/>
      <c r="JZ6" s="89"/>
      <c r="KA6" s="89"/>
      <c r="KB6" s="89"/>
      <c r="KC6" s="89"/>
      <c r="KD6" s="89"/>
      <c r="KE6" s="89"/>
      <c r="KF6" s="89"/>
      <c r="KG6" s="89"/>
      <c r="KH6" s="89"/>
      <c r="KI6" s="89"/>
      <c r="KJ6" s="89"/>
      <c r="KK6" s="89"/>
      <c r="KL6" s="89"/>
      <c r="KM6" s="89"/>
      <c r="KN6" s="89"/>
      <c r="KO6" s="89"/>
      <c r="KP6" s="89"/>
      <c r="KQ6" s="89"/>
      <c r="KR6" s="89"/>
      <c r="KS6" s="89"/>
      <c r="KT6" s="89"/>
      <c r="KU6" s="89"/>
      <c r="KV6" s="89"/>
      <c r="KW6" s="89"/>
      <c r="KX6" s="89"/>
      <c r="KY6" s="89"/>
      <c r="KZ6" s="89"/>
      <c r="LA6" s="89"/>
      <c r="LB6" s="89"/>
      <c r="LC6" s="89"/>
      <c r="LD6" s="89"/>
      <c r="LE6" s="89"/>
      <c r="LF6" s="89"/>
      <c r="LG6" s="89"/>
      <c r="LH6" s="89"/>
      <c r="LI6" s="89"/>
      <c r="LJ6" s="89"/>
      <c r="LK6" s="89"/>
      <c r="LL6" s="89"/>
      <c r="LM6" s="89"/>
      <c r="LN6" s="89"/>
      <c r="LO6" s="89"/>
      <c r="LP6" s="89"/>
      <c r="LQ6" s="89"/>
      <c r="LR6" s="89"/>
      <c r="LS6" s="89"/>
      <c r="LT6" s="89"/>
      <c r="LU6" s="89"/>
      <c r="LV6" s="89"/>
      <c r="LW6" s="89"/>
      <c r="LX6" s="89"/>
      <c r="LY6" s="89"/>
      <c r="LZ6" s="89"/>
      <c r="MA6" s="89"/>
      <c r="MB6" s="89"/>
      <c r="MC6" s="89"/>
      <c r="MD6" s="89"/>
      <c r="ME6" s="89"/>
      <c r="MF6" s="89"/>
      <c r="MG6" s="89"/>
      <c r="MH6" s="89"/>
      <c r="MI6" s="89"/>
      <c r="MJ6" s="89"/>
      <c r="MK6" s="89"/>
      <c r="ML6" s="89"/>
      <c r="MM6" s="89"/>
      <c r="MN6" s="89"/>
      <c r="MO6" s="89"/>
      <c r="MP6" s="89"/>
      <c r="MQ6" s="89"/>
      <c r="MR6" s="89"/>
      <c r="MS6" s="89"/>
      <c r="MT6" s="89"/>
      <c r="MU6" s="89"/>
      <c r="MV6" s="89"/>
      <c r="MW6" s="89"/>
      <c r="MX6" s="89"/>
      <c r="MY6" s="89"/>
      <c r="MZ6" s="89"/>
      <c r="NA6" s="89"/>
      <c r="NB6" s="89"/>
      <c r="NC6" s="89"/>
      <c r="ND6" s="89"/>
      <c r="NE6" s="89"/>
      <c r="NF6" s="89"/>
      <c r="NG6" s="89"/>
      <c r="NH6" s="89"/>
      <c r="NI6" s="89"/>
      <c r="NJ6" s="89"/>
      <c r="NK6" s="89"/>
      <c r="NL6" s="89"/>
      <c r="NM6" s="89"/>
      <c r="NN6" s="89"/>
      <c r="NO6" s="89"/>
      <c r="NP6" s="89"/>
      <c r="NQ6" s="89"/>
      <c r="NR6" s="89"/>
      <c r="NS6" s="89"/>
      <c r="NT6" s="89"/>
      <c r="NU6" s="89"/>
      <c r="NV6" s="89"/>
      <c r="NW6" s="89"/>
      <c r="NX6" s="89"/>
      <c r="NY6" s="89"/>
      <c r="NZ6" s="89"/>
      <c r="OA6" s="89"/>
      <c r="OB6" s="89"/>
      <c r="OC6" s="89"/>
      <c r="OD6" s="89"/>
      <c r="OE6" s="89"/>
      <c r="OF6" s="89"/>
      <c r="OG6" s="89"/>
      <c r="OH6" s="89"/>
      <c r="OI6" s="89"/>
      <c r="OJ6" s="89"/>
      <c r="OK6" s="89"/>
      <c r="OL6" s="89"/>
      <c r="OM6" s="89"/>
      <c r="ON6" s="89"/>
      <c r="OO6" s="89"/>
      <c r="OP6" s="89"/>
      <c r="OQ6" s="89"/>
      <c r="OR6" s="89"/>
      <c r="OS6" s="89"/>
      <c r="OT6" s="89"/>
      <c r="OU6" s="89"/>
      <c r="OV6" s="89"/>
      <c r="OW6" s="89"/>
      <c r="OX6" s="89"/>
      <c r="OY6" s="89"/>
      <c r="OZ6" s="89"/>
      <c r="PA6" s="89"/>
      <c r="PB6" s="89"/>
      <c r="PC6" s="89"/>
      <c r="PD6" s="89"/>
      <c r="PE6" s="89"/>
      <c r="PF6" s="89"/>
      <c r="PG6" s="89"/>
      <c r="PH6" s="89"/>
      <c r="PI6" s="89"/>
      <c r="PJ6" s="89"/>
      <c r="PK6" s="89"/>
      <c r="PL6" s="89"/>
      <c r="PM6" s="89"/>
      <c r="PN6" s="89"/>
      <c r="PO6" s="89"/>
      <c r="PP6" s="89"/>
      <c r="PQ6" s="89"/>
      <c r="PR6" s="89"/>
      <c r="PS6" s="89"/>
      <c r="PT6" s="89"/>
      <c r="PU6" s="89"/>
      <c r="PV6" s="89"/>
      <c r="PW6" s="89"/>
      <c r="PX6" s="89"/>
      <c r="PY6" s="89"/>
      <c r="PZ6" s="89"/>
      <c r="QA6" s="89"/>
      <c r="QB6" s="89"/>
      <c r="QC6" s="89"/>
      <c r="QD6" s="89"/>
      <c r="QE6" s="89"/>
      <c r="QF6" s="89"/>
      <c r="QG6" s="89"/>
      <c r="QH6" s="89"/>
      <c r="QI6" s="89"/>
      <c r="QJ6" s="89"/>
      <c r="QK6" s="89"/>
      <c r="QL6" s="89"/>
      <c r="QM6" s="89"/>
      <c r="QN6" s="89"/>
      <c r="QO6" s="89"/>
      <c r="QP6" s="89"/>
      <c r="QQ6" s="89"/>
      <c r="QR6" s="89"/>
      <c r="QS6" s="89"/>
      <c r="QT6" s="89"/>
      <c r="QU6" s="89"/>
      <c r="QV6" s="89"/>
      <c r="QW6" s="89"/>
      <c r="QX6" s="89"/>
      <c r="QY6" s="89"/>
      <c r="QZ6" s="89"/>
      <c r="RA6" s="89"/>
      <c r="RB6" s="89"/>
      <c r="RC6" s="89"/>
      <c r="RD6" s="89"/>
      <c r="RE6" s="89"/>
      <c r="RF6" s="89"/>
      <c r="RG6" s="89"/>
      <c r="RH6" s="89"/>
      <c r="RI6" s="89"/>
      <c r="RJ6" s="89"/>
      <c r="RK6" s="89"/>
      <c r="RL6" s="89"/>
      <c r="RM6" s="89"/>
      <c r="RN6" s="89"/>
      <c r="RO6" s="89"/>
      <c r="RP6" s="89"/>
      <c r="RQ6" s="89"/>
      <c r="RR6" s="89"/>
      <c r="RS6" s="89"/>
      <c r="RT6" s="89"/>
      <c r="RU6" s="123"/>
      <c r="RV6" s="89"/>
      <c r="RW6" s="123"/>
      <c r="RX6" s="89"/>
    </row>
    <row r="7" spans="1:1023 1025:1833" ht="14.1" customHeight="1" x14ac:dyDescent="0.2">
      <c r="A7" s="225" t="s">
        <v>92</v>
      </c>
      <c r="B7" s="225"/>
      <c r="C7" s="225"/>
      <c r="D7" s="225"/>
      <c r="E7" s="225"/>
      <c r="F7" s="225"/>
      <c r="G7" s="225"/>
      <c r="H7" s="225"/>
      <c r="I7" s="225"/>
      <c r="J7" s="225"/>
      <c r="K7" s="225"/>
      <c r="L7" s="225"/>
      <c r="M7" s="225"/>
      <c r="N7" s="228"/>
      <c r="O7" s="123"/>
      <c r="P7" s="89"/>
      <c r="Q7" s="123"/>
      <c r="R7" s="89"/>
      <c r="S7" s="123"/>
      <c r="T7" s="89"/>
      <c r="U7" s="123"/>
      <c r="V7" s="89"/>
      <c r="W7" s="123"/>
      <c r="X7" s="89"/>
      <c r="Y7" s="89"/>
      <c r="Z7" s="89"/>
      <c r="AA7" s="89"/>
      <c r="AB7" s="89"/>
      <c r="AC7" s="89"/>
      <c r="AD7" s="89"/>
      <c r="AE7" s="123"/>
      <c r="AF7" s="89"/>
      <c r="AG7" s="123"/>
      <c r="AH7" s="89"/>
      <c r="AI7" s="123"/>
      <c r="AJ7" s="89"/>
      <c r="AK7" s="123"/>
      <c r="AL7" s="89"/>
      <c r="AM7" s="123"/>
      <c r="AN7" s="89"/>
      <c r="AO7" s="123"/>
      <c r="AP7" s="89"/>
      <c r="AQ7" s="123"/>
      <c r="AR7" s="89"/>
      <c r="AS7" s="123"/>
      <c r="AT7" s="89"/>
      <c r="AU7" s="123"/>
      <c r="AV7" s="89"/>
      <c r="AY7" s="123"/>
      <c r="AZ7" s="89"/>
      <c r="BA7" s="124"/>
      <c r="BB7" s="125"/>
      <c r="BC7" s="123"/>
      <c r="BD7" s="89"/>
      <c r="BE7" s="123"/>
      <c r="BF7" s="89"/>
      <c r="BG7" s="123"/>
      <c r="BH7" s="89"/>
      <c r="BI7" s="123"/>
      <c r="BJ7" s="89"/>
      <c r="BK7" s="123"/>
      <c r="BL7" s="89"/>
      <c r="BM7" s="123"/>
      <c r="BN7" s="89"/>
      <c r="BO7" s="123"/>
      <c r="BP7" s="89"/>
      <c r="BQ7" s="123"/>
      <c r="BR7" s="89"/>
      <c r="BS7" s="123"/>
      <c r="BT7" s="89"/>
      <c r="BU7" s="123"/>
      <c r="BV7" s="89"/>
      <c r="BW7" s="123"/>
      <c r="BX7" s="89"/>
      <c r="BY7" s="123"/>
      <c r="BZ7" s="89"/>
      <c r="CA7" s="123"/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123"/>
      <c r="CN7" s="89"/>
      <c r="CO7" s="123"/>
      <c r="CP7" s="89"/>
      <c r="CQ7" s="123"/>
      <c r="CR7" s="89"/>
      <c r="CS7" s="123"/>
      <c r="CT7" s="89"/>
      <c r="CW7" s="123"/>
      <c r="CX7" s="89"/>
      <c r="CY7" s="123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89"/>
      <c r="DK7" s="124"/>
      <c r="DL7" s="125"/>
      <c r="DM7" s="123"/>
      <c r="DN7" s="89"/>
      <c r="DO7" s="123"/>
      <c r="DP7" s="89"/>
      <c r="DQ7" s="123"/>
      <c r="DR7" s="89"/>
      <c r="DS7" s="123"/>
      <c r="DT7" s="89"/>
      <c r="DU7" s="123"/>
      <c r="DV7" s="89"/>
      <c r="DW7" s="123"/>
      <c r="DX7" s="89"/>
      <c r="DY7" s="89"/>
      <c r="DZ7" s="89"/>
      <c r="EA7" s="89"/>
      <c r="EB7" s="89"/>
      <c r="EC7" s="123"/>
      <c r="ED7" s="89"/>
      <c r="EE7" s="123"/>
      <c r="EF7" s="89"/>
      <c r="EG7" s="123"/>
      <c r="EH7" s="89"/>
      <c r="EI7" s="123"/>
      <c r="EJ7" s="89"/>
      <c r="EK7" s="123"/>
      <c r="EL7" s="89"/>
      <c r="EM7" s="123"/>
      <c r="EN7" s="89"/>
      <c r="EO7" s="123"/>
      <c r="EP7" s="89"/>
      <c r="EQ7" s="123"/>
      <c r="ER7" s="89"/>
      <c r="ES7" s="89"/>
      <c r="ET7" s="89"/>
      <c r="EU7" s="89"/>
      <c r="EV7" s="89"/>
      <c r="EW7" s="89"/>
      <c r="EX7" s="89"/>
      <c r="EY7" s="89"/>
      <c r="EZ7" s="89"/>
      <c r="FA7" s="89"/>
      <c r="FB7" s="89"/>
      <c r="FC7" s="89"/>
      <c r="FD7" s="89"/>
      <c r="FE7" s="89"/>
      <c r="FF7" s="89"/>
      <c r="FG7" s="89"/>
      <c r="FH7" s="89"/>
      <c r="FI7" s="89"/>
      <c r="FJ7" s="89"/>
      <c r="FK7" s="89"/>
      <c r="FL7" s="89"/>
      <c r="FM7" s="89"/>
      <c r="FN7" s="89"/>
      <c r="FO7" s="89"/>
      <c r="FP7" s="89"/>
      <c r="FQ7" s="89"/>
      <c r="FR7" s="89"/>
      <c r="FS7" s="89"/>
      <c r="FT7" s="89"/>
      <c r="FU7" s="89"/>
      <c r="FV7" s="89"/>
      <c r="FW7" s="89"/>
      <c r="FX7" s="89"/>
      <c r="FY7" s="89"/>
      <c r="FZ7" s="89"/>
      <c r="GA7" s="89"/>
      <c r="GB7" s="89"/>
      <c r="GC7" s="89"/>
      <c r="GD7" s="89"/>
      <c r="GE7" s="89"/>
      <c r="GF7" s="89"/>
      <c r="GG7" s="89"/>
      <c r="GH7" s="89"/>
      <c r="GI7" s="89"/>
      <c r="GJ7" s="89"/>
      <c r="GK7" s="89"/>
      <c r="GL7" s="89"/>
      <c r="GM7" s="89"/>
      <c r="GN7" s="89"/>
      <c r="GO7" s="89"/>
      <c r="GP7" s="89"/>
      <c r="GQ7" s="89"/>
      <c r="GR7" s="89"/>
      <c r="GS7" s="89"/>
      <c r="GT7" s="89"/>
      <c r="GU7" s="89"/>
      <c r="GV7" s="89"/>
      <c r="GW7" s="89"/>
      <c r="GX7" s="89"/>
      <c r="GY7" s="89"/>
      <c r="GZ7" s="89"/>
      <c r="HA7" s="89"/>
      <c r="HB7" s="89"/>
      <c r="HC7" s="89"/>
      <c r="HD7" s="89"/>
      <c r="HE7" s="89"/>
      <c r="HF7" s="89"/>
      <c r="HG7" s="89"/>
      <c r="HH7" s="89"/>
      <c r="HI7" s="89"/>
      <c r="HJ7" s="89"/>
      <c r="HK7" s="89"/>
      <c r="HL7" s="89"/>
      <c r="HM7" s="89"/>
      <c r="HN7" s="89"/>
      <c r="HO7" s="89"/>
      <c r="HP7" s="89"/>
      <c r="HQ7" s="89"/>
      <c r="HR7" s="89"/>
      <c r="HS7" s="89"/>
      <c r="HT7" s="89"/>
      <c r="HU7" s="89"/>
      <c r="HV7" s="89"/>
      <c r="HW7" s="89"/>
      <c r="HX7" s="89"/>
      <c r="HY7" s="89"/>
      <c r="HZ7" s="89"/>
      <c r="IA7" s="89"/>
      <c r="IB7" s="89"/>
      <c r="IC7" s="89"/>
      <c r="ID7" s="89"/>
      <c r="IE7" s="89"/>
      <c r="IF7" s="89"/>
      <c r="IG7" s="89"/>
      <c r="IH7" s="89"/>
      <c r="II7" s="89"/>
      <c r="IJ7" s="89"/>
      <c r="IK7" s="89"/>
      <c r="IL7" s="89"/>
      <c r="IM7" s="89"/>
      <c r="IN7" s="89"/>
      <c r="IO7" s="89"/>
      <c r="IP7" s="89"/>
      <c r="IQ7" s="89"/>
      <c r="IR7" s="89"/>
      <c r="IS7" s="89"/>
      <c r="IT7" s="89"/>
      <c r="IU7" s="89"/>
      <c r="IV7" s="89"/>
      <c r="IW7" s="89"/>
      <c r="IX7" s="89"/>
      <c r="IY7" s="89"/>
      <c r="IZ7" s="89"/>
      <c r="JA7" s="89"/>
      <c r="JB7" s="89"/>
      <c r="JC7" s="89"/>
      <c r="JD7" s="89"/>
      <c r="JE7" s="89"/>
      <c r="JF7" s="89"/>
      <c r="JG7" s="89"/>
      <c r="JH7" s="89"/>
      <c r="JI7" s="89"/>
      <c r="JJ7" s="89"/>
      <c r="JK7" s="89"/>
      <c r="JL7" s="89"/>
      <c r="JM7" s="89"/>
      <c r="JN7" s="89"/>
      <c r="JO7" s="89"/>
      <c r="JP7" s="89"/>
      <c r="JQ7" s="89"/>
      <c r="JR7" s="89"/>
      <c r="JS7" s="89"/>
      <c r="JT7" s="89"/>
      <c r="JU7" s="89"/>
      <c r="JV7" s="89"/>
      <c r="JW7" s="89"/>
      <c r="JX7" s="89"/>
      <c r="JY7" s="89"/>
      <c r="JZ7" s="89"/>
      <c r="KA7" s="89"/>
      <c r="KB7" s="89"/>
      <c r="KC7" s="89"/>
      <c r="KD7" s="89"/>
      <c r="KE7" s="89"/>
      <c r="KF7" s="89"/>
      <c r="KG7" s="89"/>
      <c r="KH7" s="89"/>
      <c r="KI7" s="89"/>
      <c r="KJ7" s="89"/>
      <c r="KK7" s="89"/>
      <c r="KL7" s="89"/>
      <c r="KM7" s="89"/>
      <c r="KN7" s="89"/>
      <c r="KO7" s="89"/>
      <c r="KP7" s="89"/>
      <c r="KQ7" s="89"/>
      <c r="KR7" s="89"/>
      <c r="KS7" s="89"/>
      <c r="KT7" s="89"/>
      <c r="KU7" s="89"/>
      <c r="KV7" s="89"/>
      <c r="KW7" s="89"/>
      <c r="KX7" s="89"/>
      <c r="KY7" s="89"/>
      <c r="KZ7" s="89"/>
      <c r="LA7" s="89"/>
      <c r="LB7" s="89"/>
      <c r="LC7" s="89"/>
      <c r="LD7" s="89"/>
      <c r="LE7" s="89"/>
      <c r="LF7" s="89"/>
      <c r="LG7" s="89"/>
      <c r="LH7" s="89"/>
      <c r="LI7" s="89"/>
      <c r="LJ7" s="89"/>
      <c r="LK7" s="89"/>
      <c r="LL7" s="89"/>
      <c r="LM7" s="89"/>
      <c r="LN7" s="89"/>
      <c r="LO7" s="89"/>
      <c r="LP7" s="89"/>
      <c r="LQ7" s="89"/>
      <c r="LR7" s="89"/>
      <c r="LS7" s="89"/>
      <c r="LT7" s="89"/>
      <c r="LU7" s="89"/>
      <c r="LV7" s="89"/>
      <c r="LW7" s="89"/>
      <c r="LX7" s="89"/>
      <c r="LY7" s="89"/>
      <c r="LZ7" s="89"/>
      <c r="MA7" s="89"/>
      <c r="MB7" s="89"/>
      <c r="MC7" s="89"/>
      <c r="MD7" s="89"/>
      <c r="ME7" s="89"/>
      <c r="MF7" s="89"/>
      <c r="MG7" s="89"/>
      <c r="MH7" s="89"/>
      <c r="MI7" s="89"/>
      <c r="MJ7" s="89"/>
      <c r="MK7" s="89"/>
      <c r="ML7" s="89"/>
      <c r="MM7" s="89"/>
      <c r="MN7" s="89"/>
      <c r="MO7" s="89"/>
      <c r="MP7" s="89"/>
      <c r="MQ7" s="89"/>
      <c r="MR7" s="89"/>
      <c r="MS7" s="89"/>
      <c r="MT7" s="89"/>
      <c r="MU7" s="89"/>
      <c r="MV7" s="89"/>
      <c r="MW7" s="89"/>
      <c r="MX7" s="89"/>
      <c r="MY7" s="89"/>
      <c r="MZ7" s="89"/>
      <c r="NA7" s="89"/>
      <c r="NB7" s="89"/>
      <c r="NC7" s="89"/>
      <c r="ND7" s="89"/>
      <c r="NE7" s="89"/>
      <c r="NF7" s="89"/>
      <c r="NG7" s="89"/>
      <c r="NH7" s="89"/>
      <c r="NI7" s="89"/>
      <c r="NJ7" s="89"/>
      <c r="NK7" s="89"/>
      <c r="NL7" s="89"/>
      <c r="NM7" s="89"/>
      <c r="NN7" s="89"/>
      <c r="NO7" s="89"/>
      <c r="NP7" s="89"/>
      <c r="NQ7" s="89"/>
      <c r="NR7" s="89"/>
      <c r="NS7" s="89"/>
      <c r="NT7" s="89"/>
      <c r="NU7" s="89"/>
      <c r="NV7" s="89"/>
      <c r="NW7" s="89"/>
      <c r="NX7" s="89"/>
      <c r="NY7" s="89"/>
      <c r="NZ7" s="89"/>
      <c r="OA7" s="89"/>
      <c r="OB7" s="89"/>
      <c r="OC7" s="89"/>
      <c r="OD7" s="89"/>
      <c r="OE7" s="89"/>
      <c r="OF7" s="89"/>
      <c r="OG7" s="89"/>
      <c r="OH7" s="89"/>
      <c r="OI7" s="89"/>
      <c r="OJ7" s="89"/>
      <c r="OK7" s="89"/>
      <c r="OL7" s="89"/>
      <c r="OM7" s="89"/>
      <c r="ON7" s="89"/>
      <c r="OO7" s="89"/>
      <c r="OP7" s="89"/>
      <c r="OQ7" s="89"/>
      <c r="OR7" s="89"/>
      <c r="OS7" s="89"/>
      <c r="OT7" s="89"/>
      <c r="OU7" s="89"/>
      <c r="OV7" s="89"/>
      <c r="OW7" s="89"/>
      <c r="OX7" s="89"/>
      <c r="OY7" s="89"/>
      <c r="OZ7" s="89"/>
      <c r="PA7" s="89"/>
      <c r="PB7" s="89"/>
      <c r="PC7" s="89"/>
      <c r="PD7" s="89"/>
      <c r="PE7" s="89"/>
      <c r="PF7" s="89"/>
      <c r="PG7" s="89"/>
      <c r="PH7" s="89"/>
      <c r="PI7" s="89"/>
      <c r="PJ7" s="89"/>
      <c r="PK7" s="89"/>
      <c r="PL7" s="89"/>
      <c r="PM7" s="89"/>
      <c r="PN7" s="89"/>
      <c r="PO7" s="89"/>
      <c r="PP7" s="89"/>
      <c r="PQ7" s="89"/>
      <c r="PR7" s="89"/>
      <c r="PS7" s="89"/>
      <c r="PT7" s="89"/>
      <c r="PU7" s="89"/>
      <c r="PV7" s="89"/>
      <c r="PW7" s="89"/>
      <c r="PX7" s="89"/>
      <c r="PY7" s="89"/>
      <c r="PZ7" s="89"/>
      <c r="QA7" s="89"/>
      <c r="QB7" s="89"/>
      <c r="QC7" s="89"/>
      <c r="QD7" s="89"/>
      <c r="QE7" s="89"/>
      <c r="QF7" s="89"/>
      <c r="QG7" s="89"/>
      <c r="QH7" s="89"/>
      <c r="QI7" s="89"/>
      <c r="QJ7" s="89"/>
      <c r="QK7" s="89"/>
      <c r="QL7" s="89"/>
      <c r="QM7" s="89"/>
      <c r="QN7" s="89"/>
      <c r="QO7" s="89"/>
      <c r="QP7" s="89"/>
      <c r="QQ7" s="89"/>
      <c r="QR7" s="89"/>
      <c r="QS7" s="89"/>
      <c r="QT7" s="89"/>
      <c r="QU7" s="89"/>
      <c r="QV7" s="89"/>
      <c r="QW7" s="89"/>
      <c r="QX7" s="89"/>
      <c r="QY7" s="89"/>
      <c r="QZ7" s="89"/>
      <c r="RA7" s="89"/>
      <c r="RB7" s="89"/>
      <c r="RC7" s="89"/>
      <c r="RD7" s="89"/>
      <c r="RE7" s="89"/>
      <c r="RF7" s="89"/>
      <c r="RG7" s="89"/>
      <c r="RH7" s="89"/>
      <c r="RI7" s="89"/>
      <c r="RJ7" s="89"/>
      <c r="RK7" s="89"/>
      <c r="RL7" s="89"/>
      <c r="RM7" s="89"/>
      <c r="RN7" s="89"/>
      <c r="RO7" s="89"/>
      <c r="RP7" s="89"/>
      <c r="RQ7" s="89"/>
      <c r="RR7" s="89"/>
      <c r="RS7" s="89"/>
      <c r="RT7" s="89"/>
      <c r="RU7" s="123"/>
      <c r="RV7" s="89"/>
      <c r="RW7" s="123"/>
      <c r="RX7" s="89"/>
    </row>
    <row r="8" spans="1:1023 1025:1833" s="23" customFormat="1" ht="2.25" customHeight="1" x14ac:dyDescent="0.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Y8" s="89"/>
      <c r="AZ8" s="89"/>
      <c r="BA8" s="125"/>
      <c r="BB8" s="125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/>
      <c r="BY8" s="89"/>
      <c r="BZ8" s="89"/>
      <c r="CA8" s="89"/>
      <c r="CB8" s="89"/>
      <c r="CC8" s="89"/>
      <c r="CD8" s="89"/>
      <c r="CE8" s="89"/>
      <c r="CF8" s="89"/>
      <c r="CG8" s="89"/>
      <c r="CH8" s="89"/>
      <c r="CI8" s="89"/>
      <c r="CJ8" s="89"/>
      <c r="CK8" s="89"/>
      <c r="CL8" s="89"/>
      <c r="CM8" s="89"/>
      <c r="CN8" s="89"/>
      <c r="CO8" s="89"/>
      <c r="CP8" s="89"/>
      <c r="CQ8" s="89"/>
      <c r="CR8" s="89"/>
      <c r="CS8" s="89"/>
      <c r="CT8" s="89"/>
      <c r="CW8" s="89"/>
      <c r="CX8" s="89"/>
      <c r="CY8" s="89"/>
      <c r="CZ8" s="89"/>
      <c r="DA8" s="89"/>
      <c r="DB8" s="89"/>
      <c r="DC8" s="89"/>
      <c r="DD8" s="89"/>
      <c r="DE8" s="89"/>
      <c r="DF8" s="89"/>
      <c r="DG8" s="89"/>
      <c r="DH8" s="89"/>
      <c r="DI8" s="89"/>
      <c r="DJ8" s="89"/>
      <c r="DK8" s="125"/>
      <c r="DL8" s="125"/>
      <c r="DM8" s="89"/>
      <c r="DN8" s="89"/>
      <c r="DO8" s="89"/>
      <c r="DP8" s="89"/>
      <c r="DQ8" s="89"/>
      <c r="DR8" s="89"/>
      <c r="DS8" s="89"/>
      <c r="DT8" s="89"/>
      <c r="DU8" s="89"/>
      <c r="DV8" s="89"/>
      <c r="DW8" s="89"/>
      <c r="DX8" s="89"/>
      <c r="DY8" s="89"/>
      <c r="DZ8" s="89"/>
      <c r="EA8" s="89"/>
      <c r="EB8" s="89"/>
      <c r="EC8" s="89"/>
      <c r="ED8" s="89"/>
      <c r="EE8" s="89"/>
      <c r="EF8" s="89"/>
      <c r="EG8" s="89"/>
      <c r="EH8" s="89"/>
      <c r="EI8" s="89"/>
      <c r="EJ8" s="89"/>
      <c r="EK8" s="89"/>
      <c r="EL8" s="89"/>
      <c r="EM8" s="89"/>
      <c r="EN8" s="89"/>
      <c r="EO8" s="89"/>
      <c r="EP8" s="89"/>
      <c r="EQ8" s="89"/>
      <c r="ER8" s="89"/>
      <c r="ES8" s="89"/>
      <c r="ET8" s="89"/>
      <c r="EU8" s="89"/>
      <c r="EV8" s="89"/>
      <c r="EW8" s="89"/>
      <c r="EX8" s="89"/>
      <c r="EY8" s="89"/>
      <c r="EZ8" s="89"/>
      <c r="FA8" s="89"/>
      <c r="FB8" s="89"/>
      <c r="FC8" s="89"/>
      <c r="FD8" s="89"/>
      <c r="FE8" s="89"/>
      <c r="FF8" s="89"/>
      <c r="FG8" s="89"/>
      <c r="FH8" s="89"/>
      <c r="FI8" s="89"/>
      <c r="FJ8" s="89"/>
      <c r="FK8" s="89"/>
      <c r="FL8" s="89"/>
      <c r="FM8" s="89"/>
      <c r="FN8" s="89"/>
      <c r="FO8" s="89"/>
      <c r="FP8" s="89"/>
      <c r="FQ8" s="89"/>
      <c r="FR8" s="89"/>
      <c r="FS8" s="89"/>
      <c r="FT8" s="89"/>
      <c r="FU8" s="89"/>
      <c r="FV8" s="89"/>
      <c r="FW8" s="89"/>
      <c r="FX8" s="89"/>
      <c r="FY8" s="89"/>
      <c r="FZ8" s="89"/>
      <c r="GA8" s="89"/>
      <c r="GB8" s="89"/>
      <c r="GC8" s="89"/>
      <c r="GD8" s="89"/>
      <c r="GE8" s="89"/>
      <c r="GF8" s="89"/>
      <c r="GG8" s="89"/>
      <c r="GH8" s="89"/>
      <c r="GI8" s="89"/>
      <c r="GJ8" s="89"/>
      <c r="GK8" s="89"/>
      <c r="GL8" s="89"/>
      <c r="GM8" s="89"/>
      <c r="GN8" s="89"/>
      <c r="GO8" s="89"/>
      <c r="GP8" s="89"/>
      <c r="GQ8" s="89"/>
      <c r="GR8" s="89"/>
      <c r="GS8" s="89"/>
      <c r="GT8" s="89"/>
      <c r="GU8" s="89"/>
      <c r="GV8" s="89"/>
      <c r="GW8" s="89"/>
      <c r="GX8" s="89"/>
      <c r="GY8" s="89"/>
      <c r="GZ8" s="89"/>
      <c r="HA8" s="89"/>
      <c r="HB8" s="89"/>
      <c r="HC8" s="89"/>
      <c r="HD8" s="89"/>
      <c r="HE8" s="89"/>
      <c r="HF8" s="89"/>
      <c r="HG8" s="89"/>
      <c r="HH8" s="89"/>
      <c r="HI8" s="89"/>
      <c r="HJ8" s="89"/>
      <c r="HK8" s="89"/>
      <c r="HL8" s="89"/>
      <c r="HM8" s="89"/>
      <c r="HN8" s="89"/>
      <c r="HO8" s="89"/>
      <c r="HP8" s="89"/>
      <c r="HQ8" s="89"/>
      <c r="HR8" s="89"/>
      <c r="HS8" s="89"/>
      <c r="HT8" s="89"/>
      <c r="HU8" s="89"/>
      <c r="HV8" s="89"/>
      <c r="HW8" s="89"/>
      <c r="HX8" s="89"/>
      <c r="HY8" s="89"/>
      <c r="HZ8" s="89"/>
      <c r="IA8" s="89"/>
      <c r="IB8" s="89"/>
      <c r="IC8" s="89"/>
      <c r="ID8" s="89"/>
      <c r="IE8" s="89"/>
      <c r="IF8" s="89"/>
      <c r="IG8" s="89"/>
      <c r="IH8" s="89"/>
      <c r="II8" s="89"/>
      <c r="IJ8" s="89"/>
      <c r="IK8" s="89"/>
      <c r="IL8" s="89"/>
      <c r="IM8" s="89"/>
      <c r="IN8" s="89"/>
      <c r="IO8" s="89"/>
      <c r="IP8" s="89"/>
      <c r="IQ8" s="89"/>
      <c r="IR8" s="89"/>
      <c r="IS8" s="89"/>
      <c r="IT8" s="89"/>
      <c r="IU8" s="89"/>
      <c r="IV8" s="89"/>
      <c r="IW8" s="89"/>
      <c r="IX8" s="89"/>
      <c r="IY8" s="89"/>
      <c r="IZ8" s="89"/>
      <c r="JA8" s="89"/>
      <c r="JB8" s="89"/>
      <c r="JC8" s="89"/>
      <c r="JD8" s="89"/>
      <c r="JE8" s="89"/>
      <c r="JF8" s="89"/>
      <c r="JG8" s="89"/>
      <c r="JH8" s="89"/>
      <c r="JI8" s="89"/>
      <c r="JJ8" s="89"/>
      <c r="JK8" s="89"/>
      <c r="JL8" s="89"/>
      <c r="JM8" s="89"/>
      <c r="JN8" s="89"/>
      <c r="JO8" s="89"/>
      <c r="JP8" s="89"/>
      <c r="JQ8" s="89"/>
      <c r="JR8" s="89"/>
      <c r="JS8" s="89"/>
      <c r="JT8" s="89"/>
      <c r="JU8" s="89"/>
      <c r="JV8" s="89"/>
      <c r="JW8" s="89"/>
      <c r="JX8" s="89"/>
      <c r="JY8" s="89"/>
      <c r="JZ8" s="89"/>
      <c r="KA8" s="89"/>
      <c r="KB8" s="89"/>
      <c r="KC8" s="89"/>
      <c r="KD8" s="89"/>
      <c r="KE8" s="89"/>
      <c r="KF8" s="89"/>
      <c r="KG8" s="89"/>
      <c r="KH8" s="89"/>
      <c r="KI8" s="89"/>
      <c r="KJ8" s="89"/>
      <c r="KK8" s="89"/>
      <c r="KL8" s="89"/>
      <c r="KM8" s="89"/>
      <c r="KN8" s="89"/>
      <c r="KO8" s="89"/>
      <c r="KP8" s="89"/>
      <c r="KQ8" s="89"/>
      <c r="KR8" s="89"/>
      <c r="KS8" s="89"/>
      <c r="KT8" s="89"/>
      <c r="KU8" s="89"/>
      <c r="KV8" s="89"/>
      <c r="KW8" s="89"/>
      <c r="KX8" s="89"/>
      <c r="KY8" s="89"/>
      <c r="KZ8" s="89"/>
      <c r="LA8" s="89"/>
      <c r="LB8" s="89"/>
      <c r="LC8" s="89"/>
      <c r="LD8" s="89"/>
      <c r="LE8" s="89"/>
      <c r="LF8" s="89"/>
      <c r="LG8" s="89"/>
      <c r="LH8" s="89"/>
      <c r="LI8" s="89"/>
      <c r="LJ8" s="89"/>
      <c r="LK8" s="89"/>
      <c r="LL8" s="89"/>
      <c r="LM8" s="89"/>
      <c r="LN8" s="89"/>
      <c r="LO8" s="89"/>
      <c r="LP8" s="89"/>
      <c r="LQ8" s="89"/>
      <c r="LR8" s="89"/>
      <c r="LS8" s="89"/>
      <c r="LT8" s="89"/>
      <c r="LU8" s="89"/>
      <c r="LV8" s="89"/>
      <c r="LW8" s="89"/>
      <c r="LX8" s="89"/>
      <c r="LY8" s="89"/>
      <c r="LZ8" s="89"/>
      <c r="MA8" s="89"/>
      <c r="MB8" s="89"/>
      <c r="MC8" s="89"/>
      <c r="MD8" s="89"/>
      <c r="ME8" s="89"/>
      <c r="MF8" s="89"/>
      <c r="MG8" s="89"/>
      <c r="MH8" s="89"/>
      <c r="MI8" s="89"/>
      <c r="MJ8" s="89"/>
      <c r="MK8" s="89"/>
      <c r="ML8" s="89"/>
      <c r="MM8" s="89"/>
      <c r="MN8" s="89"/>
      <c r="MO8" s="89"/>
      <c r="MP8" s="89"/>
      <c r="MQ8" s="89"/>
      <c r="MR8" s="89"/>
      <c r="MS8" s="89"/>
      <c r="MT8" s="89"/>
      <c r="MU8" s="89"/>
      <c r="MV8" s="89"/>
      <c r="MW8" s="89"/>
      <c r="MX8" s="89"/>
      <c r="MY8" s="89"/>
      <c r="MZ8" s="89"/>
      <c r="NA8" s="89"/>
      <c r="NB8" s="89"/>
      <c r="NC8" s="89"/>
      <c r="ND8" s="89"/>
      <c r="NE8" s="89"/>
      <c r="NF8" s="89"/>
      <c r="NG8" s="89"/>
      <c r="NH8" s="89"/>
      <c r="NI8" s="89"/>
      <c r="NJ8" s="89"/>
      <c r="NK8" s="89"/>
      <c r="NL8" s="89"/>
      <c r="NM8" s="89"/>
      <c r="NN8" s="89"/>
      <c r="NO8" s="89"/>
      <c r="NP8" s="89"/>
      <c r="NQ8" s="89"/>
      <c r="NR8" s="89"/>
      <c r="NS8" s="89"/>
      <c r="NT8" s="89"/>
      <c r="NU8" s="89"/>
      <c r="NV8" s="89"/>
      <c r="NW8" s="89"/>
      <c r="NX8" s="89"/>
      <c r="NY8" s="89"/>
      <c r="NZ8" s="89"/>
      <c r="OA8" s="89"/>
      <c r="OB8" s="89"/>
      <c r="OC8" s="89"/>
      <c r="OD8" s="89"/>
      <c r="OE8" s="89"/>
      <c r="OF8" s="89"/>
      <c r="OG8" s="89"/>
      <c r="OH8" s="89"/>
      <c r="OI8" s="89"/>
      <c r="OJ8" s="89"/>
      <c r="OK8" s="89"/>
      <c r="OL8" s="89"/>
      <c r="OM8" s="89"/>
      <c r="ON8" s="89"/>
      <c r="OO8" s="89"/>
      <c r="OP8" s="89"/>
      <c r="OQ8" s="89"/>
      <c r="OR8" s="89"/>
      <c r="OS8" s="89"/>
      <c r="OT8" s="89"/>
      <c r="OU8" s="89"/>
      <c r="OV8" s="89"/>
      <c r="OW8" s="89"/>
      <c r="OX8" s="89"/>
      <c r="OY8" s="89"/>
      <c r="OZ8" s="89"/>
      <c r="PA8" s="89"/>
      <c r="PB8" s="89"/>
      <c r="PC8" s="89"/>
      <c r="PD8" s="89"/>
      <c r="PE8" s="89"/>
      <c r="PF8" s="89"/>
      <c r="PG8" s="89"/>
      <c r="PH8" s="89"/>
      <c r="PI8" s="89"/>
      <c r="PJ8" s="89"/>
      <c r="PK8" s="89"/>
      <c r="PL8" s="89"/>
      <c r="PM8" s="89"/>
      <c r="PN8" s="89"/>
      <c r="PO8" s="89"/>
      <c r="PP8" s="89"/>
      <c r="PQ8" s="89"/>
      <c r="PR8" s="89"/>
      <c r="PS8" s="89"/>
      <c r="PT8" s="89"/>
      <c r="PU8" s="89"/>
      <c r="PV8" s="89"/>
      <c r="PW8" s="89"/>
      <c r="PX8" s="89"/>
      <c r="PY8" s="89"/>
      <c r="PZ8" s="89"/>
      <c r="QA8" s="89"/>
      <c r="QB8" s="89"/>
      <c r="QC8" s="89"/>
      <c r="QD8" s="89"/>
      <c r="QE8" s="89"/>
      <c r="QF8" s="89"/>
      <c r="QG8" s="89"/>
      <c r="QH8" s="89"/>
      <c r="QI8" s="89"/>
      <c r="QJ8" s="89"/>
      <c r="QK8" s="89"/>
      <c r="QL8" s="89"/>
      <c r="QM8" s="89"/>
      <c r="QN8" s="89"/>
      <c r="QO8" s="89"/>
      <c r="QP8" s="89"/>
      <c r="QQ8" s="89"/>
      <c r="QR8" s="89"/>
      <c r="QS8" s="89"/>
      <c r="QT8" s="89"/>
      <c r="QU8" s="89"/>
      <c r="QV8" s="89"/>
      <c r="QW8" s="89"/>
      <c r="QX8" s="89"/>
      <c r="QY8" s="89"/>
      <c r="QZ8" s="89"/>
      <c r="RA8" s="89"/>
      <c r="RB8" s="89"/>
      <c r="RC8" s="89"/>
      <c r="RD8" s="89"/>
      <c r="RE8" s="89"/>
      <c r="RF8" s="89"/>
      <c r="RG8" s="89"/>
      <c r="RH8" s="89"/>
      <c r="RI8" s="89"/>
      <c r="RJ8" s="89"/>
      <c r="RK8" s="89"/>
      <c r="RL8" s="89"/>
      <c r="RM8" s="89"/>
      <c r="RN8" s="89"/>
      <c r="RO8" s="89"/>
      <c r="RP8" s="89"/>
      <c r="RQ8" s="89"/>
      <c r="RR8" s="89"/>
      <c r="RS8" s="89"/>
      <c r="RT8" s="89"/>
      <c r="RU8" s="89"/>
      <c r="RV8" s="89"/>
      <c r="RW8" s="89"/>
      <c r="RX8" s="89"/>
    </row>
    <row r="9" spans="1:1023 1025:1833" ht="14.1" customHeight="1" x14ac:dyDescent="0.2">
      <c r="A9" s="76" t="s">
        <v>93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"/>
      <c r="N9" s="7"/>
      <c r="O9" s="123"/>
      <c r="P9" s="89"/>
      <c r="Q9" s="123"/>
      <c r="R9" s="89"/>
      <c r="S9" s="123"/>
      <c r="T9" s="89"/>
      <c r="U9" s="123"/>
      <c r="V9" s="89"/>
      <c r="W9" s="123"/>
      <c r="X9" s="89"/>
      <c r="Y9" s="89"/>
      <c r="Z9" s="89"/>
      <c r="AA9" s="89"/>
      <c r="AB9" s="89"/>
      <c r="AC9" s="89"/>
      <c r="AD9" s="89"/>
      <c r="AE9" s="123"/>
      <c r="AF9" s="89"/>
      <c r="AG9" s="123"/>
      <c r="AH9" s="89"/>
      <c r="AI9" s="123"/>
      <c r="AJ9" s="89"/>
      <c r="AK9" s="123"/>
      <c r="AL9" s="89"/>
      <c r="AM9" s="123"/>
      <c r="AN9" s="89"/>
      <c r="AO9" s="123"/>
      <c r="AP9" s="89"/>
      <c r="AQ9" s="123"/>
      <c r="AR9" s="89"/>
      <c r="AS9" s="123"/>
      <c r="AT9" s="89"/>
      <c r="AU9" s="123"/>
      <c r="AV9" s="89"/>
      <c r="AY9" s="123"/>
      <c r="AZ9" s="89"/>
      <c r="BA9" s="126"/>
      <c r="BB9" s="126"/>
      <c r="BC9" s="123"/>
      <c r="BD9" s="89"/>
      <c r="BE9" s="123"/>
      <c r="BF9" s="89"/>
      <c r="BG9" s="123"/>
      <c r="BH9" s="89"/>
      <c r="BI9" s="123"/>
      <c r="BJ9" s="89"/>
      <c r="BK9" s="123"/>
      <c r="BL9" s="89"/>
      <c r="BM9" s="123"/>
      <c r="BN9" s="89"/>
      <c r="BO9" s="123"/>
      <c r="BP9" s="89"/>
      <c r="BQ9" s="123"/>
      <c r="BR9" s="89"/>
      <c r="BS9" s="123"/>
      <c r="BT9" s="89"/>
      <c r="BU9" s="123"/>
      <c r="BV9" s="89"/>
      <c r="BW9" s="123"/>
      <c r="BX9" s="89"/>
      <c r="BY9" s="123"/>
      <c r="BZ9" s="89"/>
      <c r="CA9" s="123"/>
      <c r="CB9" s="89"/>
      <c r="CC9" s="89"/>
      <c r="CD9" s="89"/>
      <c r="CE9" s="89"/>
      <c r="CF9" s="89"/>
      <c r="CG9" s="89"/>
      <c r="CH9" s="89"/>
      <c r="CI9" s="89"/>
      <c r="CJ9" s="89"/>
      <c r="CK9" s="89"/>
      <c r="CL9" s="89"/>
      <c r="CM9" s="123"/>
      <c r="CN9" s="89"/>
      <c r="CO9" s="123"/>
      <c r="CP9" s="89"/>
      <c r="CQ9" s="123"/>
      <c r="CR9" s="89"/>
      <c r="CS9" s="123"/>
      <c r="CT9" s="89"/>
      <c r="CW9" s="123"/>
      <c r="CX9" s="89"/>
      <c r="CY9" s="123"/>
      <c r="CZ9" s="89"/>
      <c r="DA9" s="89"/>
      <c r="DB9" s="89"/>
      <c r="DC9" s="89"/>
      <c r="DD9" s="89"/>
      <c r="DE9" s="89"/>
      <c r="DF9" s="89"/>
      <c r="DG9" s="89"/>
      <c r="DH9" s="89"/>
      <c r="DI9" s="89"/>
      <c r="DJ9" s="89"/>
      <c r="DK9" s="126"/>
      <c r="DL9" s="126"/>
      <c r="DM9" s="123"/>
      <c r="DN9" s="89"/>
      <c r="DO9" s="123"/>
      <c r="DP9" s="89"/>
      <c r="DQ9" s="123"/>
      <c r="DR9" s="89"/>
      <c r="DS9" s="123"/>
      <c r="DT9" s="89"/>
      <c r="DU9" s="123"/>
      <c r="DV9" s="89"/>
      <c r="DW9" s="123"/>
      <c r="DX9" s="89"/>
      <c r="DY9" s="89"/>
      <c r="DZ9" s="89"/>
      <c r="EA9" s="89"/>
      <c r="EB9" s="89"/>
      <c r="EC9" s="123"/>
      <c r="ED9" s="89"/>
      <c r="EE9" s="123"/>
      <c r="EF9" s="89"/>
      <c r="EG9" s="123"/>
      <c r="EH9" s="89"/>
      <c r="EI9" s="123"/>
      <c r="EJ9" s="89"/>
      <c r="EK9" s="123"/>
      <c r="EL9" s="89"/>
      <c r="EM9" s="123"/>
      <c r="EN9" s="89"/>
      <c r="EO9" s="123"/>
      <c r="EP9" s="89"/>
      <c r="EQ9" s="123"/>
      <c r="ER9" s="89"/>
      <c r="ES9" s="89"/>
      <c r="ET9" s="89"/>
      <c r="EU9" s="89"/>
      <c r="EV9" s="89"/>
      <c r="EW9" s="89"/>
      <c r="EX9" s="89"/>
      <c r="EY9" s="89"/>
      <c r="EZ9" s="89"/>
      <c r="FA9" s="89"/>
      <c r="FB9" s="89"/>
      <c r="FC9" s="89"/>
      <c r="FD9" s="89"/>
      <c r="FE9" s="89"/>
      <c r="FF9" s="89"/>
      <c r="FG9" s="89"/>
      <c r="FH9" s="89"/>
      <c r="FI9" s="89"/>
      <c r="FJ9" s="89"/>
      <c r="FK9" s="89"/>
      <c r="FL9" s="89"/>
      <c r="FM9" s="89"/>
      <c r="FN9" s="89"/>
      <c r="FO9" s="89"/>
      <c r="FP9" s="89"/>
      <c r="FQ9" s="89"/>
      <c r="FR9" s="89"/>
      <c r="FS9" s="89"/>
      <c r="FT9" s="89"/>
      <c r="FU9" s="89"/>
      <c r="FV9" s="89"/>
      <c r="FW9" s="89"/>
      <c r="FX9" s="89"/>
      <c r="FY9" s="89"/>
      <c r="FZ9" s="89"/>
      <c r="GA9" s="89"/>
      <c r="GB9" s="89"/>
      <c r="GC9" s="89"/>
      <c r="GD9" s="89"/>
      <c r="GE9" s="89"/>
      <c r="GF9" s="89"/>
      <c r="GG9" s="89"/>
      <c r="GH9" s="89"/>
      <c r="GI9" s="89"/>
      <c r="GJ9" s="89"/>
      <c r="GK9" s="89"/>
      <c r="GL9" s="89"/>
      <c r="GM9" s="89"/>
      <c r="GN9" s="89"/>
      <c r="GO9" s="89"/>
      <c r="GP9" s="89"/>
      <c r="GQ9" s="89"/>
      <c r="GR9" s="89"/>
      <c r="GS9" s="89"/>
      <c r="GT9" s="89"/>
      <c r="GU9" s="89"/>
      <c r="GV9" s="89"/>
      <c r="GW9" s="89"/>
      <c r="GX9" s="89"/>
      <c r="GY9" s="89"/>
      <c r="GZ9" s="89"/>
      <c r="HA9" s="89"/>
      <c r="HB9" s="89"/>
      <c r="HC9" s="89"/>
      <c r="HD9" s="89"/>
      <c r="HE9" s="89"/>
      <c r="HF9" s="89"/>
      <c r="HG9" s="89"/>
      <c r="HH9" s="89"/>
      <c r="HI9" s="89"/>
      <c r="HJ9" s="89"/>
      <c r="HK9" s="89"/>
      <c r="HL9" s="89"/>
      <c r="HM9" s="89"/>
      <c r="HN9" s="89"/>
      <c r="HO9" s="89"/>
      <c r="HP9" s="89"/>
      <c r="HQ9" s="89"/>
      <c r="HR9" s="89"/>
      <c r="HS9" s="89"/>
      <c r="HT9" s="89"/>
      <c r="HU9" s="89"/>
      <c r="HV9" s="89"/>
      <c r="HW9" s="89"/>
      <c r="HX9" s="89"/>
      <c r="HY9" s="89"/>
      <c r="HZ9" s="89"/>
      <c r="IA9" s="89"/>
      <c r="IB9" s="89"/>
      <c r="IC9" s="89"/>
      <c r="ID9" s="89"/>
      <c r="IE9" s="89"/>
      <c r="IF9" s="89"/>
      <c r="IG9" s="89"/>
      <c r="IH9" s="89"/>
      <c r="II9" s="89"/>
      <c r="IJ9" s="89"/>
      <c r="IK9" s="89"/>
      <c r="IL9" s="89"/>
      <c r="IM9" s="89"/>
      <c r="IN9" s="89"/>
      <c r="IO9" s="89"/>
      <c r="IP9" s="89"/>
      <c r="IQ9" s="89"/>
      <c r="IR9" s="89"/>
      <c r="IS9" s="89"/>
      <c r="IT9" s="89"/>
      <c r="IU9" s="89"/>
      <c r="IV9" s="89"/>
      <c r="IW9" s="89"/>
      <c r="IX9" s="89"/>
      <c r="IY9" s="89"/>
      <c r="IZ9" s="89"/>
      <c r="JA9" s="89"/>
      <c r="JB9" s="89"/>
      <c r="JC9" s="89"/>
      <c r="JD9" s="89"/>
      <c r="JE9" s="89"/>
      <c r="JF9" s="89"/>
      <c r="JG9" s="89"/>
      <c r="JH9" s="89"/>
      <c r="JI9" s="89"/>
      <c r="JJ9" s="89"/>
      <c r="JK9" s="89"/>
      <c r="JL9" s="89"/>
      <c r="JM9" s="89"/>
      <c r="JN9" s="89"/>
      <c r="JO9" s="89"/>
      <c r="JP9" s="89"/>
      <c r="JQ9" s="89"/>
      <c r="JR9" s="89"/>
      <c r="JS9" s="89"/>
      <c r="JT9" s="89"/>
      <c r="JU9" s="89"/>
      <c r="JV9" s="89"/>
      <c r="JW9" s="89"/>
      <c r="JX9" s="89"/>
      <c r="JY9" s="89"/>
      <c r="JZ9" s="89"/>
      <c r="KA9" s="89"/>
      <c r="KB9" s="89"/>
      <c r="KC9" s="89"/>
      <c r="KD9" s="89"/>
      <c r="KE9" s="89"/>
      <c r="KF9" s="89"/>
      <c r="KG9" s="89"/>
      <c r="KH9" s="89"/>
      <c r="KI9" s="89"/>
      <c r="KJ9" s="89"/>
      <c r="KK9" s="89"/>
      <c r="KL9" s="89"/>
      <c r="KM9" s="89"/>
      <c r="KN9" s="89"/>
      <c r="KO9" s="89"/>
      <c r="KP9" s="89"/>
      <c r="KQ9" s="89"/>
      <c r="KR9" s="89"/>
      <c r="KS9" s="89"/>
      <c r="KT9" s="89"/>
      <c r="KU9" s="89"/>
      <c r="KV9" s="89"/>
      <c r="KW9" s="89"/>
      <c r="KX9" s="89"/>
      <c r="KY9" s="89"/>
      <c r="KZ9" s="89"/>
      <c r="LA9" s="89"/>
      <c r="LB9" s="89"/>
      <c r="LC9" s="89"/>
      <c r="LD9" s="89"/>
      <c r="LE9" s="89"/>
      <c r="LF9" s="89"/>
      <c r="LG9" s="89"/>
      <c r="LH9" s="89"/>
      <c r="LI9" s="89"/>
      <c r="LJ9" s="89"/>
      <c r="LK9" s="89"/>
      <c r="LL9" s="89"/>
      <c r="LM9" s="89"/>
      <c r="LN9" s="89"/>
      <c r="LO9" s="89"/>
      <c r="LP9" s="89"/>
      <c r="LQ9" s="89"/>
      <c r="LR9" s="89"/>
      <c r="LS9" s="89"/>
      <c r="LT9" s="89"/>
      <c r="LU9" s="89"/>
      <c r="LV9" s="89"/>
      <c r="LW9" s="89"/>
      <c r="LX9" s="89"/>
      <c r="LY9" s="89"/>
      <c r="LZ9" s="89"/>
      <c r="MA9" s="89"/>
      <c r="MB9" s="89"/>
      <c r="MC9" s="89"/>
      <c r="MD9" s="89"/>
      <c r="ME9" s="89"/>
      <c r="MF9" s="89"/>
      <c r="MG9" s="89"/>
      <c r="MH9" s="89"/>
      <c r="MI9" s="89"/>
      <c r="MJ9" s="89"/>
      <c r="MK9" s="89"/>
      <c r="ML9" s="89"/>
      <c r="MM9" s="89"/>
      <c r="MN9" s="89"/>
      <c r="MO9" s="89"/>
      <c r="MP9" s="89"/>
      <c r="MQ9" s="89"/>
      <c r="MR9" s="89"/>
      <c r="MS9" s="89"/>
      <c r="MT9" s="89"/>
      <c r="MU9" s="89"/>
      <c r="MV9" s="89"/>
      <c r="MW9" s="89"/>
      <c r="MX9" s="89"/>
      <c r="MY9" s="89"/>
      <c r="MZ9" s="89"/>
      <c r="NA9" s="89"/>
      <c r="NB9" s="89"/>
      <c r="NC9" s="89"/>
      <c r="ND9" s="89"/>
      <c r="NE9" s="89"/>
      <c r="NF9" s="89"/>
      <c r="NG9" s="89"/>
      <c r="NH9" s="89"/>
      <c r="NI9" s="89"/>
      <c r="NJ9" s="89"/>
      <c r="NK9" s="89"/>
      <c r="NL9" s="89"/>
      <c r="NM9" s="89"/>
      <c r="NN9" s="89"/>
      <c r="NO9" s="89"/>
      <c r="NP9" s="89"/>
      <c r="NQ9" s="89"/>
      <c r="NR9" s="89"/>
      <c r="NS9" s="89"/>
      <c r="NT9" s="89"/>
      <c r="NU9" s="89"/>
      <c r="NV9" s="89"/>
      <c r="NW9" s="89"/>
      <c r="NX9" s="89"/>
      <c r="NY9" s="89"/>
      <c r="NZ9" s="89"/>
      <c r="OA9" s="89"/>
      <c r="OB9" s="89"/>
      <c r="OC9" s="89"/>
      <c r="OD9" s="89"/>
      <c r="OE9" s="89"/>
      <c r="OF9" s="89"/>
      <c r="OG9" s="89"/>
      <c r="OH9" s="89"/>
      <c r="OI9" s="89"/>
      <c r="OJ9" s="89"/>
      <c r="OK9" s="89"/>
      <c r="OL9" s="89"/>
      <c r="OM9" s="89"/>
      <c r="ON9" s="89"/>
      <c r="OO9" s="89"/>
      <c r="OP9" s="89"/>
      <c r="OQ9" s="89"/>
      <c r="OR9" s="89"/>
      <c r="OS9" s="89"/>
      <c r="OT9" s="89"/>
      <c r="OU9" s="89"/>
      <c r="OV9" s="89"/>
      <c r="OW9" s="89"/>
      <c r="OX9" s="89"/>
      <c r="OY9" s="89"/>
      <c r="OZ9" s="89"/>
      <c r="PA9" s="89"/>
      <c r="PB9" s="89"/>
      <c r="PC9" s="89"/>
      <c r="PD9" s="89"/>
      <c r="PE9" s="89"/>
      <c r="PF9" s="89"/>
      <c r="PG9" s="89"/>
      <c r="PH9" s="89"/>
      <c r="PI9" s="89"/>
      <c r="PJ9" s="89"/>
      <c r="PK9" s="89"/>
      <c r="PL9" s="89"/>
      <c r="PM9" s="89"/>
      <c r="PN9" s="89"/>
      <c r="PO9" s="89"/>
      <c r="PP9" s="89"/>
      <c r="PQ9" s="89"/>
      <c r="PR9" s="89"/>
      <c r="PS9" s="89"/>
      <c r="PT9" s="89"/>
      <c r="PU9" s="89"/>
      <c r="PV9" s="89"/>
      <c r="PW9" s="89"/>
      <c r="PX9" s="89"/>
      <c r="PY9" s="89"/>
      <c r="PZ9" s="89"/>
      <c r="QA9" s="89"/>
      <c r="QB9" s="89"/>
      <c r="QC9" s="89"/>
      <c r="QD9" s="89"/>
      <c r="QE9" s="89"/>
      <c r="QF9" s="89"/>
      <c r="QG9" s="89"/>
      <c r="QH9" s="89"/>
      <c r="QI9" s="89"/>
      <c r="QJ9" s="89"/>
      <c r="QK9" s="89"/>
      <c r="QL9" s="89"/>
      <c r="QM9" s="89"/>
      <c r="QN9" s="89"/>
      <c r="QO9" s="89"/>
      <c r="QP9" s="89"/>
      <c r="QQ9" s="89"/>
      <c r="QR9" s="89"/>
      <c r="QS9" s="89"/>
      <c r="QT9" s="89"/>
      <c r="QU9" s="89"/>
      <c r="QV9" s="89"/>
      <c r="QW9" s="89"/>
      <c r="QX9" s="89"/>
      <c r="QY9" s="89"/>
      <c r="QZ9" s="89"/>
      <c r="RA9" s="89"/>
      <c r="RB9" s="89"/>
      <c r="RC9" s="89"/>
      <c r="RD9" s="89"/>
      <c r="RE9" s="89"/>
      <c r="RF9" s="89"/>
      <c r="RG9" s="89"/>
      <c r="RH9" s="89"/>
      <c r="RI9" s="89"/>
      <c r="RJ9" s="89"/>
      <c r="RK9" s="89"/>
      <c r="RL9" s="89"/>
      <c r="RM9" s="89"/>
      <c r="RN9" s="89"/>
      <c r="RO9" s="89"/>
      <c r="RP9" s="89"/>
      <c r="RQ9" s="89"/>
      <c r="RR9" s="89"/>
      <c r="RS9" s="89"/>
      <c r="RT9" s="89"/>
      <c r="RU9" s="123"/>
      <c r="RV9" s="89"/>
      <c r="RW9" s="123"/>
      <c r="RX9" s="89"/>
    </row>
    <row r="10" spans="1:1023 1025:1833" s="23" customFormat="1" ht="3" customHeight="1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Y10" s="89"/>
      <c r="AZ10" s="89"/>
      <c r="BA10" s="126"/>
      <c r="BB10" s="126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89"/>
      <c r="CA10" s="89"/>
      <c r="CB10" s="89"/>
      <c r="CC10" s="89"/>
      <c r="CD10" s="89"/>
      <c r="CE10" s="89"/>
      <c r="CF10" s="89"/>
      <c r="CG10" s="89"/>
      <c r="CH10" s="89"/>
      <c r="CI10" s="89"/>
      <c r="CJ10" s="89"/>
      <c r="CK10" s="89"/>
      <c r="CL10" s="89"/>
      <c r="CM10" s="89"/>
      <c r="CN10" s="89"/>
      <c r="CO10" s="89"/>
      <c r="CP10" s="89"/>
      <c r="CQ10" s="89"/>
      <c r="CR10" s="89"/>
      <c r="CS10" s="89"/>
      <c r="CT10" s="89"/>
      <c r="CW10" s="89"/>
      <c r="CX10" s="89"/>
      <c r="CY10" s="89"/>
      <c r="CZ10" s="89"/>
      <c r="DA10" s="89"/>
      <c r="DB10" s="89"/>
      <c r="DC10" s="89"/>
      <c r="DD10" s="89"/>
      <c r="DE10" s="89"/>
      <c r="DF10" s="89"/>
      <c r="DG10" s="89"/>
      <c r="DH10" s="89"/>
      <c r="DI10" s="89"/>
      <c r="DJ10" s="89"/>
      <c r="DK10" s="126"/>
      <c r="DL10" s="126"/>
      <c r="DM10" s="89"/>
      <c r="DN10" s="89"/>
      <c r="DO10" s="89"/>
      <c r="DP10" s="89"/>
      <c r="DQ10" s="89"/>
      <c r="DR10" s="89"/>
      <c r="DS10" s="89"/>
      <c r="DT10" s="89"/>
      <c r="DU10" s="89"/>
      <c r="DV10" s="89"/>
      <c r="DW10" s="89"/>
      <c r="DX10" s="89"/>
      <c r="DY10" s="89"/>
      <c r="DZ10" s="89"/>
      <c r="EA10" s="89"/>
      <c r="EB10" s="89"/>
      <c r="EC10" s="89"/>
      <c r="ED10" s="89"/>
      <c r="EE10" s="89"/>
      <c r="EF10" s="89"/>
      <c r="EG10" s="89"/>
      <c r="EH10" s="89"/>
      <c r="EI10" s="89"/>
      <c r="EJ10" s="89"/>
      <c r="EK10" s="89"/>
      <c r="EL10" s="89"/>
      <c r="EM10" s="89"/>
      <c r="EN10" s="89"/>
      <c r="EO10" s="89"/>
      <c r="EP10" s="89"/>
      <c r="EQ10" s="89"/>
      <c r="ER10" s="89"/>
      <c r="ES10" s="89"/>
      <c r="ET10" s="89"/>
      <c r="EU10" s="89"/>
      <c r="EV10" s="89"/>
      <c r="EW10" s="89"/>
      <c r="EX10" s="89"/>
      <c r="EY10" s="89"/>
      <c r="EZ10" s="89"/>
      <c r="FA10" s="89"/>
      <c r="FB10" s="89"/>
      <c r="FC10" s="89"/>
      <c r="FD10" s="89"/>
      <c r="FE10" s="89"/>
      <c r="FF10" s="89"/>
      <c r="FG10" s="89"/>
      <c r="FH10" s="89"/>
      <c r="FI10" s="89"/>
      <c r="FJ10" s="89"/>
      <c r="FK10" s="89"/>
      <c r="FL10" s="89"/>
      <c r="FM10" s="89"/>
      <c r="FN10" s="89"/>
      <c r="FO10" s="89"/>
      <c r="FP10" s="89"/>
      <c r="FQ10" s="89"/>
      <c r="FR10" s="89"/>
      <c r="FS10" s="89"/>
      <c r="FT10" s="89"/>
      <c r="FU10" s="89"/>
      <c r="FV10" s="89"/>
      <c r="FW10" s="89"/>
      <c r="FX10" s="89"/>
      <c r="FY10" s="89"/>
      <c r="FZ10" s="89"/>
      <c r="GA10" s="89"/>
      <c r="GB10" s="89"/>
      <c r="GC10" s="89"/>
      <c r="GD10" s="89"/>
      <c r="GE10" s="89"/>
      <c r="GF10" s="89"/>
      <c r="GG10" s="89"/>
      <c r="GH10" s="89"/>
      <c r="GI10" s="89"/>
      <c r="GJ10" s="89"/>
      <c r="GK10" s="89"/>
      <c r="GL10" s="89"/>
      <c r="GM10" s="89"/>
      <c r="GN10" s="89"/>
      <c r="GO10" s="89"/>
      <c r="GP10" s="89"/>
      <c r="GQ10" s="89"/>
      <c r="GR10" s="89"/>
      <c r="GS10" s="89"/>
      <c r="GT10" s="89"/>
      <c r="GU10" s="89"/>
      <c r="GV10" s="89"/>
      <c r="GW10" s="89"/>
      <c r="GX10" s="89"/>
      <c r="GY10" s="89"/>
      <c r="GZ10" s="89"/>
      <c r="HA10" s="89"/>
      <c r="HB10" s="89"/>
      <c r="HC10" s="89"/>
      <c r="HD10" s="89"/>
      <c r="HE10" s="89"/>
      <c r="HF10" s="89"/>
      <c r="HG10" s="89"/>
      <c r="HH10" s="89"/>
      <c r="HI10" s="89"/>
      <c r="HJ10" s="89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89"/>
      <c r="HZ10" s="89"/>
      <c r="IA10" s="89"/>
      <c r="IB10" s="89"/>
      <c r="IC10" s="89"/>
      <c r="ID10" s="89"/>
      <c r="IE10" s="89"/>
      <c r="IF10" s="89"/>
      <c r="IG10" s="89"/>
      <c r="IH10" s="89"/>
      <c r="II10" s="89"/>
      <c r="IJ10" s="89"/>
      <c r="IK10" s="89"/>
      <c r="IL10" s="89"/>
      <c r="IM10" s="89"/>
      <c r="IN10" s="89"/>
      <c r="IO10" s="89"/>
      <c r="IP10" s="89"/>
      <c r="IQ10" s="89"/>
      <c r="IR10" s="89"/>
      <c r="IS10" s="89"/>
      <c r="IT10" s="89"/>
      <c r="IU10" s="89"/>
      <c r="IV10" s="89"/>
      <c r="IW10" s="89"/>
      <c r="IX10" s="89"/>
      <c r="IY10" s="89"/>
      <c r="IZ10" s="89"/>
      <c r="JA10" s="89"/>
      <c r="JB10" s="89"/>
      <c r="JC10" s="89"/>
      <c r="JD10" s="89"/>
      <c r="JE10" s="89"/>
      <c r="JF10" s="89"/>
      <c r="JG10" s="89"/>
      <c r="JH10" s="89"/>
      <c r="JI10" s="89"/>
      <c r="JJ10" s="89"/>
      <c r="JK10" s="89"/>
      <c r="JL10" s="89"/>
      <c r="JM10" s="89"/>
      <c r="JN10" s="89"/>
      <c r="JO10" s="89"/>
      <c r="JP10" s="89"/>
      <c r="JQ10" s="89"/>
      <c r="JR10" s="89"/>
      <c r="JS10" s="89"/>
      <c r="JT10" s="89"/>
      <c r="JU10" s="89"/>
      <c r="JV10" s="89"/>
      <c r="JW10" s="89"/>
      <c r="JX10" s="89"/>
      <c r="JY10" s="89"/>
      <c r="JZ10" s="89"/>
      <c r="KA10" s="89"/>
      <c r="KB10" s="89"/>
      <c r="KC10" s="89"/>
      <c r="KD10" s="89"/>
      <c r="KE10" s="89"/>
      <c r="KF10" s="89"/>
      <c r="KG10" s="89"/>
      <c r="KH10" s="89"/>
      <c r="KI10" s="89"/>
      <c r="KJ10" s="89"/>
      <c r="KK10" s="89"/>
      <c r="KL10" s="89"/>
      <c r="KM10" s="89"/>
      <c r="KN10" s="89"/>
      <c r="KO10" s="89"/>
      <c r="KP10" s="89"/>
      <c r="KQ10" s="89"/>
      <c r="KR10" s="89"/>
      <c r="KS10" s="89"/>
      <c r="KT10" s="89"/>
      <c r="KU10" s="89"/>
      <c r="KV10" s="89"/>
      <c r="KW10" s="89"/>
      <c r="KX10" s="89"/>
      <c r="KY10" s="89"/>
      <c r="KZ10" s="89"/>
      <c r="LA10" s="89"/>
      <c r="LB10" s="89"/>
      <c r="LC10" s="89"/>
      <c r="LD10" s="89"/>
      <c r="LE10" s="89"/>
      <c r="LF10" s="89"/>
      <c r="LG10" s="89"/>
      <c r="LH10" s="89"/>
      <c r="LI10" s="89"/>
      <c r="LJ10" s="89"/>
      <c r="LK10" s="89"/>
      <c r="LL10" s="89"/>
      <c r="LM10" s="89"/>
      <c r="LN10" s="89"/>
      <c r="LO10" s="89"/>
      <c r="LP10" s="89"/>
      <c r="LQ10" s="89"/>
      <c r="LR10" s="89"/>
      <c r="LS10" s="89"/>
      <c r="LT10" s="89"/>
      <c r="LU10" s="89"/>
      <c r="LV10" s="89"/>
      <c r="LW10" s="89"/>
      <c r="LX10" s="89"/>
      <c r="LY10" s="89"/>
      <c r="LZ10" s="89"/>
      <c r="MA10" s="89"/>
      <c r="MB10" s="89"/>
      <c r="MC10" s="89"/>
      <c r="MD10" s="89"/>
      <c r="ME10" s="89"/>
      <c r="MF10" s="89"/>
      <c r="MG10" s="89"/>
      <c r="MH10" s="89"/>
      <c r="MI10" s="89"/>
      <c r="MJ10" s="89"/>
      <c r="MK10" s="89"/>
      <c r="ML10" s="89"/>
      <c r="MM10" s="89"/>
      <c r="MN10" s="89"/>
      <c r="MO10" s="89"/>
      <c r="MP10" s="89"/>
      <c r="MQ10" s="89"/>
      <c r="MR10" s="89"/>
      <c r="MS10" s="89"/>
      <c r="MT10" s="89"/>
      <c r="MU10" s="89"/>
      <c r="MV10" s="89"/>
      <c r="MW10" s="89"/>
      <c r="MX10" s="89"/>
      <c r="MY10" s="89"/>
      <c r="MZ10" s="89"/>
      <c r="NA10" s="89"/>
      <c r="NB10" s="89"/>
      <c r="NC10" s="89"/>
      <c r="ND10" s="89"/>
      <c r="NE10" s="89"/>
      <c r="NF10" s="89"/>
      <c r="NG10" s="89"/>
      <c r="NH10" s="89"/>
      <c r="NI10" s="89"/>
      <c r="NJ10" s="89"/>
      <c r="NK10" s="89"/>
      <c r="NL10" s="89"/>
      <c r="NM10" s="89"/>
      <c r="NN10" s="89"/>
      <c r="NO10" s="89"/>
      <c r="NP10" s="89"/>
      <c r="NQ10" s="89"/>
      <c r="NR10" s="89"/>
      <c r="NS10" s="89"/>
      <c r="NT10" s="89"/>
      <c r="NU10" s="89"/>
      <c r="NV10" s="89"/>
      <c r="NW10" s="89"/>
      <c r="NX10" s="89"/>
      <c r="NY10" s="89"/>
      <c r="NZ10" s="89"/>
      <c r="OA10" s="89"/>
      <c r="OB10" s="89"/>
      <c r="OC10" s="89"/>
      <c r="OD10" s="89"/>
      <c r="OE10" s="89"/>
      <c r="OF10" s="89"/>
      <c r="OG10" s="89"/>
      <c r="OH10" s="89"/>
      <c r="OI10" s="89"/>
      <c r="OJ10" s="89"/>
      <c r="OK10" s="89"/>
      <c r="OL10" s="89"/>
      <c r="OM10" s="89"/>
      <c r="ON10" s="89"/>
      <c r="OO10" s="89"/>
      <c r="OP10" s="89"/>
      <c r="OQ10" s="89"/>
      <c r="OR10" s="89"/>
      <c r="OS10" s="89"/>
      <c r="OT10" s="89"/>
      <c r="OU10" s="89"/>
      <c r="OV10" s="89"/>
      <c r="OW10" s="89"/>
      <c r="OX10" s="89"/>
      <c r="OY10" s="89"/>
      <c r="OZ10" s="89"/>
      <c r="PA10" s="89"/>
      <c r="PB10" s="89"/>
      <c r="PC10" s="89"/>
      <c r="PD10" s="89"/>
      <c r="PE10" s="89"/>
      <c r="PF10" s="89"/>
      <c r="PG10" s="89"/>
      <c r="PH10" s="89"/>
      <c r="PI10" s="89"/>
      <c r="PJ10" s="89"/>
      <c r="PK10" s="89"/>
      <c r="PL10" s="89"/>
      <c r="PM10" s="89"/>
      <c r="PN10" s="89"/>
      <c r="PO10" s="89"/>
      <c r="PP10" s="89"/>
      <c r="PQ10" s="89"/>
      <c r="PR10" s="89"/>
      <c r="PS10" s="89"/>
      <c r="PT10" s="89"/>
      <c r="PU10" s="89"/>
      <c r="PV10" s="89"/>
      <c r="PW10" s="89"/>
      <c r="PX10" s="89"/>
      <c r="PY10" s="89"/>
      <c r="PZ10" s="89"/>
      <c r="QA10" s="89"/>
      <c r="QB10" s="89"/>
      <c r="QC10" s="89"/>
      <c r="QD10" s="89"/>
      <c r="QE10" s="89"/>
      <c r="QF10" s="89"/>
      <c r="QG10" s="89"/>
      <c r="QH10" s="89"/>
      <c r="QI10" s="89"/>
      <c r="QJ10" s="89"/>
      <c r="QK10" s="89"/>
      <c r="QL10" s="89"/>
      <c r="QM10" s="89"/>
      <c r="QN10" s="89"/>
      <c r="QO10" s="89"/>
      <c r="QP10" s="89"/>
      <c r="QQ10" s="89"/>
      <c r="QR10" s="89"/>
      <c r="QS10" s="89"/>
      <c r="QT10" s="89"/>
      <c r="QU10" s="89"/>
      <c r="QV10" s="89"/>
      <c r="QW10" s="89"/>
      <c r="QX10" s="89"/>
      <c r="QY10" s="89"/>
      <c r="QZ10" s="89"/>
      <c r="RA10" s="89"/>
      <c r="RB10" s="89"/>
      <c r="RC10" s="89"/>
      <c r="RD10" s="89"/>
      <c r="RE10" s="89"/>
      <c r="RF10" s="89"/>
      <c r="RG10" s="89"/>
      <c r="RH10" s="89"/>
      <c r="RI10" s="89"/>
      <c r="RJ10" s="89"/>
      <c r="RK10" s="89"/>
      <c r="RL10" s="89"/>
      <c r="RM10" s="89"/>
      <c r="RN10" s="89"/>
      <c r="RO10" s="89"/>
      <c r="RP10" s="89"/>
      <c r="RQ10" s="89"/>
      <c r="RR10" s="89"/>
      <c r="RS10" s="89"/>
      <c r="RT10" s="89"/>
      <c r="RU10" s="89"/>
      <c r="RV10" s="89"/>
      <c r="RW10" s="89"/>
      <c r="RX10" s="89"/>
    </row>
    <row r="11" spans="1:1023 1025:1833" ht="14.1" customHeight="1" x14ac:dyDescent="0.2">
      <c r="A11" s="77" t="s">
        <v>94</v>
      </c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"/>
      <c r="S11" s="7"/>
      <c r="T11" s="7"/>
      <c r="U11" s="7"/>
      <c r="V11" s="127"/>
      <c r="W11" s="128"/>
      <c r="X11" s="127"/>
      <c r="Y11" s="127"/>
      <c r="Z11" s="127"/>
      <c r="AA11" s="127"/>
      <c r="AB11" s="127"/>
      <c r="AC11" s="127"/>
      <c r="AD11" s="127"/>
      <c r="AE11" s="123"/>
      <c r="AF11" s="89"/>
      <c r="AG11" s="123"/>
      <c r="AH11" s="89"/>
      <c r="AI11" s="123"/>
      <c r="AJ11" s="89"/>
      <c r="AK11" s="123"/>
      <c r="AL11" s="89"/>
      <c r="AM11" s="123"/>
      <c r="AN11" s="89"/>
      <c r="AO11" s="123"/>
      <c r="AP11" s="89"/>
      <c r="AQ11" s="123"/>
      <c r="AR11" s="89"/>
      <c r="AS11" s="123"/>
      <c r="AT11" s="89"/>
      <c r="AU11" s="123"/>
      <c r="AV11" s="89"/>
      <c r="AY11" s="123"/>
      <c r="AZ11" s="89"/>
      <c r="BA11" s="126"/>
      <c r="BB11" s="126"/>
      <c r="BC11" s="123"/>
      <c r="BD11" s="89"/>
      <c r="BE11" s="123"/>
      <c r="BF11" s="89"/>
      <c r="BG11" s="123"/>
      <c r="BH11" s="89"/>
      <c r="BI11" s="123"/>
      <c r="BJ11" s="89"/>
      <c r="BK11" s="123"/>
      <c r="BL11" s="89"/>
      <c r="BM11" s="123"/>
      <c r="BN11" s="89"/>
      <c r="BO11" s="123"/>
      <c r="BP11" s="89"/>
      <c r="BQ11" s="123"/>
      <c r="BR11" s="89"/>
      <c r="BS11" s="123"/>
      <c r="BT11" s="89"/>
      <c r="BU11" s="123"/>
      <c r="BV11" s="89"/>
      <c r="BW11" s="123"/>
      <c r="BX11" s="89"/>
      <c r="BY11" s="123"/>
      <c r="BZ11" s="89"/>
      <c r="CA11" s="123"/>
      <c r="CB11" s="89"/>
      <c r="CC11" s="89"/>
      <c r="CD11" s="89"/>
      <c r="CE11" s="89"/>
      <c r="CF11" s="89"/>
      <c r="CG11" s="89"/>
      <c r="CH11" s="89"/>
      <c r="CI11" s="89"/>
      <c r="CJ11" s="89"/>
      <c r="CK11" s="89"/>
      <c r="CL11" s="89"/>
      <c r="CM11" s="123"/>
      <c r="CN11" s="89"/>
      <c r="CO11" s="123"/>
      <c r="CP11" s="89"/>
      <c r="CQ11" s="123"/>
      <c r="CR11" s="89"/>
      <c r="CS11" s="123"/>
      <c r="CT11" s="89"/>
      <c r="CW11" s="123"/>
      <c r="CX11" s="89"/>
      <c r="CY11" s="123"/>
      <c r="CZ11" s="89"/>
      <c r="DA11" s="89"/>
      <c r="DB11" s="89"/>
      <c r="DC11" s="89"/>
      <c r="DD11" s="89"/>
      <c r="DE11" s="89"/>
      <c r="DF11" s="89"/>
      <c r="DG11" s="89"/>
      <c r="DH11" s="89"/>
      <c r="DI11" s="89"/>
      <c r="DJ11" s="89"/>
      <c r="DK11" s="126"/>
      <c r="DL11" s="126"/>
      <c r="DM11" s="123"/>
      <c r="DN11" s="89"/>
      <c r="DO11" s="123"/>
      <c r="DP11" s="89"/>
      <c r="DQ11" s="123"/>
      <c r="DR11" s="89"/>
      <c r="DS11" s="123"/>
      <c r="DT11" s="89"/>
      <c r="DU11" s="123"/>
      <c r="DV11" s="89"/>
      <c r="DW11" s="123"/>
      <c r="DX11" s="89"/>
      <c r="DY11" s="89"/>
      <c r="DZ11" s="89"/>
      <c r="EA11" s="89"/>
      <c r="EB11" s="89"/>
      <c r="EC11" s="123"/>
      <c r="ED11" s="89"/>
      <c r="EE11" s="123"/>
      <c r="EF11" s="89"/>
      <c r="EG11" s="123"/>
      <c r="EH11" s="89"/>
      <c r="EI11" s="123"/>
      <c r="EJ11" s="89"/>
      <c r="EK11" s="123"/>
      <c r="EL11" s="89"/>
      <c r="EM11" s="123"/>
      <c r="EN11" s="89"/>
      <c r="EO11" s="123"/>
      <c r="EP11" s="89"/>
      <c r="EQ11" s="123"/>
      <c r="ER11" s="89"/>
      <c r="ES11" s="89"/>
      <c r="ET11" s="89"/>
      <c r="EU11" s="89"/>
      <c r="EV11" s="89"/>
      <c r="EW11" s="89"/>
      <c r="EX11" s="89"/>
      <c r="EY11" s="89"/>
      <c r="EZ11" s="89"/>
      <c r="FA11" s="89"/>
      <c r="FB11" s="89"/>
      <c r="FC11" s="89"/>
      <c r="FD11" s="89"/>
      <c r="FE11" s="89"/>
      <c r="FF11" s="89"/>
      <c r="FG11" s="89"/>
      <c r="FH11" s="89"/>
      <c r="FI11" s="89"/>
      <c r="FJ11" s="89"/>
      <c r="FK11" s="89"/>
      <c r="FL11" s="89"/>
      <c r="FM11" s="89"/>
      <c r="FN11" s="89"/>
      <c r="FO11" s="89"/>
      <c r="FP11" s="89"/>
      <c r="FQ11" s="89"/>
      <c r="FR11" s="89"/>
      <c r="FS11" s="89"/>
      <c r="FT11" s="89"/>
      <c r="FU11" s="89"/>
      <c r="FV11" s="89"/>
      <c r="FW11" s="89"/>
      <c r="FX11" s="89"/>
      <c r="FY11" s="89"/>
      <c r="FZ11" s="89"/>
      <c r="GA11" s="89"/>
      <c r="GB11" s="89"/>
      <c r="GC11" s="89"/>
      <c r="GD11" s="89"/>
      <c r="GE11" s="89"/>
      <c r="GF11" s="89"/>
      <c r="GG11" s="89"/>
      <c r="GH11" s="89"/>
      <c r="GI11" s="89"/>
      <c r="GJ11" s="89"/>
      <c r="GK11" s="89"/>
      <c r="GL11" s="89"/>
      <c r="GM11" s="89"/>
      <c r="GN11" s="89"/>
      <c r="GO11" s="89"/>
      <c r="GP11" s="89"/>
      <c r="GQ11" s="89"/>
      <c r="GR11" s="89"/>
      <c r="GS11" s="89"/>
      <c r="GT11" s="89"/>
      <c r="GU11" s="89"/>
      <c r="GV11" s="89"/>
      <c r="GW11" s="89"/>
      <c r="GX11" s="89"/>
      <c r="GY11" s="89"/>
      <c r="GZ11" s="89"/>
      <c r="HA11" s="89"/>
      <c r="HB11" s="89"/>
      <c r="HC11" s="89"/>
      <c r="HD11" s="89"/>
      <c r="HE11" s="89"/>
      <c r="HF11" s="89"/>
      <c r="HG11" s="89"/>
      <c r="HH11" s="89"/>
      <c r="HI11" s="89"/>
      <c r="HJ11" s="89"/>
      <c r="HK11" s="89"/>
      <c r="HL11" s="89"/>
      <c r="HM11" s="89"/>
      <c r="HN11" s="89"/>
      <c r="HO11" s="89"/>
      <c r="HP11" s="89"/>
      <c r="HQ11" s="89"/>
      <c r="HR11" s="89"/>
      <c r="HS11" s="89"/>
      <c r="HT11" s="89"/>
      <c r="HU11" s="89"/>
      <c r="HV11" s="89"/>
      <c r="HW11" s="89"/>
      <c r="HX11" s="89"/>
      <c r="HY11" s="89"/>
      <c r="HZ11" s="89"/>
      <c r="IA11" s="89"/>
      <c r="IB11" s="89"/>
      <c r="IC11" s="89"/>
      <c r="ID11" s="89"/>
      <c r="IE11" s="89"/>
      <c r="IF11" s="89"/>
      <c r="IG11" s="89"/>
      <c r="IH11" s="89"/>
      <c r="II11" s="89"/>
      <c r="IJ11" s="89"/>
      <c r="IK11" s="89"/>
      <c r="IL11" s="89"/>
      <c r="IM11" s="89"/>
      <c r="IN11" s="89"/>
      <c r="IO11" s="89"/>
      <c r="IP11" s="89"/>
      <c r="IQ11" s="89"/>
      <c r="IR11" s="89"/>
      <c r="IS11" s="89"/>
      <c r="IT11" s="89"/>
      <c r="IU11" s="89"/>
      <c r="IV11" s="89"/>
      <c r="IW11" s="89"/>
      <c r="IX11" s="89"/>
      <c r="IY11" s="89"/>
      <c r="IZ11" s="89"/>
      <c r="JA11" s="89"/>
      <c r="JB11" s="89"/>
      <c r="JC11" s="89"/>
      <c r="JD11" s="89"/>
      <c r="JE11" s="89"/>
      <c r="JF11" s="89"/>
      <c r="JG11" s="89"/>
      <c r="JH11" s="89"/>
      <c r="JI11" s="89"/>
      <c r="JJ11" s="89"/>
      <c r="JK11" s="89"/>
      <c r="JL11" s="89"/>
      <c r="JM11" s="89"/>
      <c r="JN11" s="89"/>
      <c r="JO11" s="89"/>
      <c r="JP11" s="89"/>
      <c r="JQ11" s="89"/>
      <c r="JR11" s="89"/>
      <c r="JS11" s="89"/>
      <c r="JT11" s="89"/>
      <c r="JU11" s="89"/>
      <c r="JV11" s="89"/>
      <c r="JW11" s="89"/>
      <c r="JX11" s="89"/>
      <c r="JY11" s="89"/>
      <c r="JZ11" s="89"/>
      <c r="KA11" s="89"/>
      <c r="KB11" s="89"/>
      <c r="KC11" s="89"/>
      <c r="KD11" s="89"/>
      <c r="KE11" s="89"/>
      <c r="KF11" s="89"/>
      <c r="KG11" s="89"/>
      <c r="KH11" s="89"/>
      <c r="KI11" s="89"/>
      <c r="KJ11" s="89"/>
      <c r="KK11" s="89"/>
      <c r="KL11" s="89"/>
      <c r="KM11" s="89"/>
      <c r="KN11" s="89"/>
      <c r="KO11" s="89"/>
      <c r="KP11" s="89"/>
      <c r="KQ11" s="89"/>
      <c r="KR11" s="89"/>
      <c r="KS11" s="89"/>
      <c r="KT11" s="89"/>
      <c r="KU11" s="89"/>
      <c r="KV11" s="89"/>
      <c r="KW11" s="89"/>
      <c r="KX11" s="89"/>
      <c r="KY11" s="89"/>
      <c r="KZ11" s="89"/>
      <c r="LA11" s="89"/>
      <c r="LB11" s="89"/>
      <c r="LC11" s="89"/>
      <c r="LD11" s="89"/>
      <c r="LE11" s="89"/>
      <c r="LF11" s="89"/>
      <c r="LG11" s="89"/>
      <c r="LH11" s="89"/>
      <c r="LI11" s="89"/>
      <c r="LJ11" s="89"/>
      <c r="LK11" s="89"/>
      <c r="LL11" s="89"/>
      <c r="LM11" s="89"/>
      <c r="LN11" s="89"/>
      <c r="LO11" s="89"/>
      <c r="LP11" s="89"/>
      <c r="LQ11" s="89"/>
      <c r="LR11" s="89"/>
      <c r="LS11" s="89"/>
      <c r="LT11" s="89"/>
      <c r="LU11" s="89"/>
      <c r="LV11" s="89"/>
      <c r="LW11" s="89"/>
      <c r="LX11" s="89"/>
      <c r="LY11" s="89"/>
      <c r="LZ11" s="89"/>
      <c r="MA11" s="89"/>
      <c r="MB11" s="89"/>
      <c r="MC11" s="89"/>
      <c r="MD11" s="89"/>
      <c r="ME11" s="89"/>
      <c r="MF11" s="89"/>
      <c r="MG11" s="89"/>
      <c r="MH11" s="89"/>
      <c r="MI11" s="89"/>
      <c r="MJ11" s="89"/>
      <c r="MK11" s="89"/>
      <c r="ML11" s="89"/>
      <c r="MM11" s="89"/>
      <c r="MN11" s="89"/>
      <c r="MO11" s="89"/>
      <c r="MP11" s="89"/>
      <c r="MQ11" s="89"/>
      <c r="MR11" s="89"/>
      <c r="MS11" s="89"/>
      <c r="MT11" s="89"/>
      <c r="MU11" s="89"/>
      <c r="MV11" s="89"/>
      <c r="MW11" s="89"/>
      <c r="MX11" s="89"/>
      <c r="MY11" s="89"/>
      <c r="MZ11" s="89"/>
      <c r="NA11" s="89"/>
      <c r="NB11" s="89"/>
      <c r="NC11" s="89"/>
      <c r="ND11" s="89"/>
      <c r="NE11" s="89"/>
      <c r="NF11" s="89"/>
      <c r="NG11" s="89"/>
      <c r="NH11" s="89"/>
      <c r="NI11" s="89"/>
      <c r="NJ11" s="89"/>
      <c r="NK11" s="89"/>
      <c r="NL11" s="89"/>
      <c r="NM11" s="89"/>
      <c r="NN11" s="89"/>
      <c r="NO11" s="89"/>
      <c r="NP11" s="89"/>
      <c r="NQ11" s="89"/>
      <c r="NR11" s="89"/>
      <c r="NS11" s="89"/>
      <c r="NT11" s="89"/>
      <c r="NU11" s="89"/>
      <c r="NV11" s="89"/>
      <c r="NW11" s="89"/>
      <c r="NX11" s="89"/>
      <c r="NY11" s="89"/>
      <c r="NZ11" s="89"/>
      <c r="OA11" s="89"/>
      <c r="OB11" s="89"/>
      <c r="OC11" s="89"/>
      <c r="OD11" s="89"/>
      <c r="OE11" s="89"/>
      <c r="OF11" s="89"/>
      <c r="OG11" s="89"/>
      <c r="OH11" s="89"/>
      <c r="OI11" s="89"/>
      <c r="OJ11" s="89"/>
      <c r="OK11" s="89"/>
      <c r="OL11" s="89"/>
      <c r="OM11" s="89"/>
      <c r="ON11" s="89"/>
      <c r="OO11" s="89"/>
      <c r="OP11" s="89"/>
      <c r="OQ11" s="89"/>
      <c r="OR11" s="89"/>
      <c r="OS11" s="89"/>
      <c r="OT11" s="89"/>
      <c r="OU11" s="89"/>
      <c r="OV11" s="89"/>
      <c r="OW11" s="89"/>
      <c r="OX11" s="89"/>
      <c r="OY11" s="89"/>
      <c r="OZ11" s="89"/>
      <c r="PA11" s="89"/>
      <c r="PB11" s="89"/>
      <c r="PC11" s="89"/>
      <c r="PD11" s="89"/>
      <c r="PE11" s="89"/>
      <c r="PF11" s="89"/>
      <c r="PG11" s="89"/>
      <c r="PH11" s="89"/>
      <c r="PI11" s="89"/>
      <c r="PJ11" s="89"/>
      <c r="PK11" s="89"/>
      <c r="PL11" s="89"/>
      <c r="PM11" s="89"/>
      <c r="PN11" s="89"/>
      <c r="PO11" s="89"/>
      <c r="PP11" s="89"/>
      <c r="PQ11" s="89"/>
      <c r="PR11" s="89"/>
      <c r="PS11" s="89"/>
      <c r="PT11" s="89"/>
      <c r="PU11" s="89"/>
      <c r="PV11" s="89"/>
      <c r="PW11" s="89"/>
      <c r="PX11" s="89"/>
      <c r="PY11" s="89"/>
      <c r="PZ11" s="89"/>
      <c r="QA11" s="89"/>
      <c r="QB11" s="89"/>
      <c r="QC11" s="89"/>
      <c r="QD11" s="89"/>
      <c r="QE11" s="89"/>
      <c r="QF11" s="89"/>
      <c r="QG11" s="89"/>
      <c r="QH11" s="89"/>
      <c r="QI11" s="89"/>
      <c r="QJ11" s="89"/>
      <c r="QK11" s="89"/>
      <c r="QL11" s="89"/>
      <c r="QM11" s="89"/>
      <c r="QN11" s="89"/>
      <c r="QO11" s="89"/>
      <c r="QP11" s="89"/>
      <c r="QQ11" s="89"/>
      <c r="QR11" s="89"/>
      <c r="QS11" s="89"/>
      <c r="QT11" s="89"/>
      <c r="QU11" s="89"/>
      <c r="QV11" s="89"/>
      <c r="QW11" s="89"/>
      <c r="QX11" s="89"/>
      <c r="QY11" s="89"/>
      <c r="QZ11" s="89"/>
      <c r="RA11" s="89"/>
      <c r="RB11" s="89"/>
      <c r="RC11" s="89"/>
      <c r="RD11" s="89"/>
      <c r="RE11" s="89"/>
      <c r="RF11" s="89"/>
      <c r="RG11" s="89"/>
      <c r="RH11" s="89"/>
      <c r="RI11" s="89"/>
      <c r="RJ11" s="89"/>
      <c r="RK11" s="89"/>
      <c r="RL11" s="89"/>
      <c r="RM11" s="89"/>
      <c r="RN11" s="89"/>
      <c r="RO11" s="89"/>
      <c r="RP11" s="89"/>
      <c r="RQ11" s="89"/>
      <c r="RR11" s="89"/>
      <c r="RS11" s="89"/>
      <c r="RT11" s="89"/>
      <c r="RU11" s="123"/>
      <c r="RV11" s="89"/>
      <c r="RW11" s="123"/>
      <c r="RX11" s="89"/>
    </row>
    <row r="12" spans="1:1023 1025:1833" ht="14.25" x14ac:dyDescent="0.2">
      <c r="A12" s="8" t="s">
        <v>95</v>
      </c>
      <c r="B12" s="129"/>
      <c r="G12" s="128"/>
      <c r="H12" s="127"/>
      <c r="I12" s="128"/>
      <c r="J12" s="127"/>
      <c r="K12" s="128"/>
      <c r="L12" s="127"/>
      <c r="M12" s="128"/>
      <c r="N12" s="127"/>
      <c r="O12" s="128"/>
      <c r="P12" s="127"/>
      <c r="Q12" s="128"/>
      <c r="R12" s="127"/>
      <c r="S12" s="128"/>
      <c r="T12" s="127"/>
      <c r="U12" s="127"/>
      <c r="V12" s="127"/>
      <c r="W12" s="128"/>
      <c r="X12" s="127"/>
      <c r="Y12" s="127"/>
      <c r="Z12" s="127"/>
      <c r="AA12" s="127"/>
      <c r="AB12" s="127"/>
      <c r="AC12" s="127"/>
      <c r="AD12" s="127"/>
      <c r="AE12" s="123"/>
      <c r="AF12" s="89"/>
      <c r="AG12" s="123"/>
      <c r="AH12" s="89"/>
      <c r="AI12" s="123"/>
      <c r="AJ12" s="89"/>
      <c r="AK12" s="123"/>
      <c r="AL12" s="89"/>
      <c r="AM12" s="123"/>
      <c r="AN12" s="89"/>
      <c r="AO12" s="123"/>
      <c r="AP12" s="89"/>
      <c r="AQ12" s="123"/>
      <c r="AR12" s="89"/>
      <c r="AS12" s="123"/>
      <c r="AT12" s="89"/>
      <c r="AU12" s="123"/>
      <c r="AV12" s="89"/>
      <c r="AY12" s="123"/>
      <c r="AZ12" s="89"/>
      <c r="BA12" s="126"/>
      <c r="BB12" s="126"/>
      <c r="BC12" s="123"/>
      <c r="BD12" s="89"/>
      <c r="BE12" s="123"/>
      <c r="BF12" s="89"/>
      <c r="BG12" s="123"/>
      <c r="BH12" s="89"/>
      <c r="BI12" s="123"/>
      <c r="BJ12" s="89"/>
      <c r="BK12" s="123"/>
      <c r="BL12" s="89"/>
      <c r="BM12" s="123"/>
      <c r="BN12" s="89"/>
      <c r="BO12" s="123"/>
      <c r="BP12" s="89"/>
      <c r="BQ12" s="123"/>
      <c r="BR12" s="89"/>
      <c r="BS12" s="123"/>
      <c r="BT12" s="89"/>
      <c r="BU12" s="123"/>
      <c r="BV12" s="89"/>
      <c r="BW12" s="123"/>
      <c r="BX12" s="89"/>
      <c r="BY12" s="123"/>
      <c r="BZ12" s="89"/>
      <c r="CA12" s="123"/>
      <c r="CB12" s="89"/>
      <c r="CC12" s="89"/>
      <c r="CD12" s="89"/>
      <c r="CE12" s="89"/>
      <c r="CF12" s="89"/>
      <c r="CG12" s="89"/>
      <c r="CH12" s="89"/>
      <c r="CI12" s="89"/>
      <c r="CJ12" s="89"/>
      <c r="CK12" s="89"/>
      <c r="CL12" s="89"/>
      <c r="CM12" s="123"/>
      <c r="CN12" s="89"/>
      <c r="CO12" s="123"/>
      <c r="CP12" s="89"/>
      <c r="CQ12" s="123"/>
      <c r="CR12" s="89"/>
      <c r="CS12" s="123"/>
      <c r="CT12" s="89"/>
      <c r="CW12" s="123"/>
      <c r="CX12" s="89"/>
      <c r="CY12" s="123"/>
      <c r="CZ12" s="89"/>
      <c r="DA12" s="89"/>
      <c r="DB12" s="89"/>
      <c r="DC12" s="89"/>
      <c r="DD12" s="89"/>
      <c r="DE12" s="89"/>
      <c r="DF12" s="89"/>
      <c r="DG12" s="89"/>
      <c r="DH12" s="89"/>
      <c r="DI12" s="89"/>
      <c r="DJ12" s="89"/>
      <c r="DK12" s="126"/>
      <c r="DL12" s="126"/>
      <c r="DM12" s="123"/>
      <c r="DN12" s="89"/>
      <c r="DO12" s="123"/>
      <c r="DP12" s="89"/>
      <c r="DQ12" s="123"/>
      <c r="DR12" s="89"/>
      <c r="DS12" s="123"/>
      <c r="DT12" s="89"/>
      <c r="DU12" s="123"/>
      <c r="DV12" s="89"/>
      <c r="DW12" s="123"/>
      <c r="DX12" s="89"/>
      <c r="DY12" s="89"/>
      <c r="DZ12" s="89"/>
      <c r="EA12" s="89"/>
      <c r="EB12" s="89"/>
      <c r="EC12" s="123"/>
      <c r="ED12" s="89"/>
      <c r="EE12" s="123"/>
      <c r="EF12" s="89"/>
      <c r="EG12" s="123"/>
      <c r="EH12" s="89"/>
      <c r="EI12" s="123"/>
      <c r="EJ12" s="89"/>
      <c r="EK12" s="123"/>
      <c r="EL12" s="89"/>
      <c r="EM12" s="123"/>
      <c r="EN12" s="89"/>
      <c r="EO12" s="123"/>
      <c r="EP12" s="89"/>
      <c r="EQ12" s="123"/>
      <c r="ER12" s="89"/>
      <c r="ES12" s="89"/>
      <c r="ET12" s="89"/>
      <c r="EU12" s="89"/>
      <c r="EV12" s="89"/>
      <c r="EW12" s="89"/>
      <c r="EX12" s="89"/>
      <c r="EY12" s="89"/>
      <c r="EZ12" s="89"/>
      <c r="FA12" s="89"/>
      <c r="FB12" s="89"/>
      <c r="FC12" s="89"/>
      <c r="FD12" s="89"/>
      <c r="FE12" s="89"/>
      <c r="FF12" s="89"/>
      <c r="FG12" s="89"/>
      <c r="FH12" s="89"/>
      <c r="FI12" s="89"/>
      <c r="FJ12" s="89"/>
      <c r="FK12" s="89"/>
      <c r="FL12" s="89"/>
      <c r="FM12" s="89"/>
      <c r="FN12" s="89"/>
      <c r="FO12" s="89"/>
      <c r="FP12" s="89"/>
      <c r="FQ12" s="89"/>
      <c r="FR12" s="89"/>
      <c r="FS12" s="89"/>
      <c r="FT12" s="89"/>
      <c r="FU12" s="89"/>
      <c r="FV12" s="89"/>
      <c r="FW12" s="89"/>
      <c r="FX12" s="89"/>
      <c r="FY12" s="89"/>
      <c r="FZ12" s="89"/>
      <c r="GA12" s="89"/>
      <c r="GB12" s="89"/>
      <c r="GC12" s="89"/>
      <c r="GD12" s="89"/>
      <c r="GE12" s="89"/>
      <c r="GF12" s="89"/>
      <c r="GG12" s="89"/>
      <c r="GH12" s="89"/>
      <c r="GI12" s="89"/>
      <c r="GJ12" s="89"/>
      <c r="GK12" s="89"/>
      <c r="GL12" s="89"/>
      <c r="GM12" s="89"/>
      <c r="GN12" s="89"/>
      <c r="GO12" s="89"/>
      <c r="GP12" s="89"/>
      <c r="GQ12" s="89"/>
      <c r="GR12" s="89"/>
      <c r="GS12" s="89"/>
      <c r="GT12" s="89"/>
      <c r="GU12" s="89"/>
      <c r="GV12" s="89"/>
      <c r="GW12" s="89"/>
      <c r="GX12" s="89"/>
      <c r="GY12" s="89"/>
      <c r="GZ12" s="89"/>
      <c r="HA12" s="89"/>
      <c r="HB12" s="89"/>
      <c r="HC12" s="89"/>
      <c r="HD12" s="89"/>
      <c r="HE12" s="89"/>
      <c r="HF12" s="89"/>
      <c r="HG12" s="89"/>
      <c r="HH12" s="89"/>
      <c r="HI12" s="89"/>
      <c r="HJ12" s="89"/>
      <c r="HK12" s="89"/>
      <c r="HL12" s="89"/>
      <c r="HM12" s="89"/>
      <c r="HN12" s="89"/>
      <c r="HO12" s="89"/>
      <c r="HP12" s="89"/>
      <c r="HQ12" s="89"/>
      <c r="HR12" s="89"/>
      <c r="HS12" s="89"/>
      <c r="HT12" s="89"/>
      <c r="HU12" s="89"/>
      <c r="HV12" s="89"/>
      <c r="HW12" s="89"/>
      <c r="HX12" s="89"/>
      <c r="HY12" s="89"/>
      <c r="HZ12" s="89"/>
      <c r="IA12" s="89"/>
      <c r="IB12" s="89"/>
      <c r="IC12" s="89"/>
      <c r="ID12" s="89"/>
      <c r="IE12" s="89"/>
      <c r="IF12" s="89"/>
      <c r="IG12" s="89"/>
      <c r="IH12" s="89"/>
      <c r="II12" s="89"/>
      <c r="IJ12" s="89"/>
      <c r="IK12" s="89"/>
      <c r="IL12" s="89"/>
      <c r="IM12" s="89"/>
      <c r="IN12" s="89"/>
      <c r="IO12" s="89"/>
      <c r="IP12" s="89"/>
      <c r="IQ12" s="89"/>
      <c r="IR12" s="89"/>
      <c r="IS12" s="89"/>
      <c r="IT12" s="89"/>
      <c r="IU12" s="89"/>
      <c r="IV12" s="89"/>
      <c r="IW12" s="89"/>
      <c r="IX12" s="89"/>
      <c r="IY12" s="89"/>
      <c r="IZ12" s="89"/>
      <c r="JA12" s="89"/>
      <c r="JB12" s="89"/>
      <c r="JC12" s="89"/>
      <c r="JD12" s="89"/>
      <c r="JE12" s="89"/>
      <c r="JF12" s="89"/>
      <c r="JG12" s="89"/>
      <c r="JH12" s="89"/>
      <c r="JI12" s="89"/>
      <c r="JJ12" s="89"/>
      <c r="JK12" s="89"/>
      <c r="JL12" s="89"/>
      <c r="JM12" s="89"/>
      <c r="JN12" s="89"/>
      <c r="JO12" s="89"/>
      <c r="JP12" s="89"/>
      <c r="JQ12" s="89"/>
      <c r="JR12" s="89"/>
      <c r="JS12" s="89"/>
      <c r="JT12" s="89"/>
      <c r="JU12" s="89"/>
      <c r="JV12" s="89"/>
      <c r="JW12" s="89"/>
      <c r="JX12" s="89"/>
      <c r="JY12" s="89"/>
      <c r="JZ12" s="89"/>
      <c r="KA12" s="89"/>
      <c r="KB12" s="89"/>
      <c r="KC12" s="89"/>
      <c r="KD12" s="89"/>
      <c r="KE12" s="89"/>
      <c r="KF12" s="89"/>
      <c r="KG12" s="89"/>
      <c r="KH12" s="89"/>
      <c r="KI12" s="89"/>
      <c r="KJ12" s="89"/>
      <c r="KK12" s="89"/>
      <c r="KL12" s="89"/>
      <c r="KM12" s="89"/>
      <c r="KN12" s="89"/>
      <c r="KO12" s="89"/>
      <c r="KP12" s="89"/>
      <c r="KQ12" s="89"/>
      <c r="KR12" s="89"/>
      <c r="KS12" s="89"/>
      <c r="KT12" s="89"/>
      <c r="KU12" s="89"/>
      <c r="KV12" s="89"/>
      <c r="KW12" s="89"/>
      <c r="KX12" s="89"/>
      <c r="KY12" s="89"/>
      <c r="KZ12" s="89"/>
      <c r="LA12" s="89"/>
      <c r="LB12" s="89"/>
      <c r="LC12" s="89"/>
      <c r="LD12" s="89"/>
      <c r="LE12" s="89"/>
      <c r="LF12" s="89"/>
      <c r="LG12" s="89"/>
      <c r="LH12" s="89"/>
      <c r="LI12" s="89"/>
      <c r="LJ12" s="89"/>
      <c r="LK12" s="89"/>
      <c r="LL12" s="89"/>
      <c r="LM12" s="89"/>
      <c r="LN12" s="89"/>
      <c r="LO12" s="89"/>
      <c r="LP12" s="89"/>
      <c r="LQ12" s="89"/>
      <c r="LR12" s="89"/>
      <c r="LS12" s="89"/>
      <c r="LT12" s="89"/>
      <c r="LU12" s="89"/>
      <c r="LV12" s="89"/>
      <c r="LW12" s="89"/>
      <c r="LX12" s="89"/>
      <c r="LY12" s="89"/>
      <c r="LZ12" s="89"/>
      <c r="MA12" s="89"/>
      <c r="MB12" s="89"/>
      <c r="MC12" s="89"/>
      <c r="MD12" s="89"/>
      <c r="ME12" s="89"/>
      <c r="MF12" s="89"/>
      <c r="MG12" s="89"/>
      <c r="MH12" s="89"/>
      <c r="MI12" s="89"/>
      <c r="MJ12" s="89"/>
      <c r="MK12" s="89"/>
      <c r="ML12" s="89"/>
      <c r="MM12" s="89"/>
      <c r="MN12" s="89"/>
      <c r="MO12" s="89"/>
      <c r="MP12" s="89"/>
      <c r="MQ12" s="89"/>
      <c r="MR12" s="89"/>
      <c r="MS12" s="89"/>
      <c r="MT12" s="89"/>
      <c r="MU12" s="89"/>
      <c r="MV12" s="89"/>
      <c r="MW12" s="89"/>
      <c r="MX12" s="89"/>
      <c r="MY12" s="89"/>
      <c r="MZ12" s="89"/>
      <c r="NA12" s="89"/>
      <c r="NB12" s="89"/>
      <c r="NC12" s="89"/>
      <c r="ND12" s="89"/>
      <c r="NE12" s="89"/>
      <c r="NF12" s="89"/>
      <c r="NG12" s="89"/>
      <c r="NH12" s="89"/>
      <c r="NI12" s="89"/>
      <c r="NJ12" s="89"/>
      <c r="NK12" s="89"/>
      <c r="NL12" s="89"/>
      <c r="NM12" s="89"/>
      <c r="NN12" s="89"/>
      <c r="NO12" s="89"/>
      <c r="NP12" s="89"/>
      <c r="NQ12" s="89"/>
      <c r="NR12" s="89"/>
      <c r="NS12" s="89"/>
      <c r="NT12" s="89"/>
      <c r="NU12" s="89"/>
      <c r="NV12" s="89"/>
      <c r="NW12" s="89"/>
      <c r="NX12" s="89"/>
      <c r="NY12" s="89"/>
      <c r="NZ12" s="89"/>
      <c r="OA12" s="89"/>
      <c r="OB12" s="89"/>
      <c r="OC12" s="89"/>
      <c r="OD12" s="89"/>
      <c r="OE12" s="89"/>
      <c r="OF12" s="89"/>
      <c r="OG12" s="89"/>
      <c r="OH12" s="89"/>
      <c r="OI12" s="89"/>
      <c r="OJ12" s="89"/>
      <c r="OK12" s="89"/>
      <c r="OL12" s="89"/>
      <c r="OM12" s="89"/>
      <c r="ON12" s="89"/>
      <c r="OO12" s="89"/>
      <c r="OP12" s="89"/>
      <c r="OQ12" s="89"/>
      <c r="OR12" s="89"/>
      <c r="OS12" s="89"/>
      <c r="OT12" s="89"/>
      <c r="OU12" s="89"/>
      <c r="OV12" s="89"/>
      <c r="OW12" s="89"/>
      <c r="OX12" s="89"/>
      <c r="OY12" s="89"/>
      <c r="OZ12" s="89"/>
      <c r="PA12" s="89"/>
      <c r="PB12" s="89"/>
      <c r="PC12" s="89"/>
      <c r="PD12" s="89"/>
      <c r="PE12" s="89"/>
      <c r="PF12" s="89"/>
      <c r="PG12" s="89"/>
      <c r="PH12" s="89"/>
      <c r="PI12" s="89"/>
      <c r="PJ12" s="89"/>
      <c r="PK12" s="89"/>
      <c r="PL12" s="89"/>
      <c r="PM12" s="89"/>
      <c r="PN12" s="89"/>
      <c r="PO12" s="89"/>
      <c r="PP12" s="89"/>
      <c r="PQ12" s="89"/>
      <c r="PR12" s="89"/>
      <c r="PS12" s="89"/>
      <c r="PT12" s="89"/>
      <c r="PU12" s="89"/>
      <c r="PV12" s="89"/>
      <c r="PW12" s="89"/>
      <c r="PX12" s="89"/>
      <c r="PY12" s="89"/>
      <c r="PZ12" s="89"/>
      <c r="QA12" s="89"/>
      <c r="QB12" s="89"/>
      <c r="QC12" s="89"/>
      <c r="QD12" s="89"/>
      <c r="QE12" s="89"/>
      <c r="QF12" s="89"/>
      <c r="QG12" s="89"/>
      <c r="QH12" s="89"/>
      <c r="QI12" s="89"/>
      <c r="QJ12" s="89"/>
      <c r="QK12" s="89"/>
      <c r="QL12" s="89"/>
      <c r="QM12" s="89"/>
      <c r="QN12" s="89"/>
      <c r="QO12" s="89"/>
      <c r="QP12" s="89"/>
      <c r="QQ12" s="89"/>
      <c r="QR12" s="89"/>
      <c r="QS12" s="89"/>
      <c r="QT12" s="89"/>
      <c r="QU12" s="89"/>
      <c r="QV12" s="89"/>
      <c r="QW12" s="89"/>
      <c r="QX12" s="89"/>
      <c r="QY12" s="89"/>
      <c r="QZ12" s="89"/>
      <c r="RA12" s="89"/>
      <c r="RB12" s="89"/>
      <c r="RC12" s="89"/>
      <c r="RD12" s="89"/>
      <c r="RE12" s="89"/>
      <c r="RF12" s="89"/>
      <c r="RG12" s="89"/>
      <c r="RH12" s="89"/>
      <c r="RI12" s="89"/>
      <c r="RJ12" s="89"/>
      <c r="RK12" s="89"/>
      <c r="RL12" s="89"/>
      <c r="RM12" s="89"/>
      <c r="RN12" s="89"/>
      <c r="RO12" s="89"/>
      <c r="RP12" s="89"/>
      <c r="RQ12" s="89"/>
      <c r="RR12" s="89"/>
      <c r="RS12" s="89"/>
      <c r="RT12" s="89"/>
      <c r="RU12" s="123"/>
      <c r="RV12" s="89"/>
      <c r="RW12" s="123"/>
      <c r="RX12" s="89"/>
    </row>
    <row r="13" spans="1:1023 1025:1833" ht="14.25" x14ac:dyDescent="0.2">
      <c r="A13" s="8" t="s">
        <v>96</v>
      </c>
      <c r="B13" s="123"/>
      <c r="G13" s="123"/>
      <c r="H13" s="89"/>
      <c r="I13" s="123"/>
      <c r="J13" s="89"/>
      <c r="K13" s="123"/>
      <c r="L13" s="89"/>
      <c r="M13" s="123"/>
      <c r="N13" s="89"/>
      <c r="O13" s="123"/>
      <c r="P13" s="89"/>
      <c r="Q13" s="123"/>
      <c r="R13" s="89"/>
      <c r="S13" s="123"/>
      <c r="T13" s="89"/>
      <c r="U13" s="123"/>
      <c r="V13" s="89"/>
      <c r="W13" s="123"/>
      <c r="X13" s="89"/>
      <c r="Y13" s="89"/>
      <c r="Z13" s="89"/>
      <c r="AA13" s="89"/>
      <c r="AB13" s="89"/>
      <c r="AC13" s="89"/>
      <c r="AD13" s="89"/>
      <c r="AE13" s="123"/>
      <c r="AF13" s="89"/>
      <c r="AG13" s="123"/>
      <c r="AH13" s="89"/>
      <c r="AI13" s="123"/>
      <c r="AJ13" s="89"/>
      <c r="AK13" s="123"/>
      <c r="AL13" s="89"/>
      <c r="AM13" s="123"/>
      <c r="AN13" s="89"/>
      <c r="AO13" s="123"/>
      <c r="AP13" s="89"/>
      <c r="AQ13" s="123"/>
      <c r="AR13" s="89"/>
      <c r="AS13" s="123"/>
      <c r="AT13" s="89"/>
      <c r="AU13" s="123"/>
      <c r="AV13" s="89"/>
      <c r="AY13" s="123"/>
      <c r="AZ13" s="89"/>
      <c r="BA13" s="126"/>
      <c r="BB13" s="126"/>
      <c r="BC13" s="123"/>
      <c r="BD13" s="89"/>
      <c r="BE13" s="123"/>
      <c r="BF13" s="89"/>
      <c r="BG13" s="123"/>
      <c r="BH13" s="89"/>
      <c r="BI13" s="123"/>
      <c r="BJ13" s="89"/>
      <c r="BK13" s="123"/>
      <c r="BL13" s="89"/>
      <c r="BM13" s="123"/>
      <c r="BN13" s="89"/>
      <c r="BO13" s="123"/>
      <c r="BP13" s="89"/>
      <c r="BQ13" s="123"/>
      <c r="BR13" s="89"/>
      <c r="BS13" s="123"/>
      <c r="BT13" s="89"/>
      <c r="BU13" s="123"/>
      <c r="BV13" s="89"/>
      <c r="BW13" s="123"/>
      <c r="BX13" s="89"/>
      <c r="BY13" s="123"/>
      <c r="BZ13" s="89"/>
      <c r="CA13" s="123"/>
      <c r="CB13" s="89"/>
      <c r="CC13" s="89"/>
      <c r="CD13" s="89"/>
      <c r="CE13" s="89"/>
      <c r="CF13" s="89"/>
      <c r="CG13" s="89"/>
      <c r="CH13" s="89"/>
      <c r="CI13" s="89"/>
      <c r="CJ13" s="89"/>
      <c r="CK13" s="89"/>
      <c r="CL13" s="89"/>
      <c r="CM13" s="123"/>
      <c r="CN13" s="89"/>
      <c r="CO13" s="123"/>
      <c r="CP13" s="89"/>
      <c r="CQ13" s="123"/>
      <c r="CR13" s="89"/>
      <c r="CS13" s="123"/>
      <c r="CT13" s="89"/>
      <c r="CW13" s="123"/>
      <c r="CX13" s="89"/>
      <c r="CY13" s="123"/>
      <c r="CZ13" s="89"/>
      <c r="DA13" s="89"/>
      <c r="DB13" s="89"/>
      <c r="DC13" s="89"/>
      <c r="DD13" s="89"/>
      <c r="DE13" s="89"/>
      <c r="DF13" s="89"/>
      <c r="DG13" s="89"/>
      <c r="DH13" s="89"/>
      <c r="DI13" s="89"/>
      <c r="DJ13" s="89"/>
      <c r="DK13" s="126"/>
      <c r="DL13" s="126"/>
      <c r="DM13" s="123"/>
      <c r="DN13" s="89"/>
      <c r="DO13" s="123"/>
      <c r="DP13" s="89"/>
      <c r="DQ13" s="123"/>
      <c r="DR13" s="89"/>
      <c r="DS13" s="123"/>
      <c r="DT13" s="89"/>
      <c r="DU13" s="123"/>
      <c r="DV13" s="89"/>
      <c r="DW13" s="123"/>
      <c r="DX13" s="89"/>
      <c r="DY13" s="89"/>
      <c r="DZ13" s="89"/>
      <c r="EA13" s="89"/>
      <c r="EB13" s="89"/>
      <c r="EC13" s="123"/>
      <c r="ED13" s="89"/>
      <c r="EE13" s="123"/>
      <c r="EF13" s="89"/>
      <c r="EG13" s="123"/>
      <c r="EH13" s="89"/>
      <c r="EI13" s="123"/>
      <c r="EJ13" s="89"/>
      <c r="EK13" s="123"/>
      <c r="EL13" s="89"/>
      <c r="EM13" s="123"/>
      <c r="EN13" s="89"/>
      <c r="EO13" s="123"/>
      <c r="EP13" s="89"/>
      <c r="EQ13" s="123"/>
      <c r="ER13" s="89"/>
      <c r="ES13" s="89"/>
      <c r="ET13" s="89"/>
      <c r="EU13" s="89"/>
      <c r="EV13" s="89"/>
      <c r="EW13" s="89"/>
      <c r="EX13" s="89"/>
      <c r="EY13" s="89"/>
      <c r="EZ13" s="89"/>
      <c r="FA13" s="89"/>
      <c r="FB13" s="89"/>
      <c r="FC13" s="89"/>
      <c r="FD13" s="89"/>
      <c r="FE13" s="89"/>
      <c r="FF13" s="89"/>
      <c r="FG13" s="89"/>
      <c r="FH13" s="89"/>
      <c r="FI13" s="89"/>
      <c r="FJ13" s="89"/>
      <c r="FK13" s="89"/>
      <c r="FL13" s="89"/>
      <c r="FM13" s="89"/>
      <c r="FN13" s="89"/>
      <c r="FO13" s="89"/>
      <c r="FP13" s="89"/>
      <c r="FQ13" s="89"/>
      <c r="FR13" s="89"/>
      <c r="FS13" s="89"/>
      <c r="FT13" s="89"/>
      <c r="FU13" s="89"/>
      <c r="FV13" s="89"/>
      <c r="FW13" s="89"/>
      <c r="FX13" s="89"/>
      <c r="FY13" s="89"/>
      <c r="FZ13" s="89"/>
      <c r="GA13" s="89"/>
      <c r="GB13" s="89"/>
      <c r="GC13" s="89"/>
      <c r="GD13" s="89"/>
      <c r="GE13" s="89"/>
      <c r="GF13" s="89"/>
      <c r="GG13" s="89"/>
      <c r="GH13" s="89"/>
      <c r="GI13" s="89"/>
      <c r="GJ13" s="89"/>
      <c r="GK13" s="89"/>
      <c r="GL13" s="89"/>
      <c r="GM13" s="89"/>
      <c r="GN13" s="89"/>
      <c r="GO13" s="89"/>
      <c r="GP13" s="89"/>
      <c r="GQ13" s="89"/>
      <c r="GR13" s="89"/>
      <c r="GS13" s="89"/>
      <c r="GT13" s="89"/>
      <c r="GU13" s="89"/>
      <c r="GV13" s="89"/>
      <c r="GW13" s="89"/>
      <c r="GX13" s="89"/>
      <c r="GY13" s="89"/>
      <c r="GZ13" s="89"/>
      <c r="HA13" s="89"/>
      <c r="HB13" s="89"/>
      <c r="HC13" s="89"/>
      <c r="HD13" s="89"/>
      <c r="HE13" s="89"/>
      <c r="HF13" s="89"/>
      <c r="HG13" s="89"/>
      <c r="HH13" s="89"/>
      <c r="HI13" s="89"/>
      <c r="HJ13" s="89"/>
      <c r="HK13" s="89"/>
      <c r="HL13" s="89"/>
      <c r="HM13" s="89"/>
      <c r="HN13" s="89"/>
      <c r="HO13" s="89"/>
      <c r="HP13" s="89"/>
      <c r="HQ13" s="89"/>
      <c r="HR13" s="89"/>
      <c r="HS13" s="89"/>
      <c r="HT13" s="89"/>
      <c r="HU13" s="89"/>
      <c r="HV13" s="89"/>
      <c r="HW13" s="89"/>
      <c r="HX13" s="89"/>
      <c r="HY13" s="89"/>
      <c r="HZ13" s="89"/>
      <c r="IA13" s="89"/>
      <c r="IB13" s="89"/>
      <c r="IC13" s="89"/>
      <c r="ID13" s="89"/>
      <c r="IE13" s="89"/>
      <c r="IF13" s="89"/>
      <c r="IG13" s="89"/>
      <c r="IH13" s="89"/>
      <c r="II13" s="89"/>
      <c r="IJ13" s="89"/>
      <c r="IK13" s="89"/>
      <c r="IL13" s="89"/>
      <c r="IM13" s="89"/>
      <c r="IN13" s="89"/>
      <c r="IO13" s="89"/>
      <c r="IP13" s="89"/>
      <c r="IQ13" s="89"/>
      <c r="IR13" s="89"/>
      <c r="IS13" s="89"/>
      <c r="IT13" s="89"/>
      <c r="IU13" s="89"/>
      <c r="IV13" s="89"/>
      <c r="IW13" s="89"/>
      <c r="IX13" s="89"/>
      <c r="IY13" s="89"/>
      <c r="IZ13" s="89"/>
      <c r="JA13" s="89"/>
      <c r="JB13" s="89"/>
      <c r="JC13" s="89"/>
      <c r="JD13" s="89"/>
      <c r="JE13" s="89"/>
      <c r="JF13" s="89"/>
      <c r="JG13" s="89"/>
      <c r="JH13" s="89"/>
      <c r="JI13" s="89"/>
      <c r="JJ13" s="89"/>
      <c r="JK13" s="89"/>
      <c r="JL13" s="89"/>
      <c r="JM13" s="89"/>
      <c r="JN13" s="89"/>
      <c r="JO13" s="89"/>
      <c r="JP13" s="89"/>
      <c r="JQ13" s="89"/>
      <c r="JR13" s="89"/>
      <c r="JS13" s="89"/>
      <c r="JT13" s="89"/>
      <c r="JU13" s="89"/>
      <c r="JV13" s="89"/>
      <c r="JW13" s="89"/>
      <c r="JX13" s="89"/>
      <c r="JY13" s="89"/>
      <c r="JZ13" s="89"/>
      <c r="KA13" s="89"/>
      <c r="KB13" s="89"/>
      <c r="KC13" s="89"/>
      <c r="KD13" s="89"/>
      <c r="KE13" s="89"/>
      <c r="KF13" s="89"/>
      <c r="KG13" s="89"/>
      <c r="KH13" s="89"/>
      <c r="KI13" s="89"/>
      <c r="KJ13" s="89"/>
      <c r="KK13" s="89"/>
      <c r="KL13" s="89"/>
      <c r="KM13" s="89"/>
      <c r="KN13" s="89"/>
      <c r="KO13" s="89"/>
      <c r="KP13" s="89"/>
      <c r="KQ13" s="89"/>
      <c r="KR13" s="89"/>
      <c r="KS13" s="89"/>
      <c r="KT13" s="89"/>
      <c r="KU13" s="89"/>
      <c r="KV13" s="89"/>
      <c r="KW13" s="89"/>
      <c r="KX13" s="89"/>
      <c r="KY13" s="89"/>
      <c r="KZ13" s="89"/>
      <c r="LA13" s="89"/>
      <c r="LB13" s="89"/>
      <c r="LC13" s="89"/>
      <c r="LD13" s="89"/>
      <c r="LE13" s="89"/>
      <c r="LF13" s="89"/>
      <c r="LG13" s="89"/>
      <c r="LH13" s="89"/>
      <c r="LI13" s="89"/>
      <c r="LJ13" s="89"/>
      <c r="LK13" s="89"/>
      <c r="LL13" s="89"/>
      <c r="LM13" s="89"/>
      <c r="LN13" s="89"/>
      <c r="LO13" s="89"/>
      <c r="LP13" s="89"/>
      <c r="LQ13" s="89"/>
      <c r="LR13" s="89"/>
      <c r="LS13" s="89"/>
      <c r="LT13" s="89"/>
      <c r="LU13" s="89"/>
      <c r="LV13" s="89"/>
      <c r="LW13" s="89"/>
      <c r="LX13" s="89"/>
      <c r="LY13" s="89"/>
      <c r="LZ13" s="89"/>
      <c r="MA13" s="89"/>
      <c r="MB13" s="89"/>
      <c r="MC13" s="89"/>
      <c r="MD13" s="89"/>
      <c r="ME13" s="89"/>
      <c r="MF13" s="89"/>
      <c r="MG13" s="89"/>
      <c r="MH13" s="89"/>
      <c r="MI13" s="89"/>
      <c r="MJ13" s="89"/>
      <c r="MK13" s="89"/>
      <c r="ML13" s="89"/>
      <c r="MM13" s="89"/>
      <c r="MN13" s="89"/>
      <c r="MO13" s="89"/>
      <c r="MP13" s="89"/>
      <c r="MQ13" s="89"/>
      <c r="MR13" s="89"/>
      <c r="MS13" s="89"/>
      <c r="MT13" s="89"/>
      <c r="MU13" s="89"/>
      <c r="MV13" s="89"/>
      <c r="MW13" s="89"/>
      <c r="MX13" s="89"/>
      <c r="MY13" s="89"/>
      <c r="MZ13" s="89"/>
      <c r="NA13" s="89"/>
      <c r="NB13" s="89"/>
      <c r="NC13" s="89"/>
      <c r="ND13" s="89"/>
      <c r="NE13" s="89"/>
      <c r="NF13" s="89"/>
      <c r="NG13" s="89"/>
      <c r="NH13" s="89"/>
      <c r="NI13" s="89"/>
      <c r="NJ13" s="89"/>
      <c r="NK13" s="89"/>
      <c r="NL13" s="89"/>
      <c r="NM13" s="89"/>
      <c r="NN13" s="89"/>
      <c r="NO13" s="89"/>
      <c r="NP13" s="89"/>
      <c r="NQ13" s="89"/>
      <c r="NR13" s="89"/>
      <c r="NS13" s="89"/>
      <c r="NT13" s="89"/>
      <c r="NU13" s="89"/>
      <c r="NV13" s="89"/>
      <c r="NW13" s="89"/>
      <c r="NX13" s="89"/>
      <c r="NY13" s="89"/>
      <c r="NZ13" s="89"/>
      <c r="OA13" s="89"/>
      <c r="OB13" s="89"/>
      <c r="OC13" s="89"/>
      <c r="OD13" s="89"/>
      <c r="OE13" s="89"/>
      <c r="OF13" s="89"/>
      <c r="OG13" s="89"/>
      <c r="OH13" s="89"/>
      <c r="OI13" s="89"/>
      <c r="OJ13" s="89"/>
      <c r="OK13" s="89"/>
      <c r="OL13" s="89"/>
      <c r="OM13" s="89"/>
      <c r="ON13" s="89"/>
      <c r="OO13" s="89"/>
      <c r="OP13" s="89"/>
      <c r="OQ13" s="89"/>
      <c r="OR13" s="89"/>
      <c r="OS13" s="89"/>
      <c r="OT13" s="89"/>
      <c r="OU13" s="89"/>
      <c r="OV13" s="89"/>
      <c r="OW13" s="89"/>
      <c r="OX13" s="89"/>
      <c r="OY13" s="89"/>
      <c r="OZ13" s="89"/>
      <c r="PA13" s="89"/>
      <c r="PB13" s="89"/>
      <c r="PC13" s="89"/>
      <c r="PD13" s="89"/>
      <c r="PE13" s="89"/>
      <c r="PF13" s="89"/>
      <c r="PG13" s="89"/>
      <c r="PH13" s="89"/>
      <c r="PI13" s="89"/>
      <c r="PJ13" s="89"/>
      <c r="PK13" s="89"/>
      <c r="PL13" s="89"/>
      <c r="PM13" s="89"/>
      <c r="PN13" s="89"/>
      <c r="PO13" s="89"/>
      <c r="PP13" s="89"/>
      <c r="PQ13" s="89"/>
      <c r="PR13" s="89"/>
      <c r="PS13" s="89"/>
      <c r="PT13" s="89"/>
      <c r="PU13" s="89"/>
      <c r="PV13" s="89"/>
      <c r="PW13" s="89"/>
      <c r="PX13" s="89"/>
      <c r="PY13" s="89"/>
      <c r="PZ13" s="89"/>
      <c r="QA13" s="89"/>
      <c r="QB13" s="89"/>
      <c r="QC13" s="89"/>
      <c r="QD13" s="89"/>
      <c r="QE13" s="89"/>
      <c r="QF13" s="89"/>
      <c r="QG13" s="89"/>
      <c r="QH13" s="89"/>
      <c r="QI13" s="89"/>
      <c r="QJ13" s="89"/>
      <c r="QK13" s="89"/>
      <c r="QL13" s="89"/>
      <c r="QM13" s="89"/>
      <c r="QN13" s="89"/>
      <c r="QO13" s="89"/>
      <c r="QP13" s="89"/>
      <c r="QQ13" s="89"/>
      <c r="QR13" s="89"/>
      <c r="QS13" s="89"/>
      <c r="QT13" s="89"/>
      <c r="QU13" s="89"/>
      <c r="QV13" s="89"/>
      <c r="QW13" s="89"/>
      <c r="QX13" s="89"/>
      <c r="QY13" s="89"/>
      <c r="QZ13" s="89"/>
      <c r="RA13" s="89"/>
      <c r="RB13" s="89"/>
      <c r="RC13" s="89"/>
      <c r="RD13" s="89"/>
      <c r="RE13" s="89"/>
      <c r="RF13" s="89"/>
      <c r="RG13" s="89"/>
      <c r="RH13" s="89"/>
      <c r="RI13" s="89"/>
      <c r="RJ13" s="89"/>
      <c r="RK13" s="89"/>
      <c r="RL13" s="89"/>
      <c r="RM13" s="89"/>
      <c r="RN13" s="89"/>
      <c r="RO13" s="89"/>
      <c r="RP13" s="89"/>
      <c r="RQ13" s="89"/>
      <c r="RR13" s="89"/>
      <c r="RS13" s="89"/>
      <c r="RT13" s="89"/>
      <c r="RU13" s="123"/>
      <c r="RV13" s="89"/>
      <c r="RW13" s="123"/>
      <c r="RX13" s="89"/>
    </row>
    <row r="14" spans="1:1023 1025:1833" x14ac:dyDescent="0.2">
      <c r="A14" s="8" t="s">
        <v>97</v>
      </c>
      <c r="B14" s="129"/>
      <c r="G14" s="123"/>
      <c r="H14" s="89"/>
      <c r="I14" s="123"/>
      <c r="J14" s="89"/>
      <c r="K14" s="123"/>
      <c r="L14" s="89"/>
      <c r="M14" s="123"/>
      <c r="N14" s="89"/>
      <c r="O14" s="123"/>
      <c r="P14" s="89"/>
      <c r="Q14" s="123"/>
      <c r="R14" s="89"/>
      <c r="S14" s="123"/>
      <c r="T14" s="89"/>
      <c r="U14" s="123"/>
      <c r="V14" s="89"/>
      <c r="W14" s="123"/>
      <c r="X14" s="89"/>
      <c r="Y14" s="89"/>
      <c r="Z14" s="89"/>
      <c r="AA14" s="89"/>
      <c r="AB14" s="89"/>
      <c r="AC14" s="89"/>
      <c r="AD14" s="89"/>
      <c r="AE14" s="123"/>
      <c r="AF14" s="89"/>
      <c r="AG14" s="123"/>
      <c r="AH14" s="89"/>
      <c r="AI14" s="123"/>
      <c r="AJ14" s="89"/>
      <c r="AK14" s="123"/>
      <c r="AL14" s="89"/>
      <c r="AM14" s="123"/>
      <c r="AN14" s="89"/>
      <c r="AO14" s="123"/>
      <c r="AP14" s="89"/>
      <c r="AQ14" s="123"/>
      <c r="AR14" s="89"/>
      <c r="AS14" s="123"/>
      <c r="AT14" s="89"/>
      <c r="AU14" s="123"/>
      <c r="AV14" s="89"/>
      <c r="AY14" s="123"/>
      <c r="AZ14" s="89"/>
      <c r="BA14" s="129"/>
      <c r="BB14" s="126"/>
      <c r="BC14" s="123"/>
      <c r="BD14" s="89"/>
      <c r="BE14" s="123"/>
      <c r="BF14" s="89"/>
      <c r="BG14" s="123"/>
      <c r="BH14" s="89"/>
      <c r="BI14" s="123"/>
      <c r="BJ14" s="89"/>
      <c r="BK14" s="123"/>
      <c r="BL14" s="89"/>
      <c r="BM14" s="123"/>
      <c r="BN14" s="89"/>
      <c r="BO14" s="123"/>
      <c r="BP14" s="89"/>
      <c r="BQ14" s="123"/>
      <c r="BR14" s="89"/>
      <c r="BS14" s="123"/>
      <c r="BT14" s="89"/>
      <c r="BU14" s="123"/>
      <c r="BV14" s="89"/>
      <c r="BW14" s="123"/>
      <c r="BX14" s="89"/>
      <c r="BY14" s="123"/>
      <c r="BZ14" s="89"/>
      <c r="CA14" s="123"/>
      <c r="CB14" s="89"/>
      <c r="CC14" s="89"/>
      <c r="CD14" s="89"/>
      <c r="CE14" s="89"/>
      <c r="CF14" s="89"/>
      <c r="CG14" s="89"/>
      <c r="CH14" s="89"/>
      <c r="CI14" s="89"/>
      <c r="CJ14" s="89"/>
      <c r="CK14" s="89"/>
      <c r="CL14" s="89"/>
      <c r="CM14" s="123"/>
      <c r="CN14" s="89"/>
      <c r="CO14" s="123"/>
      <c r="CP14" s="89"/>
      <c r="CQ14" s="123"/>
      <c r="CR14" s="89"/>
      <c r="CS14" s="123"/>
      <c r="CT14" s="89"/>
      <c r="CW14" s="123"/>
      <c r="CX14" s="89"/>
      <c r="CY14" s="123"/>
      <c r="CZ14" s="89"/>
      <c r="DA14" s="89"/>
      <c r="DB14" s="89"/>
      <c r="DC14" s="89"/>
      <c r="DD14" s="89"/>
      <c r="DE14" s="89"/>
      <c r="DF14" s="89"/>
      <c r="DG14" s="89"/>
      <c r="DH14" s="89"/>
      <c r="DI14" s="89"/>
      <c r="DJ14" s="89"/>
      <c r="DK14" s="129"/>
      <c r="DL14" s="126"/>
      <c r="DM14" s="123"/>
      <c r="DN14" s="89"/>
      <c r="DO14" s="123"/>
      <c r="DP14" s="89"/>
      <c r="DQ14" s="123"/>
      <c r="DR14" s="89"/>
      <c r="DS14" s="123"/>
      <c r="DT14" s="89"/>
      <c r="DU14" s="123"/>
      <c r="DV14" s="89"/>
      <c r="DW14" s="123"/>
      <c r="DX14" s="89"/>
      <c r="DY14" s="89"/>
      <c r="DZ14" s="89"/>
      <c r="EA14" s="89"/>
      <c r="EB14" s="89"/>
      <c r="EC14" s="123"/>
      <c r="ED14" s="89"/>
      <c r="EE14" s="123"/>
      <c r="EF14" s="89"/>
      <c r="EG14" s="123"/>
      <c r="EH14" s="89"/>
      <c r="EI14" s="123"/>
      <c r="EJ14" s="89"/>
      <c r="EK14" s="123"/>
      <c r="EL14" s="89"/>
      <c r="EM14" s="123"/>
      <c r="EN14" s="89"/>
      <c r="EO14" s="123"/>
      <c r="EP14" s="89"/>
      <c r="EQ14" s="123"/>
      <c r="ER14" s="89"/>
      <c r="ES14" s="89"/>
      <c r="ET14" s="89"/>
      <c r="EU14" s="89"/>
      <c r="EV14" s="89"/>
      <c r="EW14" s="89"/>
      <c r="EX14" s="89"/>
      <c r="EY14" s="89"/>
      <c r="EZ14" s="89"/>
      <c r="FA14" s="89"/>
      <c r="FB14" s="89"/>
      <c r="FC14" s="89"/>
      <c r="FD14" s="89"/>
      <c r="FE14" s="89"/>
      <c r="FF14" s="89"/>
      <c r="FG14" s="89"/>
      <c r="FH14" s="89"/>
      <c r="FI14" s="89"/>
      <c r="FJ14" s="89"/>
      <c r="FK14" s="89"/>
      <c r="FL14" s="89"/>
      <c r="FM14" s="89"/>
      <c r="FN14" s="89"/>
      <c r="FO14" s="89"/>
      <c r="FP14" s="89"/>
      <c r="FQ14" s="89"/>
      <c r="FR14" s="89"/>
      <c r="FS14" s="89"/>
      <c r="FT14" s="89"/>
      <c r="FU14" s="89"/>
      <c r="FV14" s="89"/>
      <c r="FW14" s="89"/>
      <c r="FX14" s="89"/>
      <c r="FY14" s="89"/>
      <c r="FZ14" s="89"/>
      <c r="GA14" s="89"/>
      <c r="GB14" s="89"/>
      <c r="GC14" s="89"/>
      <c r="GD14" s="89"/>
      <c r="GE14" s="89"/>
      <c r="GF14" s="89"/>
      <c r="GG14" s="89"/>
      <c r="GH14" s="89"/>
      <c r="GI14" s="89"/>
      <c r="GJ14" s="89"/>
      <c r="GK14" s="89"/>
      <c r="GL14" s="89"/>
      <c r="GM14" s="89"/>
      <c r="GN14" s="89"/>
      <c r="GO14" s="89"/>
      <c r="GP14" s="89"/>
      <c r="GQ14" s="89"/>
      <c r="GR14" s="89"/>
      <c r="GS14" s="89"/>
      <c r="GT14" s="89"/>
      <c r="GU14" s="89"/>
      <c r="GV14" s="89"/>
      <c r="GW14" s="89"/>
      <c r="GX14" s="89"/>
      <c r="GY14" s="89"/>
      <c r="GZ14" s="89"/>
      <c r="HA14" s="89"/>
      <c r="HB14" s="89"/>
      <c r="HC14" s="89"/>
      <c r="HD14" s="89"/>
      <c r="HE14" s="89"/>
      <c r="HF14" s="89"/>
      <c r="HG14" s="89"/>
      <c r="HH14" s="89"/>
      <c r="HI14" s="89"/>
      <c r="HJ14" s="89"/>
      <c r="HK14" s="89"/>
      <c r="HL14" s="89"/>
      <c r="HM14" s="89"/>
      <c r="HN14" s="89"/>
      <c r="HO14" s="89"/>
      <c r="HP14" s="89"/>
      <c r="HQ14" s="89"/>
      <c r="HR14" s="89"/>
      <c r="HS14" s="89"/>
      <c r="HT14" s="89"/>
      <c r="HU14" s="89"/>
      <c r="HV14" s="89"/>
      <c r="HW14" s="89"/>
      <c r="HX14" s="89"/>
      <c r="HY14" s="89"/>
      <c r="HZ14" s="89"/>
      <c r="IA14" s="89"/>
      <c r="IB14" s="89"/>
      <c r="IC14" s="89"/>
      <c r="ID14" s="89"/>
      <c r="IE14" s="89"/>
      <c r="IF14" s="89"/>
      <c r="IG14" s="89"/>
      <c r="IH14" s="89"/>
      <c r="II14" s="89"/>
      <c r="IJ14" s="89"/>
      <c r="IK14" s="89"/>
      <c r="IL14" s="89"/>
      <c r="IM14" s="89"/>
      <c r="IN14" s="89"/>
      <c r="IO14" s="89"/>
      <c r="IP14" s="89"/>
      <c r="IQ14" s="89"/>
      <c r="IR14" s="89"/>
      <c r="IS14" s="89"/>
      <c r="IT14" s="89"/>
      <c r="IU14" s="89"/>
      <c r="IV14" s="89"/>
      <c r="IW14" s="89"/>
      <c r="IX14" s="89"/>
      <c r="IY14" s="89"/>
      <c r="IZ14" s="89"/>
      <c r="JA14" s="89"/>
      <c r="JB14" s="89"/>
      <c r="JC14" s="89"/>
      <c r="JD14" s="89"/>
      <c r="JE14" s="89"/>
      <c r="JF14" s="89"/>
      <c r="JG14" s="89"/>
      <c r="JH14" s="89"/>
      <c r="JI14" s="89"/>
      <c r="JJ14" s="89"/>
      <c r="JK14" s="89"/>
      <c r="JL14" s="89"/>
      <c r="JM14" s="89"/>
      <c r="JN14" s="89"/>
      <c r="JO14" s="89"/>
      <c r="JP14" s="89"/>
      <c r="JQ14" s="89"/>
      <c r="JR14" s="89"/>
      <c r="JS14" s="89"/>
      <c r="JT14" s="89"/>
      <c r="JU14" s="89"/>
      <c r="JV14" s="89"/>
      <c r="JW14" s="89"/>
      <c r="JX14" s="89"/>
      <c r="JY14" s="89"/>
      <c r="JZ14" s="89"/>
      <c r="KA14" s="89"/>
      <c r="KB14" s="89"/>
      <c r="KC14" s="89"/>
      <c r="KD14" s="89"/>
      <c r="KE14" s="89"/>
      <c r="KF14" s="89"/>
      <c r="KG14" s="89"/>
      <c r="KH14" s="89"/>
      <c r="KI14" s="89"/>
      <c r="KJ14" s="89"/>
      <c r="KK14" s="89"/>
      <c r="KL14" s="89"/>
      <c r="KM14" s="89"/>
      <c r="KN14" s="89"/>
      <c r="KO14" s="89"/>
      <c r="KP14" s="89"/>
      <c r="KQ14" s="89"/>
      <c r="KR14" s="89"/>
      <c r="KS14" s="89"/>
      <c r="KT14" s="89"/>
      <c r="KU14" s="89"/>
      <c r="KV14" s="89"/>
      <c r="KW14" s="89"/>
      <c r="KX14" s="89"/>
      <c r="KY14" s="89"/>
      <c r="KZ14" s="89"/>
      <c r="LA14" s="89"/>
      <c r="LB14" s="89"/>
      <c r="LC14" s="89"/>
      <c r="LD14" s="89"/>
      <c r="LE14" s="89"/>
      <c r="LF14" s="89"/>
      <c r="LG14" s="89"/>
      <c r="LH14" s="89"/>
      <c r="LI14" s="89"/>
      <c r="LJ14" s="89"/>
      <c r="LK14" s="89"/>
      <c r="LL14" s="89"/>
      <c r="LM14" s="89"/>
      <c r="LN14" s="89"/>
      <c r="LO14" s="89"/>
      <c r="LP14" s="89"/>
      <c r="LQ14" s="89"/>
      <c r="LR14" s="89"/>
      <c r="LS14" s="89"/>
      <c r="LT14" s="89"/>
      <c r="LU14" s="89"/>
      <c r="LV14" s="89"/>
      <c r="LW14" s="89"/>
      <c r="LX14" s="89"/>
      <c r="LY14" s="89"/>
      <c r="LZ14" s="89"/>
      <c r="MA14" s="89"/>
      <c r="MB14" s="89"/>
      <c r="MC14" s="89"/>
      <c r="MD14" s="89"/>
      <c r="ME14" s="89"/>
      <c r="MF14" s="89"/>
      <c r="MG14" s="89"/>
      <c r="MH14" s="89"/>
      <c r="MI14" s="89"/>
      <c r="MJ14" s="89"/>
      <c r="MK14" s="89"/>
      <c r="ML14" s="89"/>
      <c r="MM14" s="89"/>
      <c r="MN14" s="89"/>
      <c r="MO14" s="89"/>
      <c r="MP14" s="89"/>
      <c r="MQ14" s="89"/>
      <c r="MR14" s="89"/>
      <c r="MS14" s="89"/>
      <c r="MT14" s="89"/>
      <c r="MU14" s="89"/>
      <c r="MV14" s="89"/>
      <c r="MW14" s="89"/>
      <c r="MX14" s="89"/>
      <c r="MY14" s="89"/>
      <c r="MZ14" s="89"/>
      <c r="NA14" s="89"/>
      <c r="NB14" s="89"/>
      <c r="NC14" s="89"/>
      <c r="ND14" s="89"/>
      <c r="NE14" s="89"/>
      <c r="NF14" s="89"/>
      <c r="NG14" s="89"/>
      <c r="NH14" s="89"/>
      <c r="NI14" s="89"/>
      <c r="NJ14" s="89"/>
      <c r="NK14" s="89"/>
      <c r="NL14" s="89"/>
      <c r="NM14" s="89"/>
      <c r="NN14" s="89"/>
      <c r="NO14" s="89"/>
      <c r="NP14" s="89"/>
      <c r="NQ14" s="89"/>
      <c r="NR14" s="89"/>
      <c r="NS14" s="89"/>
      <c r="NT14" s="89"/>
      <c r="NU14" s="89"/>
      <c r="NV14" s="89"/>
      <c r="NW14" s="89"/>
      <c r="NX14" s="89"/>
      <c r="NY14" s="89"/>
      <c r="NZ14" s="89"/>
      <c r="OA14" s="89"/>
      <c r="OB14" s="89"/>
      <c r="OC14" s="89"/>
      <c r="OD14" s="89"/>
      <c r="OE14" s="89"/>
      <c r="OF14" s="89"/>
      <c r="OG14" s="89"/>
      <c r="OH14" s="89"/>
      <c r="OI14" s="89"/>
      <c r="OJ14" s="89"/>
      <c r="OK14" s="89"/>
      <c r="OL14" s="89"/>
      <c r="OM14" s="89"/>
      <c r="ON14" s="89"/>
      <c r="OO14" s="89"/>
      <c r="OP14" s="89"/>
      <c r="OQ14" s="89"/>
      <c r="OR14" s="89"/>
      <c r="OS14" s="89"/>
      <c r="OT14" s="89"/>
      <c r="OU14" s="89"/>
      <c r="OV14" s="89"/>
      <c r="OW14" s="89"/>
      <c r="OX14" s="89"/>
      <c r="OY14" s="89"/>
      <c r="OZ14" s="89"/>
      <c r="PA14" s="89"/>
      <c r="PB14" s="89"/>
      <c r="PC14" s="89"/>
      <c r="PD14" s="89"/>
      <c r="PE14" s="89"/>
      <c r="PF14" s="89"/>
      <c r="PG14" s="89"/>
      <c r="PH14" s="89"/>
      <c r="PI14" s="89"/>
      <c r="PJ14" s="89"/>
      <c r="PK14" s="89"/>
      <c r="PL14" s="89"/>
      <c r="PM14" s="89"/>
      <c r="PN14" s="89"/>
      <c r="PO14" s="89"/>
      <c r="PP14" s="89"/>
      <c r="PQ14" s="89"/>
      <c r="PR14" s="89"/>
      <c r="PS14" s="89"/>
      <c r="PT14" s="89"/>
      <c r="PU14" s="89"/>
      <c r="PV14" s="89"/>
      <c r="PW14" s="89"/>
      <c r="PX14" s="89"/>
      <c r="PY14" s="89"/>
      <c r="PZ14" s="89"/>
      <c r="QA14" s="89"/>
      <c r="QB14" s="89"/>
      <c r="QC14" s="89"/>
      <c r="QD14" s="89"/>
      <c r="QE14" s="89"/>
      <c r="QF14" s="89"/>
      <c r="QG14" s="89"/>
      <c r="QH14" s="89"/>
      <c r="QI14" s="89"/>
      <c r="QJ14" s="89"/>
      <c r="QK14" s="89"/>
      <c r="QL14" s="89"/>
      <c r="QM14" s="89"/>
      <c r="QN14" s="89"/>
      <c r="QO14" s="89"/>
      <c r="QP14" s="89"/>
      <c r="QQ14" s="89"/>
      <c r="QR14" s="89"/>
      <c r="QS14" s="89"/>
      <c r="QT14" s="89"/>
      <c r="QU14" s="89"/>
      <c r="QV14" s="89"/>
      <c r="QW14" s="89"/>
      <c r="QX14" s="89"/>
      <c r="QY14" s="89"/>
      <c r="QZ14" s="89"/>
      <c r="RA14" s="89"/>
      <c r="RB14" s="89"/>
      <c r="RC14" s="89"/>
      <c r="RD14" s="89"/>
      <c r="RE14" s="89"/>
      <c r="RF14" s="89"/>
      <c r="RG14" s="89"/>
      <c r="RH14" s="89"/>
      <c r="RI14" s="89"/>
      <c r="RJ14" s="89"/>
      <c r="RK14" s="89"/>
      <c r="RL14" s="89"/>
      <c r="RM14" s="89"/>
      <c r="RN14" s="89"/>
      <c r="RO14" s="89"/>
      <c r="RP14" s="89"/>
      <c r="RQ14" s="89"/>
      <c r="RR14" s="89"/>
      <c r="RS14" s="89"/>
      <c r="RT14" s="89"/>
      <c r="RU14" s="123"/>
      <c r="RV14" s="89"/>
      <c r="RW14" s="123"/>
      <c r="RX14" s="89"/>
    </row>
    <row r="15" spans="1:1023 1025:1833" ht="11.25" customHeight="1" x14ac:dyDescent="0.2">
      <c r="A15" s="126"/>
      <c r="B15" s="126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23"/>
      <c r="AF15" s="89"/>
      <c r="AG15" s="123"/>
      <c r="AH15" s="89"/>
      <c r="AI15" s="123"/>
      <c r="AJ15" s="89"/>
      <c r="AK15" s="123"/>
      <c r="AL15" s="89"/>
      <c r="AM15" s="123"/>
      <c r="AN15" s="89"/>
      <c r="AO15" s="123"/>
      <c r="AP15" s="89"/>
      <c r="AQ15" s="123"/>
      <c r="AR15" s="89"/>
      <c r="AS15" s="123"/>
      <c r="AT15" s="89"/>
      <c r="AU15" s="123"/>
      <c r="AV15" s="89"/>
      <c r="AY15" s="123"/>
      <c r="AZ15" s="89"/>
      <c r="BA15" s="126"/>
      <c r="BB15" s="126"/>
      <c r="BC15" s="123"/>
      <c r="BD15" s="89"/>
      <c r="BE15" s="123"/>
      <c r="BF15" s="89"/>
      <c r="BG15" s="123"/>
      <c r="BH15" s="89"/>
      <c r="BI15" s="123"/>
      <c r="BJ15" s="89"/>
      <c r="BK15" s="123"/>
      <c r="BL15" s="89"/>
      <c r="BM15" s="123"/>
      <c r="BN15" s="89"/>
      <c r="BO15" s="123"/>
      <c r="BP15" s="89"/>
      <c r="BQ15" s="123"/>
      <c r="BR15" s="89"/>
      <c r="BS15" s="123"/>
      <c r="BT15" s="89"/>
      <c r="BU15" s="123"/>
      <c r="BV15" s="89"/>
      <c r="BW15" s="123"/>
      <c r="BX15" s="89"/>
      <c r="BY15" s="123"/>
      <c r="BZ15" s="89"/>
      <c r="CA15" s="123"/>
      <c r="CB15" s="89"/>
      <c r="CC15" s="89"/>
      <c r="CD15" s="89"/>
      <c r="CE15" s="89"/>
      <c r="CF15" s="89"/>
      <c r="CG15" s="89"/>
      <c r="CH15" s="89"/>
      <c r="CI15" s="89"/>
      <c r="CJ15" s="89"/>
      <c r="CK15" s="89"/>
      <c r="CL15" s="89"/>
      <c r="CM15" s="123"/>
      <c r="CN15" s="89"/>
      <c r="CO15" s="123"/>
      <c r="CP15" s="89"/>
      <c r="CQ15" s="123"/>
      <c r="CR15" s="89"/>
      <c r="CS15" s="123"/>
      <c r="CT15" s="89"/>
      <c r="CW15" s="123"/>
      <c r="CX15" s="89"/>
      <c r="CY15" s="123"/>
      <c r="CZ15" s="89"/>
      <c r="DA15" s="89"/>
      <c r="DB15" s="89"/>
      <c r="DC15" s="89"/>
      <c r="DD15" s="89"/>
      <c r="DE15" s="89"/>
      <c r="DF15" s="89"/>
      <c r="DG15" s="89"/>
      <c r="DH15" s="89"/>
      <c r="DI15" s="89"/>
      <c r="DJ15" s="89"/>
      <c r="DK15" s="126"/>
      <c r="DL15" s="126"/>
      <c r="DM15" s="123"/>
      <c r="DN15" s="89"/>
      <c r="DO15" s="123"/>
      <c r="DP15" s="89"/>
      <c r="DQ15" s="123"/>
      <c r="DR15" s="89"/>
      <c r="DS15" s="123"/>
      <c r="DT15" s="89"/>
      <c r="DU15" s="123"/>
      <c r="DV15" s="89"/>
      <c r="DW15" s="123"/>
      <c r="DX15" s="89"/>
      <c r="DY15" s="89"/>
      <c r="DZ15" s="89"/>
      <c r="EA15" s="89"/>
      <c r="EB15" s="89"/>
      <c r="EC15" s="123"/>
      <c r="ED15" s="89"/>
      <c r="EE15" s="123"/>
      <c r="EF15" s="89"/>
      <c r="EG15" s="123"/>
      <c r="EH15" s="89"/>
      <c r="EI15" s="123"/>
      <c r="EJ15" s="89"/>
      <c r="EK15" s="123"/>
      <c r="EL15" s="89"/>
      <c r="EM15" s="123"/>
      <c r="EN15" s="89"/>
      <c r="EO15" s="123"/>
      <c r="EP15" s="89"/>
      <c r="EQ15" s="123"/>
      <c r="ER15" s="89"/>
      <c r="ES15" s="89"/>
      <c r="ET15" s="89"/>
      <c r="EU15" s="89"/>
      <c r="EV15" s="89"/>
      <c r="EW15" s="89"/>
      <c r="EX15" s="89"/>
      <c r="EY15" s="89"/>
      <c r="EZ15" s="89"/>
      <c r="FA15" s="89"/>
      <c r="FB15" s="89"/>
      <c r="FC15" s="89"/>
      <c r="FD15" s="89"/>
      <c r="FE15" s="89"/>
      <c r="FF15" s="89"/>
      <c r="FG15" s="89"/>
      <c r="FH15" s="89"/>
      <c r="FI15" s="89"/>
      <c r="FJ15" s="89"/>
      <c r="FK15" s="89"/>
      <c r="FL15" s="89"/>
      <c r="FM15" s="89"/>
      <c r="FN15" s="89"/>
      <c r="FO15" s="89"/>
      <c r="FP15" s="89"/>
      <c r="FQ15" s="89"/>
      <c r="FR15" s="89"/>
      <c r="FS15" s="89"/>
      <c r="FT15" s="89"/>
      <c r="FU15" s="89"/>
      <c r="FV15" s="89"/>
      <c r="FW15" s="89"/>
      <c r="FX15" s="89"/>
      <c r="FY15" s="89"/>
      <c r="FZ15" s="89"/>
      <c r="GA15" s="89"/>
      <c r="GB15" s="89"/>
      <c r="GC15" s="89"/>
      <c r="GD15" s="89"/>
      <c r="GE15" s="89"/>
      <c r="GF15" s="89"/>
      <c r="GG15" s="89"/>
      <c r="GH15" s="89"/>
      <c r="GI15" s="89"/>
      <c r="GJ15" s="89"/>
      <c r="GK15" s="89"/>
      <c r="GL15" s="89"/>
      <c r="GM15" s="89"/>
      <c r="GN15" s="89"/>
      <c r="GO15" s="89"/>
      <c r="GP15" s="89"/>
      <c r="GQ15" s="89"/>
      <c r="GR15" s="89"/>
      <c r="GS15" s="89"/>
      <c r="GT15" s="89"/>
      <c r="GU15" s="89"/>
      <c r="GV15" s="89"/>
      <c r="GW15" s="89"/>
      <c r="GX15" s="89"/>
      <c r="GY15" s="89"/>
      <c r="GZ15" s="89"/>
      <c r="HA15" s="89"/>
      <c r="HB15" s="89"/>
      <c r="HC15" s="89"/>
      <c r="HD15" s="89"/>
      <c r="HE15" s="89"/>
      <c r="HF15" s="89"/>
      <c r="HG15" s="89"/>
      <c r="HH15" s="89"/>
      <c r="HI15" s="89"/>
      <c r="HJ15" s="89"/>
      <c r="HK15" s="89"/>
      <c r="HL15" s="89"/>
      <c r="HM15" s="89"/>
      <c r="HN15" s="89"/>
      <c r="HO15" s="89"/>
      <c r="HP15" s="89"/>
      <c r="HQ15" s="89"/>
      <c r="HR15" s="89"/>
      <c r="HS15" s="89"/>
      <c r="HT15" s="89"/>
      <c r="HU15" s="89"/>
      <c r="HV15" s="89"/>
      <c r="HW15" s="89"/>
      <c r="HX15" s="89"/>
      <c r="HY15" s="89"/>
      <c r="HZ15" s="89"/>
      <c r="IA15" s="89"/>
      <c r="IB15" s="89"/>
      <c r="IC15" s="89"/>
      <c r="ID15" s="89"/>
      <c r="IE15" s="89"/>
      <c r="IF15" s="89"/>
      <c r="IG15" s="89"/>
      <c r="IH15" s="89"/>
      <c r="II15" s="89"/>
      <c r="IJ15" s="89"/>
      <c r="IK15" s="89"/>
      <c r="IL15" s="89"/>
      <c r="IM15" s="89"/>
      <c r="IN15" s="89"/>
      <c r="IO15" s="89"/>
      <c r="IP15" s="89"/>
      <c r="IQ15" s="89"/>
      <c r="IR15" s="89"/>
      <c r="IS15" s="89"/>
      <c r="IT15" s="89"/>
      <c r="IU15" s="89"/>
      <c r="IV15" s="89"/>
      <c r="IW15" s="89"/>
      <c r="IX15" s="89"/>
      <c r="IY15" s="89"/>
      <c r="IZ15" s="89"/>
      <c r="JA15" s="89"/>
      <c r="JB15" s="89"/>
      <c r="JC15" s="89"/>
      <c r="JD15" s="89"/>
      <c r="JE15" s="89"/>
      <c r="JF15" s="89"/>
      <c r="JG15" s="89"/>
      <c r="JH15" s="89"/>
      <c r="JI15" s="89"/>
      <c r="JJ15" s="89"/>
      <c r="JK15" s="89"/>
      <c r="JL15" s="89"/>
      <c r="JM15" s="89"/>
      <c r="JN15" s="89"/>
      <c r="JO15" s="89"/>
      <c r="JP15" s="89"/>
      <c r="JQ15" s="89"/>
      <c r="JR15" s="89"/>
      <c r="JS15" s="89"/>
      <c r="JT15" s="89"/>
      <c r="JU15" s="89"/>
      <c r="JV15" s="89"/>
      <c r="JW15" s="89"/>
      <c r="JX15" s="89"/>
      <c r="JY15" s="89"/>
      <c r="JZ15" s="89"/>
      <c r="KA15" s="89"/>
      <c r="KB15" s="89"/>
      <c r="KC15" s="89"/>
      <c r="KD15" s="89"/>
      <c r="KE15" s="89"/>
      <c r="KF15" s="89"/>
      <c r="KG15" s="89"/>
      <c r="KH15" s="89"/>
      <c r="KI15" s="89"/>
      <c r="KJ15" s="89"/>
      <c r="KK15" s="89"/>
      <c r="KL15" s="89"/>
      <c r="KM15" s="89"/>
      <c r="KN15" s="89"/>
      <c r="KO15" s="89"/>
      <c r="KP15" s="89"/>
      <c r="KQ15" s="89"/>
      <c r="KR15" s="89"/>
      <c r="KS15" s="89"/>
      <c r="KT15" s="89"/>
      <c r="KU15" s="89"/>
      <c r="KV15" s="89"/>
      <c r="KW15" s="89"/>
      <c r="KX15" s="89"/>
      <c r="KY15" s="89"/>
      <c r="KZ15" s="89"/>
      <c r="LA15" s="89"/>
      <c r="LB15" s="89"/>
      <c r="LC15" s="89"/>
      <c r="LD15" s="89"/>
      <c r="LE15" s="89"/>
      <c r="LF15" s="89"/>
      <c r="LG15" s="89"/>
      <c r="LH15" s="89"/>
      <c r="LI15" s="89"/>
      <c r="LJ15" s="89"/>
      <c r="LK15" s="89"/>
      <c r="LL15" s="89"/>
      <c r="LM15" s="89"/>
      <c r="LN15" s="89"/>
      <c r="LO15" s="89"/>
      <c r="LP15" s="89"/>
      <c r="LQ15" s="89"/>
      <c r="LR15" s="89"/>
      <c r="LS15" s="89"/>
      <c r="LT15" s="89"/>
      <c r="LU15" s="89"/>
      <c r="LV15" s="89"/>
      <c r="LW15" s="89"/>
      <c r="LX15" s="89"/>
      <c r="LY15" s="89"/>
      <c r="LZ15" s="89"/>
      <c r="MA15" s="89"/>
      <c r="MB15" s="89"/>
      <c r="MC15" s="89"/>
      <c r="MD15" s="89"/>
      <c r="ME15" s="89"/>
      <c r="MF15" s="89"/>
      <c r="MG15" s="89"/>
      <c r="MH15" s="89"/>
      <c r="MI15" s="89"/>
      <c r="MJ15" s="89"/>
      <c r="MK15" s="89"/>
      <c r="ML15" s="89"/>
      <c r="MM15" s="89"/>
      <c r="MN15" s="89"/>
      <c r="MO15" s="89"/>
      <c r="MP15" s="89"/>
      <c r="MQ15" s="89"/>
      <c r="MR15" s="89"/>
      <c r="MS15" s="89"/>
      <c r="MT15" s="89"/>
      <c r="MU15" s="89"/>
      <c r="MV15" s="89"/>
      <c r="MW15" s="89"/>
      <c r="MX15" s="89"/>
      <c r="MY15" s="89"/>
      <c r="MZ15" s="89"/>
      <c r="NA15" s="89"/>
      <c r="NB15" s="89"/>
      <c r="NC15" s="89"/>
      <c r="ND15" s="89"/>
      <c r="NE15" s="89"/>
      <c r="NF15" s="89"/>
      <c r="NG15" s="89"/>
      <c r="NH15" s="89"/>
      <c r="NI15" s="89"/>
      <c r="NJ15" s="89"/>
      <c r="NK15" s="89"/>
      <c r="NL15" s="89"/>
      <c r="NM15" s="89"/>
      <c r="NN15" s="89"/>
      <c r="NO15" s="89"/>
      <c r="NP15" s="89"/>
      <c r="NQ15" s="89"/>
      <c r="NR15" s="89"/>
      <c r="NS15" s="89"/>
      <c r="NT15" s="89"/>
      <c r="NU15" s="89"/>
      <c r="NV15" s="89"/>
      <c r="NW15" s="89"/>
      <c r="NX15" s="89"/>
      <c r="NY15" s="89"/>
      <c r="NZ15" s="89"/>
      <c r="OA15" s="89"/>
      <c r="OB15" s="89"/>
      <c r="OC15" s="89"/>
      <c r="OD15" s="89"/>
      <c r="OE15" s="89"/>
      <c r="OF15" s="89"/>
      <c r="OG15" s="89"/>
      <c r="OH15" s="89"/>
      <c r="OI15" s="89"/>
      <c r="OJ15" s="89"/>
      <c r="OK15" s="89"/>
      <c r="OL15" s="89"/>
      <c r="OM15" s="89"/>
      <c r="ON15" s="89"/>
      <c r="OO15" s="89"/>
      <c r="OP15" s="89"/>
      <c r="OQ15" s="89"/>
      <c r="OR15" s="89"/>
      <c r="OS15" s="89"/>
      <c r="OT15" s="89"/>
      <c r="OU15" s="89"/>
      <c r="OV15" s="89"/>
      <c r="OW15" s="89"/>
      <c r="OX15" s="89"/>
      <c r="OY15" s="89"/>
      <c r="OZ15" s="89"/>
      <c r="PA15" s="89"/>
      <c r="PB15" s="89"/>
      <c r="PC15" s="89"/>
      <c r="PD15" s="89"/>
      <c r="PE15" s="89"/>
      <c r="PF15" s="89"/>
      <c r="PG15" s="89"/>
      <c r="PH15" s="89"/>
      <c r="PI15" s="89"/>
      <c r="PJ15" s="89"/>
      <c r="PK15" s="89"/>
      <c r="PL15" s="89"/>
      <c r="PM15" s="89"/>
      <c r="PN15" s="89"/>
      <c r="PO15" s="89"/>
      <c r="PP15" s="89"/>
      <c r="PQ15" s="89"/>
      <c r="PR15" s="89"/>
      <c r="PS15" s="89"/>
      <c r="PT15" s="89"/>
      <c r="PU15" s="89"/>
      <c r="PV15" s="89"/>
      <c r="PW15" s="89"/>
      <c r="PX15" s="89"/>
      <c r="PY15" s="89"/>
      <c r="PZ15" s="89"/>
      <c r="QA15" s="89"/>
      <c r="QB15" s="89"/>
      <c r="QC15" s="89"/>
      <c r="QD15" s="89"/>
      <c r="QE15" s="89"/>
      <c r="QF15" s="89"/>
      <c r="QG15" s="89"/>
      <c r="QH15" s="89"/>
      <c r="QI15" s="89"/>
      <c r="QJ15" s="89"/>
      <c r="QK15" s="89"/>
      <c r="QL15" s="89"/>
      <c r="QM15" s="89"/>
      <c r="QN15" s="89"/>
      <c r="QO15" s="89"/>
      <c r="QP15" s="89"/>
      <c r="QQ15" s="89"/>
      <c r="QR15" s="89"/>
      <c r="QS15" s="89"/>
      <c r="QT15" s="89"/>
      <c r="QU15" s="89"/>
      <c r="QV15" s="89"/>
      <c r="QW15" s="89"/>
      <c r="QX15" s="89"/>
      <c r="QY15" s="89"/>
      <c r="QZ15" s="89"/>
      <c r="RA15" s="89"/>
      <c r="RB15" s="89"/>
      <c r="RC15" s="89"/>
      <c r="RD15" s="89"/>
      <c r="RE15" s="89"/>
      <c r="RF15" s="89"/>
      <c r="RG15" s="89"/>
      <c r="RH15" s="89"/>
      <c r="RI15" s="89"/>
      <c r="RJ15" s="89"/>
      <c r="RK15" s="89"/>
      <c r="RL15" s="89"/>
      <c r="RM15" s="89"/>
      <c r="RN15" s="89"/>
      <c r="RO15" s="89"/>
      <c r="RP15" s="89"/>
      <c r="RQ15" s="89"/>
      <c r="RR15" s="89"/>
      <c r="RS15" s="89"/>
      <c r="RT15" s="89"/>
      <c r="RU15" s="123"/>
      <c r="RV15" s="89"/>
      <c r="RW15" s="123"/>
      <c r="RX15" s="89"/>
    </row>
    <row r="16" spans="1:1023 1025:1833" ht="12" customHeight="1" x14ac:dyDescent="0.2">
      <c r="A16" s="21" t="s">
        <v>361</v>
      </c>
      <c r="B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23"/>
      <c r="AF16" s="89"/>
      <c r="AG16" s="123"/>
      <c r="AH16" s="89"/>
      <c r="AI16" s="123"/>
      <c r="AJ16" s="89"/>
      <c r="AK16" s="123"/>
      <c r="AL16" s="89"/>
      <c r="AM16" s="123"/>
      <c r="AN16" s="89"/>
      <c r="AO16" s="123"/>
      <c r="AP16" s="89"/>
      <c r="AQ16" s="123"/>
      <c r="AR16" s="89"/>
      <c r="AS16" s="123"/>
      <c r="AT16" s="89"/>
      <c r="AU16" s="123"/>
      <c r="AV16" s="89"/>
      <c r="AY16" s="123"/>
      <c r="AZ16" s="89"/>
      <c r="BA16" s="21"/>
      <c r="BB16" s="21"/>
      <c r="BC16" s="123"/>
      <c r="BD16" s="89"/>
      <c r="BE16" s="123"/>
      <c r="BF16" s="89"/>
      <c r="BG16" s="123"/>
      <c r="BH16" s="89"/>
      <c r="BI16" s="123"/>
      <c r="BJ16" s="89"/>
      <c r="BK16" s="123"/>
      <c r="BL16" s="89"/>
      <c r="BM16" s="123"/>
      <c r="BN16" s="89"/>
      <c r="BO16" s="123"/>
      <c r="BP16" s="89"/>
      <c r="BQ16" s="123"/>
      <c r="BR16" s="89"/>
      <c r="BS16" s="123"/>
      <c r="BT16" s="89"/>
      <c r="BU16" s="123"/>
      <c r="BV16" s="89"/>
      <c r="BW16" s="123"/>
      <c r="BX16" s="89"/>
      <c r="BY16" s="123"/>
      <c r="BZ16" s="89"/>
      <c r="CA16" s="123"/>
      <c r="CB16" s="89"/>
      <c r="CC16" s="89"/>
      <c r="CD16" s="89"/>
      <c r="CE16" s="89"/>
      <c r="CF16" s="89"/>
      <c r="CG16" s="89"/>
      <c r="CH16" s="89"/>
      <c r="CI16" s="89"/>
      <c r="CJ16" s="89"/>
      <c r="CK16" s="89"/>
      <c r="CL16" s="89"/>
      <c r="CM16" s="123"/>
      <c r="CN16" s="89"/>
      <c r="CO16" s="123"/>
      <c r="CP16" s="89"/>
      <c r="CQ16" s="123"/>
      <c r="CR16" s="89"/>
      <c r="CS16" s="123"/>
      <c r="CT16" s="89"/>
      <c r="CW16" s="123"/>
      <c r="CX16" s="89"/>
      <c r="CY16" s="123"/>
      <c r="CZ16" s="89"/>
      <c r="DA16" s="89"/>
      <c r="DB16" s="89"/>
      <c r="DC16" s="89"/>
      <c r="DD16" s="89"/>
      <c r="DE16" s="89"/>
      <c r="DF16" s="89"/>
      <c r="DG16" s="89"/>
      <c r="DH16" s="89"/>
      <c r="DI16" s="89"/>
      <c r="DJ16" s="89"/>
      <c r="DK16" s="21"/>
      <c r="DL16" s="21"/>
      <c r="DM16" s="123"/>
      <c r="DN16" s="89"/>
      <c r="DO16" s="123"/>
      <c r="DP16" s="89"/>
      <c r="DQ16" s="123"/>
      <c r="DR16" s="89"/>
      <c r="DS16" s="123"/>
      <c r="DT16" s="89"/>
      <c r="DU16" s="123"/>
      <c r="DV16" s="89"/>
      <c r="DW16" s="123"/>
      <c r="DX16" s="89"/>
      <c r="DY16" s="89"/>
      <c r="DZ16" s="89"/>
      <c r="EA16" s="89"/>
      <c r="EB16" s="89"/>
      <c r="EC16" s="123"/>
      <c r="ED16" s="89"/>
      <c r="EE16" s="123"/>
      <c r="EF16" s="89"/>
      <c r="EG16" s="123"/>
      <c r="EH16" s="89"/>
      <c r="EI16" s="123"/>
      <c r="EJ16" s="89"/>
      <c r="EK16" s="123"/>
      <c r="EL16" s="89"/>
      <c r="EM16" s="123"/>
      <c r="EN16" s="89"/>
      <c r="EO16" s="123"/>
      <c r="EP16" s="89"/>
      <c r="EQ16" s="123"/>
      <c r="ER16" s="89"/>
      <c r="ES16" s="89"/>
      <c r="ET16" s="89"/>
      <c r="EU16" s="89"/>
      <c r="EV16" s="89"/>
      <c r="EW16" s="89"/>
      <c r="EX16" s="89"/>
      <c r="EY16" s="89"/>
      <c r="EZ16" s="89"/>
      <c r="FA16" s="89"/>
      <c r="FB16" s="89"/>
      <c r="FC16" s="89"/>
      <c r="FD16" s="89"/>
      <c r="FE16" s="89"/>
      <c r="FF16" s="89"/>
      <c r="FG16" s="89"/>
      <c r="FH16" s="89"/>
      <c r="FI16" s="89"/>
      <c r="FJ16" s="89"/>
      <c r="FK16" s="89"/>
      <c r="FL16" s="89"/>
      <c r="FM16" s="89"/>
      <c r="FN16" s="89"/>
      <c r="FO16" s="89"/>
      <c r="FP16" s="89"/>
      <c r="FQ16" s="89"/>
      <c r="FR16" s="89"/>
      <c r="FS16" s="89"/>
      <c r="FT16" s="89"/>
      <c r="FU16" s="89"/>
      <c r="FV16" s="89"/>
      <c r="FW16" s="89"/>
      <c r="FX16" s="89"/>
      <c r="FY16" s="89"/>
      <c r="FZ16" s="89"/>
      <c r="GA16" s="89"/>
      <c r="GB16" s="89"/>
      <c r="GC16" s="89"/>
      <c r="GD16" s="89"/>
      <c r="GE16" s="89"/>
      <c r="GF16" s="89"/>
      <c r="GG16" s="89"/>
      <c r="GH16" s="89"/>
      <c r="GI16" s="89"/>
      <c r="GJ16" s="89"/>
      <c r="GK16" s="89"/>
      <c r="GL16" s="89"/>
      <c r="GM16" s="89"/>
      <c r="GN16" s="89"/>
      <c r="GO16" s="89"/>
      <c r="GP16" s="89"/>
      <c r="GQ16" s="89"/>
      <c r="GR16" s="89"/>
      <c r="GS16" s="89"/>
      <c r="GT16" s="89"/>
      <c r="GU16" s="89"/>
      <c r="GV16" s="89"/>
      <c r="GW16" s="89"/>
      <c r="GX16" s="89"/>
      <c r="GY16" s="89"/>
      <c r="GZ16" s="89"/>
      <c r="HA16" s="89"/>
      <c r="HB16" s="89"/>
      <c r="HC16" s="89"/>
      <c r="HD16" s="89"/>
      <c r="HE16" s="89"/>
      <c r="HF16" s="89"/>
      <c r="HG16" s="89"/>
      <c r="HH16" s="89"/>
      <c r="HI16" s="89"/>
      <c r="HJ16" s="89"/>
      <c r="HK16" s="89"/>
      <c r="HL16" s="89"/>
      <c r="HM16" s="89"/>
      <c r="HN16" s="89"/>
      <c r="HO16" s="89"/>
      <c r="HP16" s="89"/>
      <c r="HQ16" s="89"/>
      <c r="HR16" s="89"/>
      <c r="HS16" s="89"/>
      <c r="HT16" s="89"/>
      <c r="HU16" s="89"/>
      <c r="HV16" s="89"/>
      <c r="HW16" s="89"/>
      <c r="HX16" s="89"/>
      <c r="HY16" s="89"/>
      <c r="HZ16" s="89"/>
      <c r="IA16" s="89"/>
      <c r="IB16" s="89"/>
      <c r="IC16" s="89"/>
      <c r="ID16" s="89"/>
      <c r="IE16" s="89"/>
      <c r="IF16" s="89"/>
      <c r="IG16" s="89"/>
      <c r="IH16" s="89"/>
      <c r="II16" s="89"/>
      <c r="IJ16" s="89"/>
      <c r="IK16" s="89"/>
      <c r="IL16" s="89"/>
      <c r="IM16" s="89"/>
      <c r="IN16" s="89"/>
      <c r="IO16" s="89"/>
      <c r="IP16" s="89"/>
      <c r="IQ16" s="89"/>
      <c r="IR16" s="89"/>
      <c r="IS16" s="89"/>
      <c r="IT16" s="89"/>
      <c r="IU16" s="89"/>
      <c r="IV16" s="89"/>
      <c r="IW16" s="89"/>
      <c r="IX16" s="89"/>
      <c r="IY16" s="89"/>
      <c r="IZ16" s="89"/>
      <c r="JA16" s="89"/>
      <c r="JB16" s="89"/>
      <c r="JC16" s="89"/>
      <c r="JD16" s="89"/>
      <c r="JE16" s="89"/>
      <c r="JF16" s="89"/>
      <c r="JG16" s="89"/>
      <c r="JH16" s="89"/>
      <c r="JI16" s="89"/>
      <c r="JJ16" s="89"/>
      <c r="JK16" s="89"/>
      <c r="JL16" s="89"/>
      <c r="JM16" s="89"/>
      <c r="JN16" s="89"/>
      <c r="JO16" s="89"/>
      <c r="JP16" s="89"/>
      <c r="JQ16" s="89"/>
      <c r="JR16" s="89"/>
      <c r="JS16" s="89"/>
      <c r="JT16" s="89"/>
      <c r="JU16" s="89"/>
      <c r="JV16" s="89"/>
      <c r="JW16" s="89"/>
      <c r="JX16" s="89"/>
      <c r="JY16" s="89"/>
      <c r="JZ16" s="89"/>
      <c r="KA16" s="89"/>
      <c r="KB16" s="89"/>
      <c r="KC16" s="89"/>
      <c r="KD16" s="89"/>
      <c r="KE16" s="89"/>
      <c r="KF16" s="89"/>
      <c r="KG16" s="89"/>
      <c r="KH16" s="89"/>
      <c r="KI16" s="89"/>
      <c r="KJ16" s="89"/>
      <c r="KK16" s="89"/>
      <c r="KL16" s="89"/>
      <c r="KM16" s="89"/>
      <c r="KN16" s="89"/>
      <c r="KO16" s="89"/>
      <c r="KP16" s="89"/>
      <c r="KQ16" s="89"/>
      <c r="KR16" s="89"/>
      <c r="KS16" s="89"/>
      <c r="KT16" s="89"/>
      <c r="KU16" s="89"/>
      <c r="KV16" s="89"/>
      <c r="KW16" s="89"/>
      <c r="KX16" s="89"/>
      <c r="KY16" s="89"/>
      <c r="KZ16" s="89"/>
      <c r="LA16" s="89"/>
      <c r="LB16" s="89"/>
      <c r="LC16" s="89"/>
      <c r="LD16" s="89"/>
      <c r="LE16" s="89"/>
      <c r="LF16" s="89"/>
      <c r="LG16" s="89"/>
      <c r="LH16" s="89"/>
      <c r="LI16" s="89"/>
      <c r="LJ16" s="89"/>
      <c r="LK16" s="89"/>
      <c r="LL16" s="89"/>
      <c r="LM16" s="89"/>
      <c r="LN16" s="89"/>
      <c r="LO16" s="89"/>
      <c r="LP16" s="89"/>
      <c r="LQ16" s="89"/>
      <c r="LR16" s="89"/>
      <c r="LS16" s="89"/>
      <c r="LT16" s="89"/>
      <c r="LU16" s="89"/>
      <c r="LV16" s="89"/>
      <c r="LW16" s="89"/>
      <c r="LX16" s="89"/>
      <c r="LY16" s="89"/>
      <c r="LZ16" s="89"/>
      <c r="MA16" s="89"/>
      <c r="MB16" s="89"/>
      <c r="MC16" s="89"/>
      <c r="MD16" s="89"/>
      <c r="ME16" s="89"/>
      <c r="MF16" s="89"/>
      <c r="MG16" s="89"/>
      <c r="MH16" s="89"/>
      <c r="MI16" s="89"/>
      <c r="MJ16" s="89"/>
      <c r="MK16" s="89"/>
      <c r="ML16" s="89"/>
      <c r="MM16" s="89"/>
      <c r="MN16" s="89"/>
      <c r="MO16" s="89"/>
      <c r="MP16" s="89"/>
      <c r="MQ16" s="89"/>
      <c r="MR16" s="89"/>
      <c r="MS16" s="89"/>
      <c r="MT16" s="89"/>
      <c r="MU16" s="89"/>
      <c r="MV16" s="89"/>
      <c r="MW16" s="89"/>
      <c r="MX16" s="89"/>
      <c r="MY16" s="89"/>
      <c r="MZ16" s="89"/>
      <c r="NA16" s="89"/>
      <c r="NB16" s="89"/>
      <c r="NC16" s="89"/>
      <c r="ND16" s="89"/>
      <c r="NE16" s="89"/>
      <c r="NF16" s="89"/>
      <c r="NG16" s="89"/>
      <c r="NH16" s="89"/>
      <c r="NI16" s="89"/>
      <c r="NJ16" s="89"/>
      <c r="NK16" s="89"/>
      <c r="NL16" s="89"/>
      <c r="NM16" s="89"/>
      <c r="NN16" s="89"/>
      <c r="NO16" s="89"/>
      <c r="NP16" s="89"/>
      <c r="NQ16" s="89"/>
      <c r="NR16" s="89"/>
      <c r="NS16" s="89"/>
      <c r="NT16" s="89"/>
      <c r="NU16" s="89"/>
      <c r="NV16" s="89"/>
      <c r="NW16" s="89"/>
      <c r="NX16" s="89"/>
      <c r="NY16" s="89"/>
      <c r="NZ16" s="89"/>
      <c r="OA16" s="89"/>
      <c r="OB16" s="89"/>
      <c r="OC16" s="89"/>
      <c r="OD16" s="89"/>
      <c r="OE16" s="89"/>
      <c r="OF16" s="89"/>
      <c r="OG16" s="89"/>
      <c r="OH16" s="89"/>
      <c r="OI16" s="89"/>
      <c r="OJ16" s="89"/>
      <c r="OK16" s="89"/>
      <c r="OL16" s="89"/>
      <c r="OM16" s="89"/>
      <c r="ON16" s="89"/>
      <c r="OO16" s="89"/>
      <c r="OP16" s="89"/>
      <c r="OQ16" s="89"/>
      <c r="OR16" s="89"/>
      <c r="OS16" s="89"/>
      <c r="OT16" s="89"/>
      <c r="OU16" s="89"/>
      <c r="OV16" s="89"/>
      <c r="OW16" s="89"/>
      <c r="OX16" s="89"/>
      <c r="OY16" s="89"/>
      <c r="OZ16" s="89"/>
      <c r="PA16" s="89"/>
      <c r="PB16" s="89"/>
      <c r="PC16" s="89"/>
      <c r="PD16" s="89"/>
      <c r="PE16" s="89"/>
      <c r="PF16" s="89"/>
      <c r="PG16" s="89"/>
      <c r="PH16" s="89"/>
      <c r="PI16" s="89"/>
      <c r="PJ16" s="89"/>
      <c r="PK16" s="89"/>
      <c r="PL16" s="89"/>
      <c r="PM16" s="89"/>
      <c r="PN16" s="89"/>
      <c r="PO16" s="89"/>
      <c r="PP16" s="89"/>
      <c r="PQ16" s="89"/>
      <c r="PR16" s="89"/>
      <c r="PS16" s="89"/>
      <c r="PT16" s="89"/>
      <c r="PU16" s="89"/>
      <c r="PV16" s="89"/>
      <c r="PW16" s="89"/>
      <c r="PX16" s="89"/>
      <c r="PY16" s="89"/>
      <c r="PZ16" s="89"/>
      <c r="QA16" s="89"/>
      <c r="QB16" s="89"/>
      <c r="QC16" s="89"/>
      <c r="QD16" s="89"/>
      <c r="QE16" s="89"/>
      <c r="QF16" s="89"/>
      <c r="QG16" s="89"/>
      <c r="QH16" s="89"/>
      <c r="QI16" s="89"/>
      <c r="QJ16" s="89"/>
      <c r="QK16" s="89"/>
      <c r="QL16" s="89"/>
      <c r="QM16" s="89"/>
      <c r="QN16" s="89"/>
      <c r="QO16" s="89"/>
      <c r="QP16" s="89"/>
      <c r="QQ16" s="89"/>
      <c r="QR16" s="89"/>
      <c r="QS16" s="89"/>
      <c r="QT16" s="89"/>
      <c r="QU16" s="89"/>
      <c r="QV16" s="89"/>
      <c r="QW16" s="89"/>
      <c r="QX16" s="89"/>
      <c r="QY16" s="89"/>
      <c r="QZ16" s="89"/>
      <c r="RA16" s="89"/>
      <c r="RB16" s="89"/>
      <c r="RC16" s="89"/>
      <c r="RD16" s="89"/>
      <c r="RE16" s="89"/>
      <c r="RF16" s="89"/>
      <c r="RG16" s="89"/>
      <c r="RH16" s="89"/>
      <c r="RI16" s="89"/>
      <c r="RJ16" s="89"/>
      <c r="RK16" s="89"/>
      <c r="RL16" s="89"/>
      <c r="RM16" s="89"/>
      <c r="RN16" s="89"/>
      <c r="RO16" s="89"/>
      <c r="RP16" s="89"/>
      <c r="RQ16" s="89"/>
      <c r="RR16" s="89"/>
      <c r="RS16" s="89"/>
      <c r="RT16" s="89"/>
      <c r="RU16" s="123"/>
      <c r="RV16" s="89"/>
      <c r="RW16" s="123"/>
      <c r="RX16" s="89"/>
    </row>
    <row r="17" spans="1:492" ht="12" customHeight="1" x14ac:dyDescent="0.2">
      <c r="A17" s="21" t="s">
        <v>98</v>
      </c>
      <c r="B17" s="21"/>
      <c r="G17" s="21"/>
      <c r="H17" s="21"/>
      <c r="I17" s="21"/>
      <c r="J17" s="21"/>
      <c r="K17" s="21"/>
      <c r="L17" s="2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23"/>
      <c r="AF17" s="89"/>
      <c r="AG17" s="123"/>
      <c r="AH17" s="89"/>
      <c r="AI17" s="123"/>
      <c r="AJ17" s="89"/>
      <c r="AK17" s="123"/>
      <c r="AL17" s="89"/>
      <c r="AM17" s="123"/>
      <c r="AN17" s="89"/>
      <c r="AO17" s="123"/>
      <c r="AP17" s="89"/>
      <c r="AQ17" s="123"/>
      <c r="AR17" s="89"/>
      <c r="AS17" s="123"/>
      <c r="AT17" s="89"/>
      <c r="AU17" s="123"/>
      <c r="AV17" s="89"/>
      <c r="AY17" s="123"/>
      <c r="AZ17" s="89"/>
      <c r="BA17" s="21"/>
      <c r="BB17" s="21"/>
      <c r="BC17" s="123"/>
      <c r="BD17" s="89"/>
      <c r="BE17" s="123"/>
      <c r="BF17" s="89"/>
      <c r="BG17" s="123"/>
      <c r="BH17" s="89"/>
      <c r="BI17" s="123"/>
      <c r="BJ17" s="89"/>
      <c r="BK17" s="123"/>
      <c r="BL17" s="89"/>
      <c r="BM17" s="123"/>
      <c r="BN17" s="89"/>
      <c r="BO17" s="123"/>
      <c r="BP17" s="89"/>
      <c r="BQ17" s="123"/>
      <c r="BR17" s="89"/>
      <c r="BS17" s="123"/>
      <c r="BT17" s="89"/>
      <c r="BU17" s="123"/>
      <c r="BV17" s="89"/>
      <c r="BW17" s="123"/>
      <c r="BX17" s="89"/>
      <c r="BY17" s="123"/>
      <c r="BZ17" s="89"/>
      <c r="CA17" s="123"/>
      <c r="CB17" s="89"/>
      <c r="CC17" s="89"/>
      <c r="CD17" s="89"/>
      <c r="CE17" s="89"/>
      <c r="CF17" s="89"/>
      <c r="CG17" s="89"/>
      <c r="CH17" s="89"/>
      <c r="CI17" s="89"/>
      <c r="CJ17" s="89"/>
      <c r="CK17" s="89"/>
      <c r="CL17" s="89"/>
      <c r="CM17" s="123"/>
      <c r="CN17" s="89"/>
      <c r="CO17" s="123"/>
      <c r="CP17" s="89"/>
      <c r="CQ17" s="123"/>
      <c r="CR17" s="89"/>
      <c r="CS17" s="123"/>
      <c r="CT17" s="89"/>
      <c r="CW17" s="123"/>
      <c r="CX17" s="89"/>
      <c r="CY17" s="123"/>
      <c r="CZ17" s="89"/>
      <c r="DA17" s="89"/>
      <c r="DB17" s="89"/>
      <c r="DC17" s="89"/>
      <c r="DD17" s="89"/>
      <c r="DE17" s="89"/>
      <c r="DF17" s="89"/>
      <c r="DG17" s="89"/>
      <c r="DH17" s="89"/>
      <c r="DI17" s="89"/>
      <c r="DJ17" s="89"/>
      <c r="DK17" s="21"/>
      <c r="DL17" s="21"/>
      <c r="DM17" s="123"/>
      <c r="DN17" s="89"/>
      <c r="DO17" s="123"/>
      <c r="DP17" s="89"/>
      <c r="DQ17" s="123"/>
      <c r="DR17" s="89"/>
      <c r="DS17" s="123"/>
      <c r="DT17" s="89"/>
      <c r="DU17" s="123"/>
      <c r="DV17" s="89"/>
      <c r="DW17" s="123"/>
      <c r="DX17" s="89"/>
      <c r="DY17" s="89"/>
      <c r="DZ17" s="89"/>
      <c r="EA17" s="89"/>
      <c r="EB17" s="89"/>
      <c r="EC17" s="123"/>
      <c r="ED17" s="89"/>
      <c r="EE17" s="123"/>
      <c r="EF17" s="89"/>
      <c r="EG17" s="123"/>
      <c r="EH17" s="89"/>
      <c r="EI17" s="123"/>
      <c r="EJ17" s="89"/>
      <c r="EK17" s="123"/>
      <c r="EL17" s="89"/>
      <c r="EM17" s="123"/>
      <c r="EN17" s="89"/>
      <c r="EO17" s="123"/>
      <c r="EP17" s="89"/>
      <c r="EQ17" s="123"/>
      <c r="ER17" s="89"/>
      <c r="ES17" s="89"/>
      <c r="ET17" s="89"/>
      <c r="EU17" s="89"/>
      <c r="EV17" s="89"/>
      <c r="EW17" s="89"/>
      <c r="EX17" s="89"/>
      <c r="EY17" s="89"/>
      <c r="EZ17" s="89"/>
      <c r="FA17" s="89"/>
      <c r="FB17" s="89"/>
      <c r="FC17" s="89"/>
      <c r="FD17" s="89"/>
      <c r="FE17" s="89"/>
      <c r="FF17" s="89"/>
      <c r="FG17" s="89"/>
      <c r="FH17" s="89"/>
      <c r="FI17" s="89"/>
      <c r="FJ17" s="89"/>
      <c r="FK17" s="89"/>
      <c r="FL17" s="89"/>
      <c r="FM17" s="89"/>
      <c r="FN17" s="89"/>
      <c r="FO17" s="89"/>
      <c r="FP17" s="89"/>
      <c r="FQ17" s="89"/>
      <c r="FR17" s="89"/>
      <c r="FS17" s="89"/>
      <c r="FT17" s="89"/>
      <c r="FU17" s="89"/>
      <c r="FV17" s="89"/>
      <c r="FW17" s="89"/>
      <c r="FX17" s="89"/>
      <c r="FY17" s="89"/>
      <c r="FZ17" s="89"/>
      <c r="GA17" s="89"/>
      <c r="GB17" s="89"/>
      <c r="GC17" s="89"/>
      <c r="GD17" s="89"/>
      <c r="GE17" s="89"/>
      <c r="GF17" s="89"/>
      <c r="GG17" s="89"/>
      <c r="GH17" s="89"/>
      <c r="GI17" s="89"/>
      <c r="GJ17" s="89"/>
      <c r="GK17" s="89"/>
      <c r="GL17" s="89"/>
      <c r="GM17" s="89"/>
      <c r="GN17" s="89"/>
      <c r="GO17" s="89"/>
      <c r="GP17" s="89"/>
      <c r="GQ17" s="89"/>
      <c r="GR17" s="89"/>
      <c r="GS17" s="89"/>
      <c r="GT17" s="89"/>
      <c r="GU17" s="89"/>
      <c r="GV17" s="89"/>
      <c r="GW17" s="89"/>
      <c r="GX17" s="89"/>
      <c r="GY17" s="89"/>
      <c r="GZ17" s="89"/>
      <c r="HA17" s="89"/>
      <c r="HB17" s="89"/>
      <c r="HC17" s="89"/>
      <c r="HD17" s="89"/>
      <c r="HE17" s="89"/>
      <c r="HF17" s="89"/>
      <c r="HG17" s="89"/>
      <c r="HH17" s="89"/>
      <c r="HI17" s="89"/>
      <c r="HJ17" s="89"/>
      <c r="HK17" s="89"/>
      <c r="HL17" s="89"/>
      <c r="HM17" s="89"/>
      <c r="HN17" s="89"/>
      <c r="HO17" s="89"/>
      <c r="HP17" s="89"/>
      <c r="HQ17" s="89"/>
      <c r="HR17" s="89"/>
      <c r="HS17" s="89"/>
      <c r="HT17" s="89"/>
      <c r="HU17" s="89"/>
      <c r="HV17" s="89"/>
      <c r="HW17" s="89"/>
      <c r="HX17" s="89"/>
      <c r="HY17" s="89"/>
      <c r="HZ17" s="89"/>
      <c r="IA17" s="89"/>
      <c r="IB17" s="89"/>
      <c r="IC17" s="89"/>
      <c r="ID17" s="89"/>
      <c r="IE17" s="89"/>
      <c r="IF17" s="89"/>
      <c r="IG17" s="89"/>
      <c r="IH17" s="89"/>
      <c r="II17" s="89"/>
      <c r="IJ17" s="89"/>
      <c r="IK17" s="89"/>
      <c r="IL17" s="89"/>
      <c r="IM17" s="89"/>
      <c r="IN17" s="89"/>
      <c r="IO17" s="89"/>
      <c r="IP17" s="89"/>
      <c r="IQ17" s="89"/>
      <c r="IR17" s="89"/>
      <c r="IS17" s="89"/>
      <c r="IT17" s="89"/>
      <c r="IU17" s="89"/>
      <c r="IV17" s="89"/>
      <c r="IW17" s="89"/>
      <c r="IX17" s="89"/>
      <c r="IY17" s="89"/>
      <c r="IZ17" s="89"/>
      <c r="JA17" s="89"/>
      <c r="JB17" s="89"/>
      <c r="JC17" s="89"/>
      <c r="JD17" s="89"/>
      <c r="JE17" s="89"/>
      <c r="JF17" s="89"/>
      <c r="JG17" s="89"/>
      <c r="JH17" s="89"/>
      <c r="JI17" s="89"/>
      <c r="JJ17" s="89"/>
      <c r="JK17" s="89"/>
      <c r="JL17" s="89"/>
      <c r="JM17" s="89"/>
      <c r="JN17" s="89"/>
      <c r="JO17" s="89"/>
      <c r="JP17" s="89"/>
      <c r="JQ17" s="89"/>
      <c r="JR17" s="89"/>
      <c r="JS17" s="89"/>
      <c r="JT17" s="89"/>
      <c r="JU17" s="89"/>
      <c r="JV17" s="89"/>
      <c r="JW17" s="89"/>
      <c r="JX17" s="89"/>
      <c r="JY17" s="89"/>
      <c r="JZ17" s="89"/>
      <c r="KA17" s="89"/>
      <c r="KB17" s="89"/>
      <c r="KC17" s="89"/>
      <c r="KD17" s="89"/>
      <c r="KE17" s="89"/>
      <c r="KF17" s="89"/>
      <c r="KG17" s="89"/>
      <c r="KH17" s="89"/>
      <c r="KI17" s="89"/>
      <c r="KJ17" s="89"/>
      <c r="KK17" s="89"/>
      <c r="KL17" s="89"/>
      <c r="KM17" s="89"/>
      <c r="KN17" s="89"/>
      <c r="KO17" s="89"/>
      <c r="KP17" s="89"/>
      <c r="KQ17" s="89"/>
      <c r="KR17" s="89"/>
      <c r="KS17" s="89"/>
      <c r="KT17" s="89"/>
      <c r="KU17" s="89"/>
      <c r="KV17" s="89"/>
      <c r="KW17" s="89"/>
      <c r="KX17" s="89"/>
      <c r="KY17" s="89"/>
      <c r="KZ17" s="89"/>
      <c r="LA17" s="89"/>
      <c r="LB17" s="89"/>
      <c r="LC17" s="89"/>
      <c r="LD17" s="89"/>
      <c r="LE17" s="89"/>
      <c r="LF17" s="89"/>
      <c r="LG17" s="89"/>
      <c r="LH17" s="89"/>
      <c r="LI17" s="89"/>
      <c r="LJ17" s="89"/>
      <c r="LK17" s="89"/>
      <c r="LL17" s="89"/>
      <c r="LM17" s="89"/>
      <c r="LN17" s="89"/>
      <c r="LO17" s="89"/>
      <c r="LP17" s="89"/>
      <c r="LQ17" s="89"/>
      <c r="LR17" s="89"/>
      <c r="LS17" s="89"/>
      <c r="LT17" s="89"/>
      <c r="LU17" s="89"/>
      <c r="LV17" s="89"/>
      <c r="LW17" s="89"/>
      <c r="LX17" s="89"/>
      <c r="LY17" s="89"/>
      <c r="LZ17" s="89"/>
      <c r="MA17" s="89"/>
      <c r="MB17" s="89"/>
      <c r="MC17" s="89"/>
      <c r="MD17" s="89"/>
      <c r="ME17" s="89"/>
      <c r="MF17" s="89"/>
      <c r="MG17" s="89"/>
      <c r="MH17" s="89"/>
      <c r="MI17" s="89"/>
      <c r="MJ17" s="89"/>
      <c r="MK17" s="89"/>
      <c r="ML17" s="89"/>
      <c r="MM17" s="89"/>
      <c r="MN17" s="89"/>
      <c r="MO17" s="89"/>
      <c r="MP17" s="89"/>
      <c r="MQ17" s="89"/>
      <c r="MR17" s="89"/>
      <c r="MS17" s="89"/>
      <c r="MT17" s="89"/>
      <c r="MU17" s="89"/>
      <c r="MV17" s="89"/>
      <c r="MW17" s="89"/>
      <c r="MX17" s="89"/>
      <c r="MY17" s="89"/>
      <c r="MZ17" s="89"/>
      <c r="NA17" s="89"/>
      <c r="NB17" s="89"/>
      <c r="NC17" s="89"/>
      <c r="ND17" s="89"/>
      <c r="NE17" s="89"/>
      <c r="NF17" s="89"/>
      <c r="NG17" s="89"/>
      <c r="NH17" s="89"/>
      <c r="NI17" s="89"/>
      <c r="NJ17" s="89"/>
      <c r="NK17" s="89"/>
      <c r="NL17" s="89"/>
      <c r="NM17" s="89"/>
      <c r="NN17" s="89"/>
      <c r="NO17" s="89"/>
      <c r="NP17" s="89"/>
      <c r="NQ17" s="89"/>
      <c r="NR17" s="89"/>
      <c r="NS17" s="89"/>
      <c r="NT17" s="89"/>
      <c r="NU17" s="89"/>
      <c r="NV17" s="89"/>
      <c r="NW17" s="89"/>
      <c r="NX17" s="89"/>
      <c r="NY17" s="89"/>
      <c r="NZ17" s="89"/>
      <c r="OA17" s="89"/>
      <c r="OB17" s="89"/>
      <c r="OC17" s="89"/>
      <c r="OD17" s="89"/>
      <c r="OE17" s="89"/>
      <c r="OF17" s="89"/>
      <c r="OG17" s="89"/>
      <c r="OH17" s="89"/>
      <c r="OI17" s="89"/>
      <c r="OJ17" s="89"/>
      <c r="OK17" s="89"/>
      <c r="OL17" s="89"/>
      <c r="OM17" s="89"/>
      <c r="ON17" s="89"/>
      <c r="OO17" s="89"/>
      <c r="OP17" s="89"/>
      <c r="OQ17" s="89"/>
      <c r="OR17" s="89"/>
      <c r="OS17" s="89"/>
      <c r="OT17" s="89"/>
      <c r="OU17" s="89"/>
      <c r="OV17" s="89"/>
      <c r="OW17" s="89"/>
      <c r="OX17" s="89"/>
      <c r="OY17" s="89"/>
      <c r="OZ17" s="89"/>
      <c r="PA17" s="89"/>
      <c r="PB17" s="89"/>
      <c r="PC17" s="89"/>
      <c r="PD17" s="89"/>
      <c r="PE17" s="89"/>
      <c r="PF17" s="89"/>
      <c r="PG17" s="89"/>
      <c r="PH17" s="89"/>
      <c r="PI17" s="89"/>
      <c r="PJ17" s="89"/>
      <c r="PK17" s="89"/>
      <c r="PL17" s="89"/>
      <c r="PM17" s="89"/>
      <c r="PN17" s="89"/>
      <c r="PO17" s="89"/>
      <c r="PP17" s="89"/>
      <c r="PQ17" s="89"/>
      <c r="PR17" s="89"/>
      <c r="PS17" s="89"/>
      <c r="PT17" s="89"/>
      <c r="PU17" s="89"/>
      <c r="PV17" s="89"/>
      <c r="PW17" s="89"/>
      <c r="PX17" s="89"/>
      <c r="PY17" s="89"/>
      <c r="PZ17" s="89"/>
      <c r="QA17" s="89"/>
      <c r="QB17" s="89"/>
      <c r="QC17" s="89"/>
      <c r="QD17" s="89"/>
      <c r="QE17" s="89"/>
      <c r="QF17" s="89"/>
      <c r="QG17" s="89"/>
      <c r="QH17" s="89"/>
      <c r="QI17" s="89"/>
      <c r="QJ17" s="89"/>
      <c r="QK17" s="89"/>
      <c r="QL17" s="89"/>
      <c r="QM17" s="89"/>
      <c r="QN17" s="89"/>
      <c r="QO17" s="89"/>
      <c r="QP17" s="89"/>
      <c r="QQ17" s="89"/>
      <c r="QR17" s="89"/>
      <c r="QS17" s="89"/>
      <c r="QT17" s="89"/>
      <c r="QU17" s="89"/>
      <c r="QV17" s="89"/>
      <c r="QW17" s="89"/>
      <c r="QX17" s="89"/>
      <c r="QY17" s="89"/>
      <c r="QZ17" s="89"/>
      <c r="RA17" s="89"/>
      <c r="RB17" s="89"/>
      <c r="RC17" s="89"/>
      <c r="RD17" s="89"/>
      <c r="RE17" s="89"/>
      <c r="RF17" s="89"/>
      <c r="RG17" s="89"/>
      <c r="RH17" s="89"/>
      <c r="RI17" s="89"/>
      <c r="RJ17" s="89"/>
      <c r="RK17" s="89"/>
      <c r="RL17" s="89"/>
      <c r="RM17" s="89"/>
      <c r="RN17" s="89"/>
      <c r="RO17" s="89"/>
      <c r="RP17" s="89"/>
      <c r="RQ17" s="89"/>
      <c r="RR17" s="89"/>
      <c r="RS17" s="89"/>
      <c r="RT17" s="89"/>
      <c r="RU17" s="123"/>
      <c r="RV17" s="89"/>
      <c r="RW17" s="123"/>
      <c r="RX17" s="89"/>
    </row>
    <row r="18" spans="1:492" ht="12" customHeight="1" x14ac:dyDescent="0.2">
      <c r="A18" s="21" t="s">
        <v>99</v>
      </c>
      <c r="B18" s="21"/>
      <c r="G18" s="21"/>
      <c r="H18" s="21"/>
      <c r="I18" s="21"/>
      <c r="J18" s="21"/>
      <c r="K18" s="21"/>
      <c r="L18" s="2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23"/>
      <c r="AF18" s="89"/>
      <c r="AG18" s="123"/>
      <c r="AH18" s="89"/>
      <c r="AI18" s="123"/>
      <c r="AJ18" s="89"/>
      <c r="AK18" s="123"/>
      <c r="AL18" s="89"/>
      <c r="AM18" s="123"/>
      <c r="AN18" s="89"/>
      <c r="AO18" s="123"/>
      <c r="AP18" s="89"/>
      <c r="AQ18" s="123"/>
      <c r="AR18" s="89"/>
      <c r="AS18" s="123"/>
      <c r="AT18" s="89"/>
      <c r="AU18" s="123"/>
      <c r="AV18" s="89"/>
      <c r="AY18" s="123"/>
      <c r="AZ18" s="89"/>
      <c r="BA18" s="21"/>
      <c r="BB18" s="21"/>
      <c r="BC18" s="123"/>
      <c r="BD18" s="89"/>
      <c r="BE18" s="123"/>
      <c r="BF18" s="89"/>
      <c r="BG18" s="123"/>
      <c r="BH18" s="89"/>
      <c r="BI18" s="123"/>
      <c r="BJ18" s="89"/>
      <c r="BK18" s="123"/>
      <c r="BL18" s="89"/>
      <c r="BM18" s="123"/>
      <c r="BN18" s="89"/>
      <c r="BO18" s="123"/>
      <c r="BP18" s="89"/>
      <c r="BQ18" s="123"/>
      <c r="BR18" s="89"/>
      <c r="BS18" s="123"/>
      <c r="BT18" s="89"/>
      <c r="BU18" s="123"/>
      <c r="BV18" s="89"/>
      <c r="BW18" s="123"/>
      <c r="BX18" s="89"/>
      <c r="BY18" s="123"/>
      <c r="BZ18" s="89"/>
      <c r="CA18" s="123"/>
      <c r="CB18" s="89"/>
      <c r="CC18" s="89"/>
      <c r="CD18" s="89"/>
      <c r="CE18" s="89"/>
      <c r="CF18" s="89"/>
      <c r="CG18" s="89"/>
      <c r="CH18" s="89"/>
      <c r="CI18" s="89"/>
      <c r="CJ18" s="89"/>
      <c r="CK18" s="89"/>
      <c r="CL18" s="89"/>
      <c r="CM18" s="123"/>
      <c r="CN18" s="89"/>
      <c r="CO18" s="123"/>
      <c r="CP18" s="89"/>
      <c r="CQ18" s="123"/>
      <c r="CR18" s="89"/>
      <c r="CS18" s="123"/>
      <c r="CT18" s="89"/>
      <c r="CW18" s="123"/>
      <c r="CX18" s="89"/>
      <c r="CY18" s="123"/>
      <c r="CZ18" s="89"/>
      <c r="DA18" s="89"/>
      <c r="DB18" s="89"/>
      <c r="DC18" s="89"/>
      <c r="DD18" s="89"/>
      <c r="DE18" s="89"/>
      <c r="DF18" s="89"/>
      <c r="DG18" s="89"/>
      <c r="DH18" s="89"/>
      <c r="DI18" s="89"/>
      <c r="DJ18" s="89"/>
      <c r="DK18" s="21"/>
      <c r="DL18" s="21"/>
      <c r="DM18" s="123"/>
      <c r="DN18" s="89"/>
      <c r="DO18" s="123"/>
      <c r="DP18" s="89"/>
      <c r="DQ18" s="123"/>
      <c r="DR18" s="89"/>
      <c r="DS18" s="123"/>
      <c r="DT18" s="89"/>
      <c r="DU18" s="123"/>
      <c r="DV18" s="89"/>
      <c r="DW18" s="123"/>
      <c r="DX18" s="89"/>
      <c r="DY18" s="89"/>
      <c r="DZ18" s="89"/>
      <c r="EA18" s="89"/>
      <c r="EB18" s="89"/>
      <c r="EC18" s="123"/>
      <c r="ED18" s="89"/>
      <c r="EE18" s="123"/>
      <c r="EF18" s="89"/>
      <c r="EG18" s="123"/>
      <c r="EH18" s="89"/>
      <c r="EI18" s="123"/>
      <c r="EJ18" s="89"/>
      <c r="EK18" s="123"/>
      <c r="EL18" s="89"/>
      <c r="EM18" s="123"/>
      <c r="EN18" s="89"/>
      <c r="EO18" s="123"/>
      <c r="EP18" s="89"/>
      <c r="EQ18" s="123"/>
      <c r="ER18" s="89"/>
      <c r="ES18" s="89"/>
      <c r="ET18" s="89"/>
      <c r="EU18" s="89"/>
      <c r="EV18" s="89"/>
      <c r="EW18" s="89"/>
      <c r="EX18" s="89"/>
      <c r="EY18" s="89"/>
      <c r="EZ18" s="89"/>
      <c r="FA18" s="89"/>
      <c r="FB18" s="89"/>
      <c r="FC18" s="89"/>
      <c r="FD18" s="89"/>
      <c r="FE18" s="89"/>
      <c r="FF18" s="89"/>
      <c r="FG18" s="89"/>
      <c r="FH18" s="89"/>
      <c r="FI18" s="89"/>
      <c r="FJ18" s="89"/>
      <c r="FK18" s="89"/>
      <c r="FL18" s="89"/>
      <c r="FM18" s="89"/>
      <c r="FN18" s="89"/>
      <c r="FO18" s="89"/>
      <c r="FP18" s="89"/>
      <c r="FQ18" s="89"/>
      <c r="FR18" s="89"/>
      <c r="FS18" s="89"/>
      <c r="FT18" s="89"/>
      <c r="FU18" s="89"/>
      <c r="FV18" s="89"/>
      <c r="FW18" s="89"/>
      <c r="FX18" s="89"/>
      <c r="FY18" s="89"/>
      <c r="FZ18" s="89"/>
      <c r="GA18" s="89"/>
      <c r="GB18" s="89"/>
      <c r="GC18" s="89"/>
      <c r="GD18" s="89"/>
      <c r="GE18" s="89"/>
      <c r="GF18" s="89"/>
      <c r="GG18" s="89"/>
      <c r="GH18" s="89"/>
      <c r="GI18" s="89"/>
      <c r="GJ18" s="89"/>
      <c r="GK18" s="89"/>
      <c r="GL18" s="89"/>
      <c r="GM18" s="89"/>
      <c r="GN18" s="89"/>
      <c r="GO18" s="89"/>
      <c r="GP18" s="89"/>
      <c r="GQ18" s="89"/>
      <c r="GR18" s="89"/>
      <c r="GS18" s="89"/>
      <c r="GT18" s="89"/>
      <c r="GU18" s="89"/>
      <c r="GV18" s="89"/>
      <c r="GW18" s="89"/>
      <c r="GX18" s="89"/>
      <c r="GY18" s="89"/>
      <c r="GZ18" s="89"/>
      <c r="HA18" s="89"/>
      <c r="HB18" s="89"/>
      <c r="HC18" s="89"/>
      <c r="HD18" s="89"/>
      <c r="HE18" s="89"/>
      <c r="HF18" s="89"/>
      <c r="HG18" s="89"/>
      <c r="HH18" s="89"/>
      <c r="HI18" s="89"/>
      <c r="HJ18" s="89"/>
      <c r="HK18" s="89"/>
      <c r="HL18" s="89"/>
      <c r="HM18" s="89"/>
      <c r="HN18" s="89"/>
      <c r="HO18" s="89"/>
      <c r="HP18" s="89"/>
      <c r="HQ18" s="89"/>
      <c r="HR18" s="89"/>
      <c r="HS18" s="89"/>
      <c r="HT18" s="89"/>
      <c r="HU18" s="89"/>
      <c r="HV18" s="89"/>
      <c r="HW18" s="89"/>
      <c r="HX18" s="89"/>
      <c r="HY18" s="89"/>
      <c r="HZ18" s="89"/>
      <c r="IA18" s="89"/>
      <c r="IB18" s="89"/>
      <c r="IC18" s="89"/>
      <c r="ID18" s="89"/>
      <c r="IE18" s="89"/>
      <c r="IF18" s="89"/>
      <c r="IG18" s="89"/>
      <c r="IH18" s="89"/>
      <c r="II18" s="89"/>
      <c r="IJ18" s="89"/>
      <c r="IK18" s="89"/>
      <c r="IL18" s="89"/>
      <c r="IM18" s="89"/>
      <c r="IN18" s="89"/>
      <c r="IO18" s="89"/>
      <c r="IP18" s="89"/>
      <c r="IQ18" s="89"/>
      <c r="IR18" s="89"/>
      <c r="IS18" s="89"/>
      <c r="IT18" s="89"/>
      <c r="IU18" s="89"/>
      <c r="IV18" s="89"/>
      <c r="IW18" s="89"/>
      <c r="IX18" s="89"/>
      <c r="IY18" s="89"/>
      <c r="IZ18" s="89"/>
      <c r="JA18" s="89"/>
      <c r="JB18" s="89"/>
      <c r="JC18" s="89"/>
      <c r="JD18" s="89"/>
      <c r="JE18" s="89"/>
      <c r="JF18" s="89"/>
      <c r="JG18" s="89"/>
      <c r="JH18" s="89"/>
      <c r="JI18" s="89"/>
      <c r="JJ18" s="89"/>
      <c r="JK18" s="89"/>
      <c r="JL18" s="89"/>
      <c r="JM18" s="89"/>
      <c r="JN18" s="89"/>
      <c r="JO18" s="89"/>
      <c r="JP18" s="89"/>
      <c r="JQ18" s="89"/>
      <c r="JR18" s="89"/>
      <c r="JS18" s="89"/>
      <c r="JT18" s="89"/>
      <c r="JU18" s="89"/>
      <c r="JV18" s="89"/>
      <c r="JW18" s="89"/>
      <c r="JX18" s="89"/>
      <c r="JY18" s="89"/>
      <c r="JZ18" s="89"/>
      <c r="KA18" s="89"/>
      <c r="KB18" s="89"/>
      <c r="KC18" s="89"/>
      <c r="KD18" s="89"/>
      <c r="KE18" s="89"/>
      <c r="KF18" s="89"/>
      <c r="KG18" s="89"/>
      <c r="KH18" s="89"/>
      <c r="KI18" s="89"/>
      <c r="KJ18" s="89"/>
      <c r="KK18" s="89"/>
      <c r="KL18" s="89"/>
      <c r="KM18" s="89"/>
      <c r="KN18" s="89"/>
      <c r="KO18" s="89"/>
      <c r="KP18" s="89"/>
      <c r="KQ18" s="89"/>
      <c r="KR18" s="89"/>
      <c r="KS18" s="89"/>
      <c r="KT18" s="89"/>
      <c r="KU18" s="89"/>
      <c r="KV18" s="89"/>
      <c r="KW18" s="89"/>
      <c r="KX18" s="89"/>
      <c r="KY18" s="89"/>
      <c r="KZ18" s="89"/>
      <c r="LA18" s="89"/>
      <c r="LB18" s="89"/>
      <c r="LC18" s="89"/>
      <c r="LD18" s="89"/>
      <c r="LE18" s="89"/>
      <c r="LF18" s="89"/>
      <c r="LG18" s="89"/>
      <c r="LH18" s="89"/>
      <c r="LI18" s="89"/>
      <c r="LJ18" s="89"/>
      <c r="LK18" s="89"/>
      <c r="LL18" s="89"/>
      <c r="LM18" s="89"/>
      <c r="LN18" s="89"/>
      <c r="LO18" s="89"/>
      <c r="LP18" s="89"/>
      <c r="LQ18" s="89"/>
      <c r="LR18" s="89"/>
      <c r="LS18" s="89"/>
      <c r="LT18" s="89"/>
      <c r="LU18" s="89"/>
      <c r="LV18" s="89"/>
      <c r="LW18" s="89"/>
      <c r="LX18" s="89"/>
      <c r="LY18" s="89"/>
      <c r="LZ18" s="89"/>
      <c r="MA18" s="89"/>
      <c r="MB18" s="89"/>
      <c r="MC18" s="89"/>
      <c r="MD18" s="89"/>
      <c r="ME18" s="89"/>
      <c r="MF18" s="89"/>
      <c r="MG18" s="89"/>
      <c r="MH18" s="89"/>
      <c r="MI18" s="89"/>
      <c r="MJ18" s="89"/>
      <c r="MK18" s="89"/>
      <c r="ML18" s="89"/>
      <c r="MM18" s="89"/>
      <c r="MN18" s="89"/>
      <c r="MO18" s="89"/>
      <c r="MP18" s="89"/>
      <c r="MQ18" s="89"/>
      <c r="MR18" s="89"/>
      <c r="MS18" s="89"/>
      <c r="MT18" s="89"/>
      <c r="MU18" s="89"/>
      <c r="MV18" s="89"/>
      <c r="MW18" s="89"/>
      <c r="MX18" s="89"/>
      <c r="MY18" s="89"/>
      <c r="MZ18" s="89"/>
      <c r="NA18" s="89"/>
      <c r="NB18" s="89"/>
      <c r="NC18" s="89"/>
      <c r="ND18" s="89"/>
      <c r="NE18" s="89"/>
      <c r="NF18" s="89"/>
      <c r="NG18" s="89"/>
      <c r="NH18" s="89"/>
      <c r="NI18" s="89"/>
      <c r="NJ18" s="89"/>
      <c r="NK18" s="89"/>
      <c r="NL18" s="89"/>
      <c r="NM18" s="89"/>
      <c r="NN18" s="89"/>
      <c r="NO18" s="89"/>
      <c r="NP18" s="89"/>
      <c r="NQ18" s="89"/>
      <c r="NR18" s="89"/>
      <c r="NS18" s="89"/>
      <c r="NT18" s="89"/>
      <c r="NU18" s="89"/>
      <c r="NV18" s="89"/>
      <c r="NW18" s="89"/>
      <c r="NX18" s="89"/>
      <c r="NY18" s="89"/>
      <c r="NZ18" s="89"/>
      <c r="OA18" s="89"/>
      <c r="OB18" s="89"/>
      <c r="OC18" s="89"/>
      <c r="OD18" s="89"/>
      <c r="OE18" s="89"/>
      <c r="OF18" s="89"/>
      <c r="OG18" s="89"/>
      <c r="OH18" s="89"/>
      <c r="OI18" s="89"/>
      <c r="OJ18" s="89"/>
      <c r="OK18" s="89"/>
      <c r="OL18" s="89"/>
      <c r="OM18" s="89"/>
      <c r="ON18" s="89"/>
      <c r="OO18" s="89"/>
      <c r="OP18" s="89"/>
      <c r="OQ18" s="89"/>
      <c r="OR18" s="89"/>
      <c r="OS18" s="89"/>
      <c r="OT18" s="89"/>
      <c r="OU18" s="89"/>
      <c r="OV18" s="89"/>
      <c r="OW18" s="89"/>
      <c r="OX18" s="89"/>
      <c r="OY18" s="89"/>
      <c r="OZ18" s="89"/>
      <c r="PA18" s="89"/>
      <c r="PB18" s="89"/>
      <c r="PC18" s="89"/>
      <c r="PD18" s="89"/>
      <c r="PE18" s="89"/>
      <c r="PF18" s="89"/>
      <c r="PG18" s="89"/>
      <c r="PH18" s="89"/>
      <c r="PI18" s="89"/>
      <c r="PJ18" s="89"/>
      <c r="PK18" s="89"/>
      <c r="PL18" s="89"/>
      <c r="PM18" s="89"/>
      <c r="PN18" s="89"/>
      <c r="PO18" s="89"/>
      <c r="PP18" s="89"/>
      <c r="PQ18" s="89"/>
      <c r="PR18" s="89"/>
      <c r="PS18" s="89"/>
      <c r="PT18" s="89"/>
      <c r="PU18" s="89"/>
      <c r="PV18" s="89"/>
      <c r="PW18" s="89"/>
      <c r="PX18" s="89"/>
      <c r="PY18" s="89"/>
      <c r="PZ18" s="89"/>
      <c r="QA18" s="89"/>
      <c r="QB18" s="89"/>
      <c r="QC18" s="89"/>
      <c r="QD18" s="89"/>
      <c r="QE18" s="89"/>
      <c r="QF18" s="89"/>
      <c r="QG18" s="89"/>
      <c r="QH18" s="89"/>
      <c r="QI18" s="89"/>
      <c r="QJ18" s="89"/>
      <c r="QK18" s="89"/>
      <c r="QL18" s="89"/>
      <c r="QM18" s="89"/>
      <c r="QN18" s="89"/>
      <c r="QO18" s="89"/>
      <c r="QP18" s="89"/>
      <c r="QQ18" s="89"/>
      <c r="QR18" s="89"/>
      <c r="QS18" s="89"/>
      <c r="QT18" s="89"/>
      <c r="QU18" s="89"/>
      <c r="QV18" s="89"/>
      <c r="QW18" s="89"/>
      <c r="QX18" s="89"/>
      <c r="QY18" s="89"/>
      <c r="QZ18" s="89"/>
      <c r="RA18" s="89"/>
      <c r="RB18" s="89"/>
      <c r="RC18" s="89"/>
      <c r="RD18" s="89"/>
      <c r="RE18" s="89"/>
      <c r="RF18" s="89"/>
      <c r="RG18" s="89"/>
      <c r="RH18" s="89"/>
      <c r="RI18" s="89"/>
      <c r="RJ18" s="89"/>
      <c r="RK18" s="89"/>
      <c r="RL18" s="89"/>
      <c r="RM18" s="89"/>
      <c r="RN18" s="89"/>
      <c r="RO18" s="89"/>
      <c r="RP18" s="89"/>
      <c r="RQ18" s="89"/>
      <c r="RR18" s="89"/>
      <c r="RS18" s="89"/>
      <c r="RT18" s="89"/>
      <c r="RU18" s="123"/>
      <c r="RV18" s="89"/>
      <c r="RW18" s="123"/>
      <c r="RX18" s="89"/>
    </row>
    <row r="19" spans="1:492" ht="12" customHeight="1" x14ac:dyDescent="0.2">
      <c r="A19" s="21" t="s">
        <v>100</v>
      </c>
      <c r="B19" s="21"/>
      <c r="G19" s="21"/>
      <c r="H19" s="21"/>
      <c r="I19" s="21"/>
      <c r="J19" s="21"/>
      <c r="K19" s="21"/>
      <c r="L19" s="2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23"/>
      <c r="AF19" s="89"/>
      <c r="AG19" s="123"/>
      <c r="AH19" s="89"/>
      <c r="AI19" s="123"/>
      <c r="AJ19" s="89"/>
      <c r="AK19" s="123"/>
      <c r="AL19" s="89"/>
      <c r="AM19" s="123"/>
      <c r="AN19" s="89"/>
      <c r="AO19" s="123"/>
      <c r="AP19" s="89"/>
      <c r="AQ19" s="123"/>
      <c r="AR19" s="89"/>
      <c r="AS19" s="123"/>
      <c r="AT19" s="89"/>
      <c r="AU19" s="123"/>
      <c r="AV19" s="89"/>
      <c r="AY19" s="123"/>
      <c r="AZ19" s="89"/>
      <c r="BA19" s="21"/>
      <c r="BB19" s="21"/>
      <c r="BC19" s="123"/>
      <c r="BD19" s="89"/>
      <c r="BE19" s="123"/>
      <c r="BF19" s="89"/>
      <c r="BG19" s="123"/>
      <c r="BH19" s="89"/>
      <c r="BI19" s="123"/>
      <c r="BJ19" s="89"/>
      <c r="BK19" s="123"/>
      <c r="BL19" s="89"/>
      <c r="BM19" s="123"/>
      <c r="BN19" s="89"/>
      <c r="BO19" s="123"/>
      <c r="BP19" s="89"/>
      <c r="BQ19" s="123"/>
      <c r="BR19" s="89"/>
      <c r="BS19" s="123"/>
      <c r="BT19" s="89"/>
      <c r="BU19" s="123"/>
      <c r="BV19" s="89"/>
      <c r="BW19" s="123"/>
      <c r="BX19" s="89"/>
      <c r="BY19" s="123"/>
      <c r="BZ19" s="89"/>
      <c r="CA19" s="123"/>
      <c r="CB19" s="89"/>
      <c r="CC19" s="89"/>
      <c r="CD19" s="89"/>
      <c r="CE19" s="89"/>
      <c r="CF19" s="89"/>
      <c r="CG19" s="89"/>
      <c r="CH19" s="89"/>
      <c r="CI19" s="89"/>
      <c r="CJ19" s="89"/>
      <c r="CK19" s="89"/>
      <c r="CL19" s="89"/>
      <c r="CM19" s="123"/>
      <c r="CN19" s="89"/>
      <c r="CO19" s="123"/>
      <c r="CP19" s="89"/>
      <c r="CQ19" s="123"/>
      <c r="CR19" s="89"/>
      <c r="CS19" s="123"/>
      <c r="CT19" s="89"/>
      <c r="CW19" s="123"/>
      <c r="CX19" s="89"/>
      <c r="CY19" s="123"/>
      <c r="CZ19" s="89"/>
      <c r="DA19" s="89"/>
      <c r="DB19" s="89"/>
      <c r="DC19" s="89"/>
      <c r="DD19" s="89"/>
      <c r="DE19" s="89"/>
      <c r="DF19" s="89"/>
      <c r="DG19" s="89"/>
      <c r="DH19" s="89"/>
      <c r="DI19" s="89"/>
      <c r="DJ19" s="89"/>
      <c r="DK19" s="21"/>
      <c r="DL19" s="21"/>
      <c r="DM19" s="123"/>
      <c r="DN19" s="89"/>
      <c r="DO19" s="123"/>
      <c r="DP19" s="89"/>
      <c r="DQ19" s="123"/>
      <c r="DR19" s="89"/>
      <c r="DS19" s="123"/>
      <c r="DT19" s="89"/>
      <c r="DU19" s="123"/>
      <c r="DV19" s="89"/>
      <c r="DW19" s="123"/>
      <c r="DX19" s="89"/>
      <c r="DY19" s="89"/>
      <c r="DZ19" s="89"/>
      <c r="EA19" s="89"/>
      <c r="EB19" s="89"/>
      <c r="EC19" s="123"/>
      <c r="ED19" s="89"/>
      <c r="EE19" s="123"/>
      <c r="EF19" s="89"/>
      <c r="EG19" s="123"/>
      <c r="EH19" s="89"/>
      <c r="EI19" s="123"/>
      <c r="EJ19" s="89"/>
      <c r="EK19" s="123"/>
      <c r="EL19" s="89"/>
      <c r="EM19" s="123"/>
      <c r="EN19" s="89"/>
      <c r="EO19" s="123"/>
      <c r="EP19" s="89"/>
      <c r="EQ19" s="123"/>
      <c r="ER19" s="89"/>
      <c r="ES19" s="89"/>
      <c r="ET19" s="89"/>
      <c r="EU19" s="89"/>
      <c r="EV19" s="89"/>
      <c r="EW19" s="89"/>
      <c r="EX19" s="89"/>
      <c r="EY19" s="89"/>
      <c r="EZ19" s="89"/>
      <c r="FA19" s="89"/>
      <c r="FB19" s="89"/>
      <c r="FC19" s="89"/>
      <c r="FD19" s="89"/>
      <c r="FE19" s="89"/>
      <c r="FF19" s="89"/>
      <c r="FG19" s="89"/>
      <c r="FH19" s="89"/>
      <c r="FI19" s="89"/>
      <c r="FJ19" s="89"/>
      <c r="FK19" s="89"/>
      <c r="FL19" s="89"/>
      <c r="FM19" s="89"/>
      <c r="FN19" s="89"/>
      <c r="FO19" s="89"/>
      <c r="FP19" s="89"/>
      <c r="FQ19" s="89"/>
      <c r="FR19" s="89"/>
      <c r="FS19" s="89"/>
      <c r="FT19" s="89"/>
      <c r="FU19" s="89"/>
      <c r="FV19" s="89"/>
      <c r="FW19" s="89"/>
      <c r="FX19" s="89"/>
      <c r="FY19" s="89"/>
      <c r="FZ19" s="89"/>
      <c r="GA19" s="89"/>
      <c r="GB19" s="89"/>
      <c r="GC19" s="89"/>
      <c r="GD19" s="89"/>
      <c r="GE19" s="89"/>
      <c r="GF19" s="89"/>
      <c r="GG19" s="89"/>
      <c r="GH19" s="89"/>
      <c r="GI19" s="89"/>
      <c r="GJ19" s="89"/>
      <c r="GK19" s="89"/>
      <c r="GL19" s="89"/>
      <c r="GM19" s="89"/>
      <c r="GN19" s="89"/>
      <c r="GO19" s="89"/>
      <c r="GP19" s="89"/>
      <c r="GQ19" s="89"/>
      <c r="GR19" s="89"/>
      <c r="GS19" s="89"/>
      <c r="GT19" s="89"/>
      <c r="GU19" s="89"/>
      <c r="GV19" s="89"/>
      <c r="GW19" s="89"/>
      <c r="GX19" s="89"/>
      <c r="GY19" s="89"/>
      <c r="GZ19" s="89"/>
      <c r="HA19" s="89"/>
      <c r="HB19" s="89"/>
      <c r="HC19" s="89"/>
      <c r="HD19" s="89"/>
      <c r="HE19" s="89"/>
      <c r="HF19" s="89"/>
      <c r="HG19" s="89"/>
      <c r="HH19" s="89"/>
      <c r="HI19" s="89"/>
      <c r="HJ19" s="89"/>
      <c r="HK19" s="89"/>
      <c r="HL19" s="89"/>
      <c r="HM19" s="89"/>
      <c r="HN19" s="89"/>
      <c r="HO19" s="89"/>
      <c r="HP19" s="89"/>
      <c r="HQ19" s="89"/>
      <c r="HR19" s="89"/>
      <c r="HS19" s="89"/>
      <c r="HT19" s="89"/>
      <c r="HU19" s="89"/>
      <c r="HV19" s="89"/>
      <c r="HW19" s="89"/>
      <c r="HX19" s="89"/>
      <c r="HY19" s="89"/>
      <c r="HZ19" s="89"/>
      <c r="IA19" s="89"/>
      <c r="IB19" s="89"/>
      <c r="IC19" s="89"/>
      <c r="ID19" s="89"/>
      <c r="IE19" s="89"/>
      <c r="IF19" s="89"/>
      <c r="IG19" s="89"/>
      <c r="IH19" s="89"/>
      <c r="II19" s="89"/>
      <c r="IJ19" s="89"/>
      <c r="IK19" s="89"/>
      <c r="IL19" s="89"/>
      <c r="IM19" s="89"/>
      <c r="IN19" s="89"/>
      <c r="IO19" s="89"/>
      <c r="IP19" s="89"/>
      <c r="IQ19" s="89"/>
      <c r="IR19" s="89"/>
      <c r="IS19" s="89"/>
      <c r="IT19" s="89"/>
      <c r="IU19" s="89"/>
      <c r="IV19" s="89"/>
      <c r="IW19" s="89"/>
      <c r="IX19" s="89"/>
      <c r="IY19" s="89"/>
      <c r="IZ19" s="89"/>
      <c r="JA19" s="89"/>
      <c r="JB19" s="89"/>
      <c r="JC19" s="89"/>
      <c r="JD19" s="89"/>
      <c r="JE19" s="89"/>
      <c r="JF19" s="89"/>
      <c r="JG19" s="89"/>
      <c r="JH19" s="89"/>
      <c r="JI19" s="89"/>
      <c r="JJ19" s="89"/>
      <c r="JK19" s="89"/>
      <c r="JL19" s="89"/>
      <c r="JM19" s="89"/>
      <c r="JN19" s="89"/>
      <c r="JO19" s="89"/>
      <c r="JP19" s="89"/>
      <c r="JQ19" s="89"/>
      <c r="JR19" s="89"/>
      <c r="JS19" s="89"/>
      <c r="JT19" s="89"/>
      <c r="JU19" s="89"/>
      <c r="JV19" s="89"/>
      <c r="JW19" s="89"/>
      <c r="JX19" s="89"/>
      <c r="JY19" s="89"/>
      <c r="JZ19" s="89"/>
      <c r="KA19" s="89"/>
      <c r="KB19" s="89"/>
      <c r="KC19" s="89"/>
      <c r="KD19" s="89"/>
      <c r="KE19" s="89"/>
      <c r="KF19" s="89"/>
      <c r="KG19" s="89"/>
      <c r="KH19" s="89"/>
      <c r="KI19" s="89"/>
      <c r="KJ19" s="89"/>
      <c r="KK19" s="89"/>
      <c r="KL19" s="89"/>
      <c r="KM19" s="89"/>
      <c r="KN19" s="89"/>
      <c r="KO19" s="89"/>
      <c r="KP19" s="89"/>
      <c r="KQ19" s="89"/>
      <c r="KR19" s="89"/>
      <c r="KS19" s="89"/>
      <c r="KT19" s="89"/>
      <c r="KU19" s="89"/>
      <c r="KV19" s="89"/>
      <c r="KW19" s="89"/>
      <c r="KX19" s="89"/>
      <c r="KY19" s="89"/>
      <c r="KZ19" s="89"/>
      <c r="LA19" s="89"/>
      <c r="LB19" s="89"/>
      <c r="LC19" s="89"/>
      <c r="LD19" s="89"/>
      <c r="LE19" s="89"/>
      <c r="LF19" s="89"/>
      <c r="LG19" s="89"/>
      <c r="LH19" s="89"/>
      <c r="LI19" s="89"/>
      <c r="LJ19" s="89"/>
      <c r="LK19" s="89"/>
      <c r="LL19" s="89"/>
      <c r="LM19" s="89"/>
      <c r="LN19" s="89"/>
      <c r="LO19" s="89"/>
      <c r="LP19" s="89"/>
      <c r="LQ19" s="89"/>
      <c r="LR19" s="89"/>
      <c r="LS19" s="89"/>
      <c r="LT19" s="89"/>
      <c r="LU19" s="89"/>
      <c r="LV19" s="89"/>
      <c r="LW19" s="89"/>
      <c r="LX19" s="89"/>
      <c r="LY19" s="89"/>
      <c r="LZ19" s="89"/>
      <c r="MA19" s="89"/>
      <c r="MB19" s="89"/>
      <c r="MC19" s="89"/>
      <c r="MD19" s="89"/>
      <c r="ME19" s="89"/>
      <c r="MF19" s="89"/>
      <c r="MG19" s="89"/>
      <c r="MH19" s="89"/>
      <c r="MI19" s="89"/>
      <c r="MJ19" s="89"/>
      <c r="MK19" s="89"/>
      <c r="ML19" s="89"/>
      <c r="MM19" s="89"/>
      <c r="MN19" s="89"/>
      <c r="MO19" s="89"/>
      <c r="MP19" s="89"/>
      <c r="MQ19" s="89"/>
      <c r="MR19" s="89"/>
      <c r="MS19" s="89"/>
      <c r="MT19" s="89"/>
      <c r="MU19" s="89"/>
      <c r="MV19" s="89"/>
      <c r="MW19" s="89"/>
      <c r="MX19" s="89"/>
      <c r="MY19" s="89"/>
      <c r="MZ19" s="89"/>
      <c r="NA19" s="89"/>
      <c r="NB19" s="89"/>
      <c r="NC19" s="89"/>
      <c r="ND19" s="89"/>
      <c r="NE19" s="89"/>
      <c r="NF19" s="89"/>
      <c r="NG19" s="89"/>
      <c r="NH19" s="89"/>
      <c r="NI19" s="89"/>
      <c r="NJ19" s="89"/>
      <c r="NK19" s="89"/>
      <c r="NL19" s="89"/>
      <c r="NM19" s="89"/>
      <c r="NN19" s="89"/>
      <c r="NO19" s="89"/>
      <c r="NP19" s="89"/>
      <c r="NQ19" s="89"/>
      <c r="NR19" s="89"/>
      <c r="NS19" s="89"/>
      <c r="NT19" s="89"/>
      <c r="NU19" s="89"/>
      <c r="NV19" s="89"/>
      <c r="NW19" s="89"/>
      <c r="NX19" s="89"/>
      <c r="NY19" s="89"/>
      <c r="NZ19" s="89"/>
      <c r="OA19" s="89"/>
      <c r="OB19" s="89"/>
      <c r="OC19" s="89"/>
      <c r="OD19" s="89"/>
      <c r="OE19" s="89"/>
      <c r="OF19" s="89"/>
      <c r="OG19" s="89"/>
      <c r="OH19" s="89"/>
      <c r="OI19" s="89"/>
      <c r="OJ19" s="89"/>
      <c r="OK19" s="89"/>
      <c r="OL19" s="89"/>
      <c r="OM19" s="89"/>
      <c r="ON19" s="89"/>
      <c r="OO19" s="89"/>
      <c r="OP19" s="89"/>
      <c r="OQ19" s="89"/>
      <c r="OR19" s="89"/>
      <c r="OS19" s="89"/>
      <c r="OT19" s="89"/>
      <c r="OU19" s="89"/>
      <c r="OV19" s="89"/>
      <c r="OW19" s="89"/>
      <c r="OX19" s="89"/>
      <c r="OY19" s="89"/>
      <c r="OZ19" s="89"/>
      <c r="PA19" s="89"/>
      <c r="PB19" s="89"/>
      <c r="PC19" s="89"/>
      <c r="PD19" s="89"/>
      <c r="PE19" s="89"/>
      <c r="PF19" s="89"/>
      <c r="PG19" s="89"/>
      <c r="PH19" s="89"/>
      <c r="PI19" s="89"/>
      <c r="PJ19" s="89"/>
      <c r="PK19" s="89"/>
      <c r="PL19" s="89"/>
      <c r="PM19" s="89"/>
      <c r="PN19" s="89"/>
      <c r="PO19" s="89"/>
      <c r="PP19" s="89"/>
      <c r="PQ19" s="89"/>
      <c r="PR19" s="89"/>
      <c r="PS19" s="89"/>
      <c r="PT19" s="89"/>
      <c r="PU19" s="89"/>
      <c r="PV19" s="89"/>
      <c r="PW19" s="89"/>
      <c r="PX19" s="89"/>
      <c r="PY19" s="89"/>
      <c r="PZ19" s="89"/>
      <c r="QA19" s="89"/>
      <c r="QB19" s="89"/>
      <c r="QC19" s="89"/>
      <c r="QD19" s="89"/>
      <c r="QE19" s="89"/>
      <c r="QF19" s="89"/>
      <c r="QG19" s="89"/>
      <c r="QH19" s="89"/>
      <c r="QI19" s="89"/>
      <c r="QJ19" s="89"/>
      <c r="QK19" s="89"/>
      <c r="QL19" s="89"/>
      <c r="QM19" s="89"/>
      <c r="QN19" s="89"/>
      <c r="QO19" s="89"/>
      <c r="QP19" s="89"/>
      <c r="QQ19" s="89"/>
      <c r="QR19" s="89"/>
      <c r="QS19" s="89"/>
      <c r="QT19" s="89"/>
      <c r="QU19" s="89"/>
      <c r="QV19" s="89"/>
      <c r="QW19" s="89"/>
      <c r="QX19" s="89"/>
      <c r="QY19" s="89"/>
      <c r="QZ19" s="89"/>
      <c r="RA19" s="89"/>
      <c r="RB19" s="89"/>
      <c r="RC19" s="89"/>
      <c r="RD19" s="89"/>
      <c r="RE19" s="89"/>
      <c r="RF19" s="89"/>
      <c r="RG19" s="89"/>
      <c r="RH19" s="89"/>
      <c r="RI19" s="89"/>
      <c r="RJ19" s="89"/>
      <c r="RK19" s="89"/>
      <c r="RL19" s="89"/>
      <c r="RM19" s="89"/>
      <c r="RN19" s="89"/>
      <c r="RO19" s="89"/>
      <c r="RP19" s="89"/>
      <c r="RQ19" s="89"/>
      <c r="RR19" s="89"/>
      <c r="RS19" s="89"/>
      <c r="RT19" s="89"/>
      <c r="RU19" s="123"/>
      <c r="RV19" s="89"/>
      <c r="RW19" s="123"/>
      <c r="RX19" s="89"/>
    </row>
    <row r="20" spans="1:492" ht="12" customHeight="1" x14ac:dyDescent="0.2">
      <c r="A20" s="21" t="s">
        <v>101</v>
      </c>
      <c r="B20" s="21"/>
      <c r="G20" s="21"/>
      <c r="H20" s="21"/>
      <c r="I20" s="21"/>
      <c r="J20" s="21"/>
      <c r="K20" s="21"/>
      <c r="L20" s="2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131"/>
      <c r="AA20" s="131"/>
      <c r="AB20" s="131"/>
      <c r="AC20" s="131"/>
      <c r="AD20" s="131"/>
      <c r="AE20" s="123"/>
      <c r="AF20" s="89"/>
      <c r="AG20" s="123"/>
      <c r="AH20" s="89"/>
      <c r="AI20" s="123"/>
      <c r="AJ20" s="89"/>
      <c r="AK20" s="123"/>
      <c r="AL20" s="89"/>
      <c r="AM20" s="123"/>
      <c r="AN20" s="89"/>
      <c r="AO20" s="123"/>
      <c r="AP20" s="89"/>
      <c r="AQ20" s="123"/>
      <c r="AR20" s="89"/>
      <c r="AS20" s="123"/>
      <c r="AT20" s="89"/>
      <c r="AU20" s="123"/>
      <c r="AV20" s="89"/>
      <c r="AY20" s="123"/>
      <c r="AZ20" s="89"/>
      <c r="BA20" s="21"/>
      <c r="BB20" s="21"/>
      <c r="BC20" s="123"/>
      <c r="BD20" s="89"/>
      <c r="BE20" s="123"/>
      <c r="BF20" s="89"/>
      <c r="BG20" s="123"/>
      <c r="BH20" s="89"/>
      <c r="BI20" s="123"/>
      <c r="BJ20" s="89"/>
      <c r="BK20" s="123"/>
      <c r="BL20" s="89"/>
      <c r="BM20" s="123"/>
      <c r="BN20" s="89"/>
      <c r="BO20" s="123"/>
      <c r="BP20" s="89"/>
      <c r="BQ20" s="123"/>
      <c r="BR20" s="89"/>
      <c r="BS20" s="123"/>
      <c r="BT20" s="89"/>
      <c r="BU20" s="123"/>
      <c r="BV20" s="89"/>
      <c r="BW20" s="123"/>
      <c r="BX20" s="89"/>
      <c r="BY20" s="123"/>
      <c r="BZ20" s="89"/>
      <c r="CA20" s="123"/>
      <c r="CB20" s="89"/>
      <c r="CC20" s="89"/>
      <c r="CD20" s="89"/>
      <c r="CE20" s="89"/>
      <c r="CF20" s="89"/>
      <c r="CG20" s="89"/>
      <c r="CH20" s="89"/>
      <c r="CI20" s="89"/>
      <c r="CJ20" s="89"/>
      <c r="CK20" s="89"/>
      <c r="CL20" s="89"/>
      <c r="CM20" s="123"/>
      <c r="CN20" s="89"/>
      <c r="CO20" s="123"/>
      <c r="CP20" s="89"/>
      <c r="CQ20" s="123"/>
      <c r="CR20" s="89"/>
      <c r="CS20" s="123"/>
      <c r="CT20" s="89"/>
      <c r="CW20" s="123"/>
      <c r="CX20" s="89"/>
      <c r="CY20" s="123"/>
      <c r="CZ20" s="89"/>
      <c r="DA20" s="89"/>
      <c r="DB20" s="89"/>
      <c r="DC20" s="89"/>
      <c r="DD20" s="89"/>
      <c r="DE20" s="89"/>
      <c r="DF20" s="89"/>
      <c r="DG20" s="89"/>
      <c r="DH20" s="89"/>
      <c r="DI20" s="89"/>
      <c r="DJ20" s="89"/>
      <c r="DK20" s="21"/>
      <c r="DL20" s="21"/>
      <c r="DM20" s="123"/>
      <c r="DN20" s="89"/>
      <c r="DO20" s="123"/>
      <c r="DP20" s="89"/>
      <c r="DQ20" s="123"/>
      <c r="DR20" s="89"/>
      <c r="DS20" s="123"/>
      <c r="DT20" s="89"/>
      <c r="DU20" s="123"/>
      <c r="DV20" s="89"/>
      <c r="DW20" s="123"/>
      <c r="DX20" s="89"/>
      <c r="DY20" s="89"/>
      <c r="DZ20" s="89"/>
      <c r="EA20" s="89"/>
      <c r="EB20" s="89"/>
      <c r="EC20" s="123"/>
      <c r="ED20" s="89"/>
      <c r="EE20" s="123"/>
      <c r="EF20" s="89"/>
      <c r="EG20" s="123"/>
      <c r="EH20" s="89"/>
      <c r="EI20" s="123"/>
      <c r="EJ20" s="89"/>
      <c r="EK20" s="123"/>
      <c r="EL20" s="89"/>
      <c r="EM20" s="123"/>
      <c r="EN20" s="89"/>
      <c r="EO20" s="123"/>
      <c r="EP20" s="89"/>
      <c r="EQ20" s="123"/>
      <c r="ER20" s="89"/>
      <c r="ES20" s="89"/>
      <c r="ET20" s="89"/>
      <c r="EU20" s="89"/>
      <c r="EV20" s="89"/>
      <c r="EW20" s="89"/>
      <c r="EX20" s="89"/>
      <c r="EY20" s="89"/>
      <c r="EZ20" s="89"/>
      <c r="FA20" s="89"/>
      <c r="FB20" s="89"/>
      <c r="FC20" s="89"/>
      <c r="FD20" s="89"/>
      <c r="FE20" s="89"/>
      <c r="FF20" s="89"/>
      <c r="FG20" s="89"/>
      <c r="FH20" s="89"/>
      <c r="FI20" s="89"/>
      <c r="FJ20" s="89"/>
      <c r="FK20" s="89"/>
      <c r="FL20" s="89"/>
      <c r="FM20" s="89"/>
      <c r="FN20" s="89"/>
      <c r="FO20" s="89"/>
      <c r="FP20" s="89"/>
      <c r="FQ20" s="89"/>
      <c r="FR20" s="89"/>
      <c r="FS20" s="89"/>
      <c r="FT20" s="89"/>
      <c r="FU20" s="89"/>
      <c r="FV20" s="89"/>
      <c r="FW20" s="89"/>
      <c r="FX20" s="89"/>
      <c r="FY20" s="89"/>
      <c r="FZ20" s="89"/>
      <c r="GA20" s="89"/>
      <c r="GB20" s="89"/>
      <c r="GC20" s="89"/>
      <c r="GD20" s="89"/>
      <c r="GE20" s="89"/>
      <c r="GF20" s="89"/>
      <c r="GG20" s="89"/>
      <c r="GH20" s="89"/>
      <c r="GI20" s="89"/>
      <c r="GJ20" s="89"/>
      <c r="GK20" s="89"/>
      <c r="GL20" s="89"/>
      <c r="GM20" s="89"/>
      <c r="GN20" s="89"/>
      <c r="GO20" s="89"/>
      <c r="GP20" s="89"/>
      <c r="GQ20" s="89"/>
      <c r="GR20" s="89"/>
      <c r="GS20" s="89"/>
      <c r="GT20" s="89"/>
      <c r="GU20" s="89"/>
      <c r="GV20" s="89"/>
      <c r="GW20" s="89"/>
      <c r="GX20" s="89"/>
      <c r="GY20" s="89"/>
      <c r="GZ20" s="89"/>
      <c r="HA20" s="89"/>
      <c r="HB20" s="89"/>
      <c r="HC20" s="89"/>
      <c r="HD20" s="89"/>
      <c r="HE20" s="89"/>
      <c r="HF20" s="89"/>
      <c r="HG20" s="89"/>
      <c r="HH20" s="89"/>
      <c r="HI20" s="89"/>
      <c r="HJ20" s="89"/>
      <c r="HK20" s="89"/>
      <c r="HL20" s="89"/>
      <c r="HM20" s="89"/>
      <c r="HN20" s="89"/>
      <c r="HO20" s="89"/>
      <c r="HP20" s="89"/>
      <c r="HQ20" s="89"/>
      <c r="HR20" s="89"/>
      <c r="HS20" s="89"/>
      <c r="HT20" s="89"/>
      <c r="HU20" s="89"/>
      <c r="HV20" s="89"/>
      <c r="HW20" s="89"/>
      <c r="HX20" s="89"/>
      <c r="HY20" s="89"/>
      <c r="HZ20" s="89"/>
      <c r="IA20" s="89"/>
      <c r="IB20" s="89"/>
      <c r="IC20" s="89"/>
      <c r="ID20" s="89"/>
      <c r="IE20" s="89"/>
      <c r="IF20" s="89"/>
      <c r="IG20" s="89"/>
      <c r="IH20" s="89"/>
      <c r="II20" s="89"/>
      <c r="IJ20" s="89"/>
      <c r="IK20" s="89"/>
      <c r="IL20" s="89"/>
      <c r="IM20" s="89"/>
      <c r="IN20" s="89"/>
      <c r="IO20" s="89"/>
      <c r="IP20" s="89"/>
      <c r="IQ20" s="89"/>
      <c r="IR20" s="89"/>
      <c r="IS20" s="89"/>
      <c r="IT20" s="89"/>
      <c r="IU20" s="89"/>
      <c r="IV20" s="89"/>
      <c r="IW20" s="89"/>
      <c r="IX20" s="89"/>
      <c r="IY20" s="89"/>
      <c r="IZ20" s="89"/>
      <c r="JA20" s="89"/>
      <c r="JB20" s="89"/>
      <c r="JC20" s="89"/>
      <c r="JD20" s="89"/>
      <c r="JE20" s="89"/>
      <c r="JF20" s="89"/>
      <c r="JG20" s="89"/>
      <c r="JH20" s="89"/>
      <c r="JI20" s="89"/>
      <c r="JJ20" s="89"/>
      <c r="JK20" s="89"/>
      <c r="JL20" s="89"/>
      <c r="JM20" s="89"/>
      <c r="JN20" s="89"/>
      <c r="JO20" s="89"/>
      <c r="JP20" s="89"/>
      <c r="JQ20" s="89"/>
      <c r="JR20" s="89"/>
      <c r="JS20" s="89"/>
      <c r="JT20" s="89"/>
      <c r="JU20" s="89"/>
      <c r="JV20" s="89"/>
      <c r="JW20" s="89"/>
      <c r="JX20" s="89"/>
      <c r="JY20" s="89"/>
      <c r="JZ20" s="89"/>
      <c r="KA20" s="89"/>
      <c r="KB20" s="89"/>
      <c r="KC20" s="89"/>
      <c r="KD20" s="89"/>
      <c r="KE20" s="89"/>
      <c r="KF20" s="89"/>
      <c r="KG20" s="89"/>
      <c r="KH20" s="89"/>
      <c r="KI20" s="89"/>
      <c r="KJ20" s="89"/>
      <c r="KK20" s="89"/>
      <c r="KL20" s="89"/>
      <c r="KM20" s="89"/>
      <c r="KN20" s="89"/>
      <c r="KO20" s="89"/>
      <c r="KP20" s="89"/>
      <c r="KQ20" s="89"/>
      <c r="KR20" s="89"/>
      <c r="KS20" s="89"/>
      <c r="KT20" s="89"/>
      <c r="KU20" s="89"/>
      <c r="KV20" s="89"/>
      <c r="KW20" s="89"/>
      <c r="KX20" s="89"/>
      <c r="KY20" s="89"/>
      <c r="KZ20" s="89"/>
      <c r="LA20" s="89"/>
      <c r="LB20" s="89"/>
      <c r="LC20" s="89"/>
      <c r="LD20" s="89"/>
      <c r="LE20" s="89"/>
      <c r="LF20" s="89"/>
      <c r="LG20" s="89"/>
      <c r="LH20" s="89"/>
      <c r="LI20" s="89"/>
      <c r="LJ20" s="89"/>
      <c r="LK20" s="89"/>
      <c r="LL20" s="89"/>
      <c r="LM20" s="89"/>
      <c r="LN20" s="89"/>
      <c r="LO20" s="89"/>
      <c r="LP20" s="89"/>
      <c r="LQ20" s="89"/>
      <c r="LR20" s="89"/>
      <c r="LS20" s="89"/>
      <c r="LT20" s="89"/>
      <c r="LU20" s="89"/>
      <c r="LV20" s="89"/>
      <c r="LW20" s="89"/>
      <c r="LX20" s="89"/>
      <c r="LY20" s="89"/>
      <c r="LZ20" s="89"/>
      <c r="MA20" s="89"/>
      <c r="MB20" s="89"/>
      <c r="MC20" s="89"/>
      <c r="MD20" s="89"/>
      <c r="ME20" s="89"/>
      <c r="MF20" s="89"/>
      <c r="MG20" s="89"/>
      <c r="MH20" s="89"/>
      <c r="MI20" s="89"/>
      <c r="MJ20" s="89"/>
      <c r="MK20" s="89"/>
      <c r="ML20" s="89"/>
      <c r="MM20" s="89"/>
      <c r="MN20" s="89"/>
      <c r="MO20" s="89"/>
      <c r="MP20" s="89"/>
      <c r="MQ20" s="89"/>
      <c r="MR20" s="89"/>
      <c r="MS20" s="89"/>
      <c r="MT20" s="89"/>
      <c r="MU20" s="89"/>
      <c r="MV20" s="89"/>
      <c r="MW20" s="89"/>
      <c r="MX20" s="89"/>
      <c r="MY20" s="89"/>
      <c r="MZ20" s="89"/>
      <c r="NA20" s="89"/>
      <c r="NB20" s="89"/>
      <c r="NC20" s="89"/>
      <c r="ND20" s="89"/>
      <c r="NE20" s="89"/>
      <c r="NF20" s="89"/>
      <c r="NG20" s="89"/>
      <c r="NH20" s="89"/>
      <c r="NI20" s="89"/>
      <c r="NJ20" s="89"/>
      <c r="NK20" s="89"/>
      <c r="NL20" s="89"/>
      <c r="NM20" s="89"/>
      <c r="NN20" s="89"/>
      <c r="NO20" s="89"/>
      <c r="NP20" s="89"/>
      <c r="NQ20" s="89"/>
      <c r="NR20" s="89"/>
      <c r="NS20" s="89"/>
      <c r="NT20" s="89"/>
      <c r="NU20" s="89"/>
      <c r="NV20" s="89"/>
      <c r="NW20" s="89"/>
      <c r="NX20" s="89"/>
      <c r="NY20" s="89"/>
      <c r="NZ20" s="89"/>
      <c r="OA20" s="89"/>
      <c r="OB20" s="89"/>
      <c r="OC20" s="89"/>
      <c r="OD20" s="89"/>
      <c r="OE20" s="89"/>
      <c r="OF20" s="89"/>
      <c r="OG20" s="89"/>
      <c r="OH20" s="89"/>
      <c r="OI20" s="89"/>
      <c r="OJ20" s="89"/>
      <c r="OK20" s="89"/>
      <c r="OL20" s="89"/>
      <c r="OM20" s="89"/>
      <c r="ON20" s="89"/>
      <c r="OO20" s="89"/>
      <c r="OP20" s="89"/>
      <c r="OQ20" s="89"/>
      <c r="OR20" s="89"/>
      <c r="OS20" s="89"/>
      <c r="OT20" s="89"/>
      <c r="OU20" s="89"/>
      <c r="OV20" s="89"/>
      <c r="OW20" s="89"/>
      <c r="OX20" s="89"/>
      <c r="OY20" s="89"/>
      <c r="OZ20" s="89"/>
      <c r="PA20" s="89"/>
      <c r="PB20" s="89"/>
      <c r="PC20" s="89"/>
      <c r="PD20" s="89"/>
      <c r="PE20" s="89"/>
      <c r="PF20" s="89"/>
      <c r="PG20" s="89"/>
      <c r="PH20" s="89"/>
      <c r="PI20" s="89"/>
      <c r="PJ20" s="89"/>
      <c r="PK20" s="89"/>
      <c r="PL20" s="89"/>
      <c r="PM20" s="89"/>
      <c r="PN20" s="89"/>
      <c r="PO20" s="89"/>
      <c r="PP20" s="89"/>
      <c r="PQ20" s="89"/>
      <c r="PR20" s="89"/>
      <c r="PS20" s="89"/>
      <c r="PT20" s="89"/>
      <c r="PU20" s="89"/>
      <c r="PV20" s="89"/>
      <c r="PW20" s="89"/>
      <c r="PX20" s="89"/>
      <c r="PY20" s="89"/>
      <c r="PZ20" s="89"/>
      <c r="QA20" s="89"/>
      <c r="QB20" s="89"/>
      <c r="QC20" s="89"/>
      <c r="QD20" s="89"/>
      <c r="QE20" s="89"/>
      <c r="QF20" s="89"/>
      <c r="QG20" s="89"/>
      <c r="QH20" s="89"/>
      <c r="QI20" s="89"/>
      <c r="QJ20" s="89"/>
      <c r="QK20" s="89"/>
      <c r="QL20" s="89"/>
      <c r="QM20" s="89"/>
      <c r="QN20" s="89"/>
      <c r="QO20" s="89"/>
      <c r="QP20" s="89"/>
      <c r="QQ20" s="89"/>
      <c r="QR20" s="89"/>
      <c r="QS20" s="89"/>
      <c r="QT20" s="89"/>
      <c r="QU20" s="89"/>
      <c r="QV20" s="89"/>
      <c r="QW20" s="89"/>
      <c r="QX20" s="89"/>
      <c r="QY20" s="89"/>
      <c r="QZ20" s="89"/>
      <c r="RA20" s="89"/>
      <c r="RB20" s="89"/>
      <c r="RC20" s="89"/>
      <c r="RD20" s="89"/>
      <c r="RE20" s="89"/>
      <c r="RF20" s="89"/>
      <c r="RG20" s="89"/>
      <c r="RH20" s="89"/>
      <c r="RI20" s="89"/>
      <c r="RJ20" s="89"/>
      <c r="RK20" s="89"/>
      <c r="RL20" s="89"/>
      <c r="RM20" s="89"/>
      <c r="RN20" s="89"/>
      <c r="RO20" s="89"/>
      <c r="RP20" s="89"/>
      <c r="RQ20" s="89"/>
      <c r="RR20" s="89"/>
      <c r="RS20" s="89"/>
      <c r="RT20" s="89"/>
      <c r="RU20" s="123"/>
      <c r="RV20" s="89"/>
      <c r="RW20" s="123"/>
      <c r="RX20" s="89"/>
    </row>
    <row r="21" spans="1:492" ht="12" customHeight="1" x14ac:dyDescent="0.2">
      <c r="A21" s="23" t="s">
        <v>102</v>
      </c>
      <c r="B21" s="21"/>
      <c r="G21" s="21"/>
      <c r="H21" s="21"/>
      <c r="I21" s="21"/>
      <c r="J21" s="21"/>
      <c r="K21" s="21"/>
      <c r="L21" s="2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1"/>
      <c r="X21" s="131"/>
      <c r="Y21" s="131"/>
      <c r="Z21" s="131"/>
      <c r="AA21" s="131"/>
      <c r="AB21" s="131"/>
      <c r="AC21" s="131"/>
      <c r="AD21" s="131"/>
      <c r="AE21" s="123"/>
      <c r="AF21" s="89"/>
      <c r="AG21" s="123"/>
      <c r="AH21" s="89"/>
      <c r="AI21" s="123"/>
      <c r="AJ21" s="89"/>
      <c r="AK21" s="123"/>
      <c r="AL21" s="89"/>
      <c r="AM21" s="123"/>
      <c r="AN21" s="89"/>
      <c r="AO21" s="123"/>
      <c r="AP21" s="89"/>
      <c r="AQ21" s="123"/>
      <c r="AR21" s="89"/>
      <c r="AS21" s="123"/>
      <c r="AT21" s="89"/>
      <c r="AU21" s="123"/>
      <c r="AV21" s="89"/>
      <c r="AY21" s="123"/>
      <c r="AZ21" s="89"/>
      <c r="BA21" s="21"/>
      <c r="BB21" s="21"/>
      <c r="BC21" s="123"/>
      <c r="BD21" s="89"/>
      <c r="BE21" s="123"/>
      <c r="BF21" s="89"/>
      <c r="BG21" s="123"/>
      <c r="BH21" s="89"/>
      <c r="BI21" s="123"/>
      <c r="BJ21" s="89"/>
      <c r="BK21" s="123"/>
      <c r="BL21" s="89"/>
      <c r="BM21" s="123"/>
      <c r="BN21" s="89"/>
      <c r="BO21" s="123"/>
      <c r="BP21" s="89"/>
      <c r="BQ21" s="123"/>
      <c r="BR21" s="89"/>
      <c r="BS21" s="123"/>
      <c r="BT21" s="89"/>
      <c r="BU21" s="123"/>
      <c r="BV21" s="89"/>
      <c r="BW21" s="123"/>
      <c r="BX21" s="89"/>
      <c r="BY21" s="123"/>
      <c r="BZ21" s="89"/>
      <c r="CA21" s="123"/>
      <c r="CB21" s="89"/>
      <c r="CC21" s="89"/>
      <c r="CD21" s="89"/>
      <c r="CE21" s="89"/>
      <c r="CF21" s="89"/>
      <c r="CG21" s="89"/>
      <c r="CH21" s="89"/>
      <c r="CI21" s="89"/>
      <c r="CJ21" s="89"/>
      <c r="CK21" s="89"/>
      <c r="CL21" s="89"/>
      <c r="CM21" s="123"/>
      <c r="CN21" s="89"/>
      <c r="CO21" s="123"/>
      <c r="CP21" s="89"/>
      <c r="CQ21" s="123"/>
      <c r="CR21" s="89"/>
      <c r="CS21" s="123"/>
      <c r="CT21" s="89"/>
      <c r="CW21" s="123"/>
      <c r="CX21" s="89"/>
      <c r="CY21" s="123"/>
      <c r="CZ21" s="89"/>
      <c r="DA21" s="89"/>
      <c r="DB21" s="89"/>
      <c r="DC21" s="89"/>
      <c r="DD21" s="89"/>
      <c r="DE21" s="89"/>
      <c r="DF21" s="89"/>
      <c r="DG21" s="89"/>
      <c r="DH21" s="89"/>
      <c r="DI21" s="89"/>
      <c r="DJ21" s="89"/>
      <c r="DK21" s="21"/>
      <c r="DL21" s="21"/>
      <c r="DM21" s="123"/>
      <c r="DN21" s="89"/>
      <c r="DO21" s="123"/>
      <c r="DP21" s="89"/>
      <c r="DQ21" s="123"/>
      <c r="DR21" s="89"/>
      <c r="DS21" s="123"/>
      <c r="DT21" s="89"/>
      <c r="DU21" s="123"/>
      <c r="DV21" s="89"/>
      <c r="DW21" s="123"/>
      <c r="DX21" s="89"/>
      <c r="DY21" s="89"/>
      <c r="DZ21" s="89"/>
      <c r="EA21" s="89"/>
      <c r="EB21" s="89"/>
      <c r="EC21" s="123"/>
      <c r="ED21" s="89"/>
      <c r="EE21" s="123"/>
      <c r="EF21" s="89"/>
      <c r="EG21" s="123"/>
      <c r="EH21" s="89"/>
      <c r="EI21" s="123"/>
      <c r="EJ21" s="89"/>
      <c r="EK21" s="123"/>
      <c r="EL21" s="89"/>
      <c r="EM21" s="123"/>
      <c r="EN21" s="89"/>
      <c r="EO21" s="123"/>
      <c r="EP21" s="89"/>
      <c r="EQ21" s="123"/>
      <c r="ER21" s="89"/>
      <c r="ES21" s="89"/>
      <c r="ET21" s="89"/>
      <c r="EU21" s="89"/>
      <c r="EV21" s="89"/>
      <c r="EW21" s="89"/>
      <c r="EX21" s="89"/>
      <c r="EY21" s="89"/>
      <c r="EZ21" s="89"/>
      <c r="FA21" s="89"/>
      <c r="FB21" s="89"/>
      <c r="FC21" s="89"/>
      <c r="FD21" s="89"/>
      <c r="FE21" s="89"/>
      <c r="FF21" s="89"/>
      <c r="FG21" s="89"/>
      <c r="FH21" s="89"/>
      <c r="FI21" s="89"/>
      <c r="FJ21" s="89"/>
      <c r="FK21" s="89"/>
      <c r="FL21" s="89"/>
      <c r="FM21" s="89"/>
      <c r="FN21" s="89"/>
      <c r="FO21" s="89"/>
      <c r="FP21" s="89"/>
      <c r="FQ21" s="89"/>
      <c r="FR21" s="89"/>
      <c r="FS21" s="89"/>
      <c r="FT21" s="89"/>
      <c r="FU21" s="89"/>
      <c r="FV21" s="89"/>
      <c r="FW21" s="89"/>
      <c r="FX21" s="89"/>
      <c r="FY21" s="89"/>
      <c r="FZ21" s="89"/>
      <c r="GA21" s="89"/>
      <c r="GB21" s="89"/>
      <c r="GC21" s="89"/>
      <c r="GD21" s="89"/>
      <c r="GE21" s="89"/>
      <c r="GF21" s="89"/>
      <c r="GG21" s="89"/>
      <c r="GH21" s="89"/>
      <c r="GI21" s="89"/>
      <c r="GJ21" s="89"/>
      <c r="GK21" s="89"/>
      <c r="GL21" s="89"/>
      <c r="GM21" s="89"/>
      <c r="GN21" s="89"/>
      <c r="GO21" s="89"/>
      <c r="GP21" s="89"/>
      <c r="GQ21" s="89"/>
      <c r="GR21" s="89"/>
      <c r="GS21" s="89"/>
      <c r="GT21" s="89"/>
      <c r="GU21" s="89"/>
      <c r="GV21" s="89"/>
      <c r="GW21" s="89"/>
      <c r="GX21" s="89"/>
      <c r="GY21" s="89"/>
      <c r="GZ21" s="89"/>
      <c r="HA21" s="89"/>
      <c r="HB21" s="89"/>
      <c r="HC21" s="89"/>
      <c r="HD21" s="89"/>
      <c r="HE21" s="89"/>
      <c r="HF21" s="89"/>
      <c r="HG21" s="89"/>
      <c r="HH21" s="89"/>
      <c r="HI21" s="89"/>
      <c r="HJ21" s="89"/>
      <c r="HK21" s="89"/>
      <c r="HL21" s="89"/>
      <c r="HM21" s="89"/>
      <c r="HN21" s="89"/>
      <c r="HO21" s="89"/>
      <c r="HP21" s="89"/>
      <c r="HQ21" s="89"/>
      <c r="HR21" s="89"/>
      <c r="HS21" s="89"/>
      <c r="HT21" s="89"/>
      <c r="HU21" s="89"/>
      <c r="HV21" s="89"/>
      <c r="HW21" s="89"/>
      <c r="HX21" s="89"/>
      <c r="HY21" s="89"/>
      <c r="HZ21" s="89"/>
      <c r="IA21" s="89"/>
      <c r="IB21" s="89"/>
      <c r="IC21" s="89"/>
      <c r="ID21" s="89"/>
      <c r="IE21" s="89"/>
      <c r="IF21" s="89"/>
      <c r="IG21" s="89"/>
      <c r="IH21" s="89"/>
      <c r="II21" s="89"/>
      <c r="IJ21" s="89"/>
      <c r="IK21" s="89"/>
      <c r="IL21" s="89"/>
      <c r="IM21" s="89"/>
      <c r="IN21" s="89"/>
      <c r="IO21" s="89"/>
      <c r="IP21" s="89"/>
      <c r="IQ21" s="89"/>
      <c r="IR21" s="89"/>
      <c r="IS21" s="89"/>
      <c r="IT21" s="89"/>
      <c r="IU21" s="89"/>
      <c r="IV21" s="89"/>
      <c r="IW21" s="89"/>
      <c r="IX21" s="89"/>
      <c r="IY21" s="89"/>
      <c r="IZ21" s="89"/>
      <c r="JA21" s="89"/>
      <c r="JB21" s="89"/>
      <c r="JC21" s="89"/>
      <c r="JD21" s="89"/>
      <c r="JE21" s="89"/>
      <c r="JF21" s="89"/>
      <c r="JG21" s="89"/>
      <c r="JH21" s="89"/>
      <c r="JI21" s="89"/>
      <c r="JJ21" s="89"/>
      <c r="JK21" s="89"/>
      <c r="JL21" s="89"/>
      <c r="JM21" s="89"/>
      <c r="JN21" s="89"/>
      <c r="JO21" s="89"/>
      <c r="JP21" s="89"/>
      <c r="JQ21" s="89"/>
      <c r="JR21" s="89"/>
      <c r="JS21" s="89"/>
      <c r="JT21" s="89"/>
      <c r="JU21" s="89"/>
      <c r="JV21" s="89"/>
      <c r="JW21" s="89"/>
      <c r="JX21" s="89"/>
      <c r="JY21" s="89"/>
      <c r="JZ21" s="89"/>
      <c r="KA21" s="89"/>
      <c r="KB21" s="89"/>
      <c r="KC21" s="89"/>
      <c r="KD21" s="89"/>
      <c r="KE21" s="89"/>
      <c r="KF21" s="89"/>
      <c r="KG21" s="89"/>
      <c r="KH21" s="89"/>
      <c r="KI21" s="89"/>
      <c r="KJ21" s="89"/>
      <c r="KK21" s="89"/>
      <c r="KL21" s="89"/>
      <c r="KM21" s="89"/>
      <c r="KN21" s="89"/>
      <c r="KO21" s="89"/>
      <c r="KP21" s="89"/>
      <c r="KQ21" s="89"/>
      <c r="KR21" s="89"/>
      <c r="KS21" s="89"/>
      <c r="KT21" s="89"/>
      <c r="KU21" s="89"/>
      <c r="KV21" s="89"/>
      <c r="KW21" s="89"/>
      <c r="KX21" s="89"/>
      <c r="KY21" s="89"/>
      <c r="KZ21" s="89"/>
      <c r="LA21" s="89"/>
      <c r="LB21" s="89"/>
      <c r="LC21" s="89"/>
      <c r="LD21" s="89"/>
      <c r="LE21" s="89"/>
      <c r="LF21" s="89"/>
      <c r="LG21" s="89"/>
      <c r="LH21" s="89"/>
      <c r="LI21" s="89"/>
      <c r="LJ21" s="89"/>
      <c r="LK21" s="89"/>
      <c r="LL21" s="89"/>
      <c r="LM21" s="89"/>
      <c r="LN21" s="89"/>
      <c r="LO21" s="89"/>
      <c r="LP21" s="89"/>
      <c r="LQ21" s="89"/>
      <c r="LR21" s="89"/>
      <c r="LS21" s="89"/>
      <c r="LT21" s="89"/>
      <c r="LU21" s="89"/>
      <c r="LV21" s="89"/>
      <c r="LW21" s="89"/>
      <c r="LX21" s="89"/>
      <c r="LY21" s="89"/>
      <c r="LZ21" s="89"/>
      <c r="MA21" s="89"/>
      <c r="MB21" s="89"/>
      <c r="MC21" s="89"/>
      <c r="MD21" s="89"/>
      <c r="ME21" s="89"/>
      <c r="MF21" s="89"/>
      <c r="MG21" s="89"/>
      <c r="MH21" s="89"/>
      <c r="MI21" s="89"/>
      <c r="MJ21" s="89"/>
      <c r="MK21" s="89"/>
      <c r="ML21" s="89"/>
      <c r="MM21" s="89"/>
      <c r="MN21" s="89"/>
      <c r="MO21" s="89"/>
      <c r="MP21" s="89"/>
      <c r="MQ21" s="89"/>
      <c r="MR21" s="89"/>
      <c r="MS21" s="89"/>
      <c r="MT21" s="89"/>
      <c r="MU21" s="89"/>
      <c r="MV21" s="89"/>
      <c r="MW21" s="89"/>
      <c r="MX21" s="89"/>
      <c r="MY21" s="89"/>
      <c r="MZ21" s="89"/>
      <c r="NA21" s="89"/>
      <c r="NB21" s="89"/>
      <c r="NC21" s="89"/>
      <c r="ND21" s="89"/>
      <c r="NE21" s="89"/>
      <c r="NF21" s="89"/>
      <c r="NG21" s="89"/>
      <c r="NH21" s="89"/>
      <c r="NI21" s="89"/>
      <c r="NJ21" s="89"/>
      <c r="NK21" s="89"/>
      <c r="NL21" s="89"/>
      <c r="NM21" s="89"/>
      <c r="NN21" s="89"/>
      <c r="NO21" s="89"/>
      <c r="NP21" s="89"/>
      <c r="NQ21" s="89"/>
      <c r="NR21" s="89"/>
      <c r="NS21" s="89"/>
      <c r="NT21" s="89"/>
      <c r="NU21" s="89"/>
      <c r="NV21" s="89"/>
      <c r="NW21" s="89"/>
      <c r="NX21" s="89"/>
      <c r="NY21" s="89"/>
      <c r="NZ21" s="89"/>
      <c r="OA21" s="89"/>
      <c r="OB21" s="89"/>
      <c r="OC21" s="89"/>
      <c r="OD21" s="89"/>
      <c r="OE21" s="89"/>
      <c r="OF21" s="89"/>
      <c r="OG21" s="89"/>
      <c r="OH21" s="89"/>
      <c r="OI21" s="89"/>
      <c r="OJ21" s="89"/>
      <c r="OK21" s="89"/>
      <c r="OL21" s="89"/>
      <c r="OM21" s="89"/>
      <c r="ON21" s="89"/>
      <c r="OO21" s="89"/>
      <c r="OP21" s="89"/>
      <c r="OQ21" s="89"/>
      <c r="OR21" s="89"/>
      <c r="OS21" s="89"/>
      <c r="OT21" s="89"/>
      <c r="OU21" s="89"/>
      <c r="OV21" s="89"/>
      <c r="OW21" s="89"/>
      <c r="OX21" s="89"/>
      <c r="OY21" s="89"/>
      <c r="OZ21" s="89"/>
      <c r="PA21" s="89"/>
      <c r="PB21" s="89"/>
      <c r="PC21" s="89"/>
      <c r="PD21" s="89"/>
      <c r="PE21" s="89"/>
      <c r="PF21" s="89"/>
      <c r="PG21" s="89"/>
      <c r="PH21" s="89"/>
      <c r="PI21" s="89"/>
      <c r="PJ21" s="89"/>
      <c r="PK21" s="89"/>
      <c r="PL21" s="89"/>
      <c r="PM21" s="89"/>
      <c r="PN21" s="89"/>
      <c r="PO21" s="89"/>
      <c r="PP21" s="89"/>
      <c r="PQ21" s="89"/>
      <c r="PR21" s="89"/>
      <c r="PS21" s="89"/>
      <c r="PT21" s="89"/>
      <c r="PU21" s="89"/>
      <c r="PV21" s="89"/>
      <c r="PW21" s="89"/>
      <c r="PX21" s="89"/>
      <c r="PY21" s="89"/>
      <c r="PZ21" s="89"/>
      <c r="QA21" s="89"/>
      <c r="QB21" s="89"/>
      <c r="QC21" s="89"/>
      <c r="QD21" s="89"/>
      <c r="QE21" s="89"/>
      <c r="QF21" s="89"/>
      <c r="QG21" s="89"/>
      <c r="QH21" s="89"/>
      <c r="QI21" s="89"/>
      <c r="QJ21" s="89"/>
      <c r="QK21" s="89"/>
      <c r="QL21" s="89"/>
      <c r="QM21" s="89"/>
      <c r="QN21" s="89"/>
      <c r="QO21" s="89"/>
      <c r="QP21" s="89"/>
      <c r="QQ21" s="89"/>
      <c r="QR21" s="89"/>
      <c r="QS21" s="89"/>
      <c r="QT21" s="89"/>
      <c r="QU21" s="89"/>
      <c r="QV21" s="89"/>
      <c r="QW21" s="89"/>
      <c r="QX21" s="89"/>
      <c r="QY21" s="89"/>
      <c r="QZ21" s="89"/>
      <c r="RA21" s="89"/>
      <c r="RB21" s="89"/>
      <c r="RC21" s="89"/>
      <c r="RD21" s="89"/>
      <c r="RE21" s="89"/>
      <c r="RF21" s="89"/>
      <c r="RG21" s="89"/>
      <c r="RH21" s="89"/>
      <c r="RI21" s="89"/>
      <c r="RJ21" s="89"/>
      <c r="RK21" s="89"/>
      <c r="RL21" s="89"/>
      <c r="RM21" s="89"/>
      <c r="RN21" s="89"/>
      <c r="RO21" s="89"/>
      <c r="RP21" s="89"/>
      <c r="RQ21" s="89"/>
      <c r="RR21" s="89"/>
      <c r="RS21" s="89"/>
      <c r="RT21" s="89"/>
      <c r="RU21" s="123"/>
      <c r="RV21" s="89"/>
      <c r="RW21" s="123"/>
      <c r="RX21" s="89"/>
    </row>
    <row r="22" spans="1:492" ht="12" customHeight="1" x14ac:dyDescent="0.2">
      <c r="A22" s="23" t="s">
        <v>103</v>
      </c>
      <c r="B22" s="21"/>
      <c r="G22" s="21"/>
      <c r="H22" s="21"/>
      <c r="I22" s="21"/>
      <c r="J22" s="21"/>
      <c r="K22" s="21"/>
      <c r="L22" s="2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23"/>
      <c r="AF22" s="89"/>
      <c r="AG22" s="123"/>
      <c r="AH22" s="89"/>
      <c r="AI22" s="123"/>
      <c r="AJ22" s="89"/>
      <c r="AK22" s="123"/>
      <c r="AL22" s="89"/>
      <c r="AM22" s="123"/>
      <c r="AN22" s="89"/>
      <c r="AO22" s="123"/>
      <c r="AP22" s="89"/>
      <c r="AQ22" s="123"/>
      <c r="AR22" s="89"/>
      <c r="AS22" s="123"/>
      <c r="AT22" s="89"/>
      <c r="AU22" s="123"/>
      <c r="AV22" s="89"/>
      <c r="AY22" s="123"/>
      <c r="AZ22" s="89"/>
      <c r="BA22" s="21"/>
      <c r="BB22" s="21"/>
      <c r="BC22" s="123"/>
      <c r="BD22" s="89"/>
      <c r="BE22" s="123"/>
      <c r="BF22" s="89"/>
      <c r="BG22" s="123"/>
      <c r="BH22" s="89"/>
      <c r="BI22" s="123"/>
      <c r="BJ22" s="89"/>
      <c r="BK22" s="123"/>
      <c r="BL22" s="89"/>
      <c r="BM22" s="123"/>
      <c r="BN22" s="89"/>
      <c r="BO22" s="123"/>
      <c r="BP22" s="89"/>
      <c r="BQ22" s="123"/>
      <c r="BR22" s="89"/>
      <c r="BS22" s="123"/>
      <c r="BT22" s="89"/>
      <c r="BU22" s="123"/>
      <c r="BV22" s="89"/>
      <c r="BW22" s="123"/>
      <c r="BX22" s="89"/>
      <c r="BY22" s="123"/>
      <c r="BZ22" s="89"/>
      <c r="CA22" s="123"/>
      <c r="CB22" s="89"/>
      <c r="CC22" s="89"/>
      <c r="CD22" s="89"/>
      <c r="CE22" s="89"/>
      <c r="CF22" s="89"/>
      <c r="CG22" s="89"/>
      <c r="CH22" s="89"/>
      <c r="CI22" s="89"/>
      <c r="CJ22" s="89"/>
      <c r="CK22" s="89"/>
      <c r="CL22" s="89"/>
      <c r="CM22" s="123"/>
      <c r="CN22" s="89"/>
      <c r="CO22" s="123"/>
      <c r="CP22" s="89"/>
      <c r="CQ22" s="123"/>
      <c r="CR22" s="89"/>
      <c r="CS22" s="123"/>
      <c r="CT22" s="89"/>
      <c r="CW22" s="123"/>
      <c r="CX22" s="89"/>
      <c r="CY22" s="123"/>
      <c r="CZ22" s="89"/>
      <c r="DA22" s="89"/>
      <c r="DB22" s="89"/>
      <c r="DC22" s="89"/>
      <c r="DD22" s="89"/>
      <c r="DE22" s="89"/>
      <c r="DF22" s="89"/>
      <c r="DG22" s="89"/>
      <c r="DH22" s="89"/>
      <c r="DI22" s="89"/>
      <c r="DJ22" s="89"/>
      <c r="DK22" s="21"/>
      <c r="DL22" s="21"/>
      <c r="DM22" s="123"/>
      <c r="DN22" s="89"/>
      <c r="DO22" s="123"/>
      <c r="DP22" s="89"/>
      <c r="DQ22" s="123"/>
      <c r="DR22" s="89"/>
      <c r="DS22" s="123"/>
      <c r="DT22" s="89"/>
      <c r="DU22" s="123"/>
      <c r="DV22" s="89"/>
      <c r="DW22" s="123"/>
      <c r="DX22" s="89"/>
      <c r="DY22" s="89"/>
      <c r="DZ22" s="89"/>
      <c r="EA22" s="89"/>
      <c r="EB22" s="89"/>
      <c r="EC22" s="123"/>
      <c r="ED22" s="89"/>
      <c r="EE22" s="123"/>
      <c r="EF22" s="89"/>
      <c r="EG22" s="123"/>
      <c r="EH22" s="89"/>
      <c r="EI22" s="123"/>
      <c r="EJ22" s="89"/>
      <c r="EK22" s="123"/>
      <c r="EL22" s="89"/>
      <c r="EM22" s="123"/>
      <c r="EN22" s="89"/>
      <c r="EO22" s="123"/>
      <c r="EP22" s="89"/>
      <c r="EQ22" s="123"/>
      <c r="ER22" s="89"/>
      <c r="ES22" s="89"/>
      <c r="ET22" s="89"/>
      <c r="EU22" s="89"/>
      <c r="EV22" s="89"/>
      <c r="EW22" s="89"/>
      <c r="EX22" s="89"/>
      <c r="EY22" s="89"/>
      <c r="EZ22" s="89"/>
      <c r="FA22" s="89"/>
      <c r="FB22" s="89"/>
      <c r="FC22" s="89"/>
      <c r="FD22" s="89"/>
      <c r="FE22" s="89"/>
      <c r="FF22" s="89"/>
      <c r="FG22" s="89"/>
      <c r="FH22" s="89"/>
      <c r="FI22" s="89"/>
      <c r="FJ22" s="89"/>
      <c r="FK22" s="89"/>
      <c r="FL22" s="89"/>
      <c r="FM22" s="89"/>
      <c r="FN22" s="89"/>
      <c r="FO22" s="89"/>
      <c r="FP22" s="89"/>
      <c r="FQ22" s="89"/>
      <c r="FR22" s="89"/>
      <c r="FS22" s="89"/>
      <c r="FT22" s="89"/>
      <c r="FU22" s="89"/>
      <c r="FV22" s="89"/>
      <c r="FW22" s="89"/>
      <c r="FX22" s="89"/>
      <c r="FY22" s="89"/>
      <c r="FZ22" s="89"/>
      <c r="GA22" s="89"/>
      <c r="GB22" s="89"/>
      <c r="GC22" s="89"/>
      <c r="GD22" s="89"/>
      <c r="GE22" s="89"/>
      <c r="GF22" s="89"/>
      <c r="GG22" s="89"/>
      <c r="GH22" s="89"/>
      <c r="GI22" s="89"/>
      <c r="GJ22" s="89"/>
      <c r="GK22" s="89"/>
      <c r="GL22" s="89"/>
      <c r="GM22" s="89"/>
      <c r="GN22" s="89"/>
      <c r="GO22" s="89"/>
      <c r="GP22" s="89"/>
      <c r="GQ22" s="89"/>
      <c r="GR22" s="89"/>
      <c r="GS22" s="89"/>
      <c r="GT22" s="89"/>
      <c r="GU22" s="89"/>
      <c r="GV22" s="89"/>
      <c r="GW22" s="89"/>
      <c r="GX22" s="89"/>
      <c r="GY22" s="89"/>
      <c r="GZ22" s="89"/>
      <c r="HA22" s="89"/>
      <c r="HB22" s="89"/>
      <c r="HC22" s="89"/>
      <c r="HD22" s="89"/>
      <c r="HE22" s="89"/>
      <c r="HF22" s="89"/>
      <c r="HG22" s="89"/>
      <c r="HH22" s="89"/>
      <c r="HI22" s="89"/>
      <c r="HJ22" s="89"/>
      <c r="HK22" s="89"/>
      <c r="HL22" s="89"/>
      <c r="HM22" s="89"/>
      <c r="HN22" s="89"/>
      <c r="HO22" s="89"/>
      <c r="HP22" s="89"/>
      <c r="HQ22" s="89"/>
      <c r="HR22" s="89"/>
      <c r="HS22" s="89"/>
      <c r="HT22" s="89"/>
      <c r="HU22" s="89"/>
      <c r="HV22" s="89"/>
      <c r="HW22" s="89"/>
      <c r="HX22" s="89"/>
      <c r="HY22" s="89"/>
      <c r="HZ22" s="89"/>
      <c r="IA22" s="89"/>
      <c r="IB22" s="89"/>
      <c r="IC22" s="89"/>
      <c r="ID22" s="89"/>
      <c r="IE22" s="89"/>
      <c r="IF22" s="89"/>
      <c r="IG22" s="89"/>
      <c r="IH22" s="89"/>
      <c r="II22" s="89"/>
      <c r="IJ22" s="89"/>
      <c r="IK22" s="89"/>
      <c r="IL22" s="89"/>
      <c r="IM22" s="89"/>
      <c r="IN22" s="89"/>
      <c r="IO22" s="89"/>
      <c r="IP22" s="89"/>
      <c r="IQ22" s="89"/>
      <c r="IR22" s="89"/>
      <c r="IS22" s="89"/>
      <c r="IT22" s="89"/>
      <c r="IU22" s="89"/>
      <c r="IV22" s="89"/>
      <c r="IW22" s="89"/>
      <c r="IX22" s="89"/>
      <c r="IY22" s="89"/>
      <c r="IZ22" s="89"/>
      <c r="JA22" s="89"/>
      <c r="JB22" s="89"/>
      <c r="JC22" s="89"/>
      <c r="JD22" s="89"/>
      <c r="JE22" s="89"/>
      <c r="JF22" s="89"/>
      <c r="JG22" s="89"/>
      <c r="JH22" s="89"/>
      <c r="JI22" s="89"/>
      <c r="JJ22" s="89"/>
      <c r="JK22" s="89"/>
      <c r="JL22" s="89"/>
      <c r="JM22" s="89"/>
      <c r="JN22" s="89"/>
      <c r="JO22" s="89"/>
      <c r="JP22" s="89"/>
      <c r="JQ22" s="89"/>
      <c r="JR22" s="89"/>
      <c r="JS22" s="89"/>
      <c r="JT22" s="89"/>
      <c r="JU22" s="89"/>
      <c r="JV22" s="89"/>
      <c r="JW22" s="89"/>
      <c r="JX22" s="89"/>
      <c r="JY22" s="89"/>
      <c r="JZ22" s="89"/>
      <c r="KA22" s="89"/>
      <c r="KB22" s="89"/>
      <c r="KC22" s="89"/>
      <c r="KD22" s="89"/>
      <c r="KE22" s="89"/>
      <c r="KF22" s="89"/>
      <c r="KG22" s="89"/>
      <c r="KH22" s="89"/>
      <c r="KI22" s="89"/>
      <c r="KJ22" s="89"/>
      <c r="KK22" s="89"/>
      <c r="KL22" s="89"/>
      <c r="KM22" s="89"/>
      <c r="KN22" s="89"/>
      <c r="KO22" s="89"/>
      <c r="KP22" s="89"/>
      <c r="KQ22" s="89"/>
      <c r="KR22" s="89"/>
      <c r="KS22" s="89"/>
      <c r="KT22" s="89"/>
      <c r="KU22" s="89"/>
      <c r="KV22" s="89"/>
      <c r="KW22" s="89"/>
      <c r="KX22" s="89"/>
      <c r="KY22" s="89"/>
      <c r="KZ22" s="89"/>
      <c r="LA22" s="89"/>
      <c r="LB22" s="89"/>
      <c r="LC22" s="89"/>
      <c r="LD22" s="89"/>
      <c r="LE22" s="89"/>
      <c r="LF22" s="89"/>
      <c r="LG22" s="89"/>
      <c r="LH22" s="89"/>
      <c r="LI22" s="89"/>
      <c r="LJ22" s="89"/>
      <c r="LK22" s="89"/>
      <c r="LL22" s="89"/>
      <c r="LM22" s="89"/>
      <c r="LN22" s="89"/>
      <c r="LO22" s="89"/>
      <c r="LP22" s="89"/>
      <c r="LQ22" s="89"/>
      <c r="LR22" s="89"/>
      <c r="LS22" s="89"/>
      <c r="LT22" s="89"/>
      <c r="LU22" s="89"/>
      <c r="LV22" s="89"/>
      <c r="LW22" s="89"/>
      <c r="LX22" s="89"/>
      <c r="LY22" s="89"/>
      <c r="LZ22" s="89"/>
      <c r="MA22" s="89"/>
      <c r="MB22" s="89"/>
      <c r="MC22" s="89"/>
      <c r="MD22" s="89"/>
      <c r="ME22" s="89"/>
      <c r="MF22" s="89"/>
      <c r="MG22" s="89"/>
      <c r="MH22" s="89"/>
      <c r="MI22" s="89"/>
      <c r="MJ22" s="89"/>
      <c r="MK22" s="89"/>
      <c r="ML22" s="89"/>
      <c r="MM22" s="89"/>
      <c r="MN22" s="89"/>
      <c r="MO22" s="89"/>
      <c r="MP22" s="89"/>
      <c r="MQ22" s="89"/>
      <c r="MR22" s="89"/>
      <c r="MS22" s="89"/>
      <c r="MT22" s="89"/>
      <c r="MU22" s="89"/>
      <c r="MV22" s="89"/>
      <c r="MW22" s="89"/>
      <c r="MX22" s="89"/>
      <c r="MY22" s="89"/>
      <c r="MZ22" s="89"/>
      <c r="NA22" s="89"/>
      <c r="NB22" s="89"/>
      <c r="NC22" s="89"/>
      <c r="ND22" s="89"/>
      <c r="NE22" s="89"/>
      <c r="NF22" s="89"/>
      <c r="NG22" s="89"/>
      <c r="NH22" s="89"/>
      <c r="NI22" s="89"/>
      <c r="NJ22" s="89"/>
      <c r="NK22" s="89"/>
      <c r="NL22" s="89"/>
      <c r="NM22" s="89"/>
      <c r="NN22" s="89"/>
      <c r="NO22" s="89"/>
      <c r="NP22" s="89"/>
      <c r="NQ22" s="89"/>
      <c r="NR22" s="89"/>
      <c r="NS22" s="89"/>
      <c r="NT22" s="89"/>
      <c r="NU22" s="89"/>
      <c r="NV22" s="89"/>
      <c r="NW22" s="89"/>
      <c r="NX22" s="89"/>
      <c r="NY22" s="89"/>
      <c r="NZ22" s="89"/>
      <c r="OA22" s="89"/>
      <c r="OB22" s="89"/>
      <c r="OC22" s="89"/>
      <c r="OD22" s="89"/>
      <c r="OE22" s="89"/>
      <c r="OF22" s="89"/>
      <c r="OG22" s="89"/>
      <c r="OH22" s="89"/>
      <c r="OI22" s="89"/>
      <c r="OJ22" s="89"/>
      <c r="OK22" s="89"/>
      <c r="OL22" s="89"/>
      <c r="OM22" s="89"/>
      <c r="ON22" s="89"/>
      <c r="OO22" s="89"/>
      <c r="OP22" s="89"/>
      <c r="OQ22" s="89"/>
      <c r="OR22" s="89"/>
      <c r="OS22" s="89"/>
      <c r="OT22" s="89"/>
      <c r="OU22" s="89"/>
      <c r="OV22" s="89"/>
      <c r="OW22" s="89"/>
      <c r="OX22" s="89"/>
      <c r="OY22" s="89"/>
      <c r="OZ22" s="89"/>
      <c r="PA22" s="89"/>
      <c r="PB22" s="89"/>
      <c r="PC22" s="89"/>
      <c r="PD22" s="89"/>
      <c r="PE22" s="89"/>
      <c r="PF22" s="89"/>
      <c r="PG22" s="89"/>
      <c r="PH22" s="89"/>
      <c r="PI22" s="89"/>
      <c r="PJ22" s="89"/>
      <c r="PK22" s="89"/>
      <c r="PL22" s="89"/>
      <c r="PM22" s="89"/>
      <c r="PN22" s="89"/>
      <c r="PO22" s="89"/>
      <c r="PP22" s="89"/>
      <c r="PQ22" s="89"/>
      <c r="PR22" s="89"/>
      <c r="PS22" s="89"/>
      <c r="PT22" s="89"/>
      <c r="PU22" s="89"/>
      <c r="PV22" s="89"/>
      <c r="PW22" s="89"/>
      <c r="PX22" s="89"/>
      <c r="PY22" s="89"/>
      <c r="PZ22" s="89"/>
      <c r="QA22" s="89"/>
      <c r="QB22" s="89"/>
      <c r="QC22" s="89"/>
      <c r="QD22" s="89"/>
      <c r="QE22" s="89"/>
      <c r="QF22" s="89"/>
      <c r="QG22" s="89"/>
      <c r="QH22" s="89"/>
      <c r="QI22" s="89"/>
      <c r="QJ22" s="89"/>
      <c r="QK22" s="89"/>
      <c r="QL22" s="89"/>
      <c r="QM22" s="89"/>
      <c r="QN22" s="89"/>
      <c r="QO22" s="89"/>
      <c r="QP22" s="89"/>
      <c r="QQ22" s="89"/>
      <c r="QR22" s="89"/>
      <c r="QS22" s="89"/>
      <c r="QT22" s="89"/>
      <c r="QU22" s="89"/>
      <c r="QV22" s="89"/>
      <c r="QW22" s="89"/>
      <c r="QX22" s="89"/>
      <c r="QY22" s="89"/>
      <c r="QZ22" s="89"/>
      <c r="RA22" s="89"/>
      <c r="RB22" s="89"/>
      <c r="RC22" s="89"/>
      <c r="RD22" s="89"/>
      <c r="RE22" s="89"/>
      <c r="RF22" s="89"/>
      <c r="RG22" s="89"/>
      <c r="RH22" s="89"/>
      <c r="RI22" s="89"/>
      <c r="RJ22" s="89"/>
      <c r="RK22" s="89"/>
      <c r="RL22" s="89"/>
      <c r="RM22" s="89"/>
      <c r="RN22" s="89"/>
      <c r="RO22" s="89"/>
      <c r="RP22" s="89"/>
      <c r="RQ22" s="89"/>
      <c r="RR22" s="89"/>
      <c r="RS22" s="89"/>
      <c r="RT22" s="89"/>
      <c r="RU22" s="123"/>
      <c r="RV22" s="89"/>
      <c r="RW22" s="123"/>
      <c r="RX22" s="89"/>
    </row>
    <row r="23" spans="1:492" ht="12" customHeight="1" x14ac:dyDescent="0.2">
      <c r="A23" s="21" t="s">
        <v>104</v>
      </c>
      <c r="B23" s="21"/>
      <c r="G23" s="21"/>
      <c r="H23" s="21"/>
      <c r="I23" s="21"/>
      <c r="J23" s="21"/>
      <c r="K23" s="21"/>
      <c r="L23" s="2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  <c r="AD23" s="131"/>
      <c r="AE23" s="123"/>
      <c r="AF23" s="89"/>
      <c r="AG23" s="123"/>
      <c r="AH23" s="89"/>
      <c r="AI23" s="123"/>
      <c r="AJ23" s="89"/>
      <c r="AK23" s="123"/>
      <c r="AL23" s="89"/>
      <c r="AM23" s="123"/>
      <c r="AN23" s="89"/>
      <c r="AO23" s="123"/>
      <c r="AP23" s="89"/>
      <c r="AQ23" s="123"/>
      <c r="AR23" s="89"/>
      <c r="AS23" s="123"/>
      <c r="AT23" s="89"/>
      <c r="AU23" s="123"/>
      <c r="AV23" s="89"/>
      <c r="AY23" s="123"/>
      <c r="AZ23" s="89"/>
      <c r="BA23" s="21"/>
      <c r="BB23" s="21"/>
      <c r="BC23" s="123"/>
      <c r="BD23" s="89"/>
      <c r="BE23" s="123"/>
      <c r="BF23" s="89"/>
      <c r="BG23" s="123"/>
      <c r="BH23" s="89"/>
      <c r="BI23" s="123"/>
      <c r="BJ23" s="89"/>
      <c r="BK23" s="123"/>
      <c r="BL23" s="89"/>
      <c r="BM23" s="123"/>
      <c r="BN23" s="89"/>
      <c r="BO23" s="123"/>
      <c r="BP23" s="89"/>
      <c r="BQ23" s="123"/>
      <c r="BR23" s="89"/>
      <c r="BS23" s="123"/>
      <c r="BT23" s="89"/>
      <c r="BU23" s="123"/>
      <c r="BV23" s="89"/>
      <c r="BW23" s="123"/>
      <c r="BX23" s="89"/>
      <c r="BY23" s="123"/>
      <c r="BZ23" s="89"/>
      <c r="CA23" s="123"/>
      <c r="CB23" s="89"/>
      <c r="CC23" s="89"/>
      <c r="CD23" s="89"/>
      <c r="CE23" s="89"/>
      <c r="CF23" s="89"/>
      <c r="CG23" s="89"/>
      <c r="CH23" s="89"/>
      <c r="CI23" s="89"/>
      <c r="CJ23" s="89"/>
      <c r="CK23" s="89"/>
      <c r="CL23" s="89"/>
      <c r="CM23" s="123"/>
      <c r="CN23" s="89"/>
      <c r="CO23" s="123"/>
      <c r="CP23" s="89"/>
      <c r="CQ23" s="123"/>
      <c r="CR23" s="89"/>
      <c r="CS23" s="123"/>
      <c r="CT23" s="89"/>
      <c r="CW23" s="123"/>
      <c r="CX23" s="89"/>
      <c r="CY23" s="123"/>
      <c r="CZ23" s="89"/>
      <c r="DA23" s="89"/>
      <c r="DB23" s="89"/>
      <c r="DC23" s="89"/>
      <c r="DD23" s="89"/>
      <c r="DE23" s="89"/>
      <c r="DF23" s="89"/>
      <c r="DG23" s="89"/>
      <c r="DH23" s="89"/>
      <c r="DI23" s="89"/>
      <c r="DJ23" s="89"/>
      <c r="DK23" s="21"/>
      <c r="DL23" s="21"/>
      <c r="DM23" s="123"/>
      <c r="DN23" s="89"/>
      <c r="DO23" s="123"/>
      <c r="DP23" s="89"/>
      <c r="DQ23" s="123"/>
      <c r="DR23" s="89"/>
      <c r="DS23" s="123"/>
      <c r="DT23" s="89"/>
      <c r="DU23" s="123"/>
      <c r="DV23" s="89"/>
      <c r="DW23" s="123"/>
      <c r="DX23" s="89"/>
      <c r="DY23" s="89"/>
      <c r="DZ23" s="89"/>
      <c r="EA23" s="89"/>
      <c r="EB23" s="89"/>
      <c r="EC23" s="123"/>
      <c r="ED23" s="89"/>
      <c r="EE23" s="123"/>
      <c r="EF23" s="89"/>
      <c r="EG23" s="123"/>
      <c r="EH23" s="89"/>
      <c r="EI23" s="123"/>
      <c r="EJ23" s="89"/>
      <c r="EK23" s="123"/>
      <c r="EL23" s="89"/>
      <c r="EM23" s="123"/>
      <c r="EN23" s="89"/>
      <c r="EO23" s="123"/>
      <c r="EP23" s="89"/>
      <c r="EQ23" s="123"/>
      <c r="ER23" s="89"/>
      <c r="ES23" s="89"/>
      <c r="ET23" s="89"/>
      <c r="EU23" s="89"/>
      <c r="EV23" s="89"/>
      <c r="EW23" s="89"/>
      <c r="EX23" s="89"/>
      <c r="EY23" s="89"/>
      <c r="EZ23" s="89"/>
      <c r="FA23" s="89"/>
      <c r="FB23" s="89"/>
      <c r="FC23" s="89"/>
      <c r="FD23" s="89"/>
      <c r="FE23" s="89"/>
      <c r="FF23" s="89"/>
      <c r="FG23" s="89"/>
      <c r="FH23" s="89"/>
      <c r="FI23" s="89"/>
      <c r="FJ23" s="89"/>
      <c r="FK23" s="89"/>
      <c r="FL23" s="89"/>
      <c r="FM23" s="89"/>
      <c r="FN23" s="89"/>
      <c r="FO23" s="89"/>
      <c r="FP23" s="89"/>
      <c r="FQ23" s="89"/>
      <c r="FR23" s="89"/>
      <c r="FS23" s="89"/>
      <c r="FT23" s="89"/>
      <c r="FU23" s="89"/>
      <c r="FV23" s="89"/>
      <c r="FW23" s="89"/>
      <c r="FX23" s="89"/>
      <c r="FY23" s="89"/>
      <c r="FZ23" s="89"/>
      <c r="GA23" s="89"/>
      <c r="GB23" s="89"/>
      <c r="GC23" s="89"/>
      <c r="GD23" s="89"/>
      <c r="GE23" s="89"/>
      <c r="GF23" s="89"/>
      <c r="GG23" s="89"/>
      <c r="GH23" s="89"/>
      <c r="GI23" s="89"/>
      <c r="GJ23" s="89"/>
      <c r="GK23" s="89"/>
      <c r="GL23" s="89"/>
      <c r="GM23" s="89"/>
      <c r="GN23" s="89"/>
      <c r="GO23" s="89"/>
      <c r="GP23" s="89"/>
      <c r="GQ23" s="89"/>
      <c r="GR23" s="89"/>
      <c r="GS23" s="89"/>
      <c r="GT23" s="89"/>
      <c r="GU23" s="89"/>
      <c r="GV23" s="89"/>
      <c r="GW23" s="89"/>
      <c r="GX23" s="89"/>
      <c r="GY23" s="89"/>
      <c r="GZ23" s="89"/>
      <c r="HA23" s="89"/>
      <c r="HB23" s="89"/>
      <c r="HC23" s="89"/>
      <c r="HD23" s="89"/>
      <c r="HE23" s="89"/>
      <c r="HF23" s="89"/>
      <c r="HG23" s="89"/>
      <c r="HH23" s="89"/>
      <c r="HI23" s="89"/>
      <c r="HJ23" s="89"/>
      <c r="HK23" s="89"/>
      <c r="HL23" s="89"/>
      <c r="HM23" s="89"/>
      <c r="HN23" s="89"/>
      <c r="HO23" s="89"/>
      <c r="HP23" s="89"/>
      <c r="HQ23" s="89"/>
      <c r="HR23" s="89"/>
      <c r="HS23" s="89"/>
      <c r="HT23" s="89"/>
      <c r="HU23" s="89"/>
      <c r="HV23" s="89"/>
      <c r="HW23" s="89"/>
      <c r="HX23" s="89"/>
      <c r="HY23" s="89"/>
      <c r="HZ23" s="89"/>
      <c r="IA23" s="89"/>
      <c r="IB23" s="89"/>
      <c r="IC23" s="89"/>
      <c r="ID23" s="89"/>
      <c r="IE23" s="89"/>
      <c r="IF23" s="89"/>
      <c r="IG23" s="89"/>
      <c r="IH23" s="89"/>
      <c r="II23" s="89"/>
      <c r="IJ23" s="89"/>
      <c r="IK23" s="89"/>
      <c r="IL23" s="89"/>
      <c r="IM23" s="89"/>
      <c r="IN23" s="89"/>
      <c r="IO23" s="89"/>
      <c r="IP23" s="89"/>
      <c r="IQ23" s="89"/>
      <c r="IR23" s="89"/>
      <c r="IS23" s="89"/>
      <c r="IT23" s="89"/>
      <c r="IU23" s="89"/>
      <c r="IV23" s="89"/>
      <c r="IW23" s="89"/>
      <c r="IX23" s="89"/>
      <c r="IY23" s="89"/>
      <c r="IZ23" s="89"/>
      <c r="JA23" s="89"/>
      <c r="JB23" s="89"/>
      <c r="JC23" s="89"/>
      <c r="JD23" s="89"/>
      <c r="JE23" s="89"/>
      <c r="JF23" s="89"/>
      <c r="JG23" s="89"/>
      <c r="JH23" s="89"/>
      <c r="JI23" s="89"/>
      <c r="JJ23" s="89"/>
      <c r="JK23" s="89"/>
      <c r="JL23" s="89"/>
      <c r="JM23" s="89"/>
      <c r="JN23" s="89"/>
      <c r="JO23" s="89"/>
      <c r="JP23" s="89"/>
      <c r="JQ23" s="89"/>
      <c r="JR23" s="89"/>
      <c r="JS23" s="89"/>
      <c r="JT23" s="89"/>
      <c r="JU23" s="89"/>
      <c r="JV23" s="89"/>
      <c r="JW23" s="89"/>
      <c r="JX23" s="89"/>
      <c r="JY23" s="89"/>
      <c r="JZ23" s="89"/>
      <c r="KA23" s="89"/>
      <c r="KB23" s="89"/>
      <c r="KC23" s="89"/>
      <c r="KD23" s="89"/>
      <c r="KE23" s="89"/>
      <c r="KF23" s="89"/>
      <c r="KG23" s="89"/>
      <c r="KH23" s="89"/>
      <c r="KI23" s="89"/>
      <c r="KJ23" s="89"/>
      <c r="KK23" s="89"/>
      <c r="KL23" s="89"/>
      <c r="KM23" s="89"/>
      <c r="KN23" s="89"/>
      <c r="KO23" s="89"/>
      <c r="KP23" s="89"/>
      <c r="KQ23" s="89"/>
      <c r="KR23" s="89"/>
      <c r="KS23" s="89"/>
      <c r="KT23" s="89"/>
      <c r="KU23" s="89"/>
      <c r="KV23" s="89"/>
      <c r="KW23" s="89"/>
      <c r="KX23" s="89"/>
      <c r="KY23" s="89"/>
      <c r="KZ23" s="89"/>
      <c r="LA23" s="89"/>
      <c r="LB23" s="89"/>
      <c r="LC23" s="89"/>
      <c r="LD23" s="89"/>
      <c r="LE23" s="89"/>
      <c r="LF23" s="89"/>
      <c r="LG23" s="89"/>
      <c r="LH23" s="89"/>
      <c r="LI23" s="89"/>
      <c r="LJ23" s="89"/>
      <c r="LK23" s="89"/>
      <c r="LL23" s="89"/>
      <c r="LM23" s="89"/>
      <c r="LN23" s="89"/>
      <c r="LO23" s="89"/>
      <c r="LP23" s="89"/>
      <c r="LQ23" s="89"/>
      <c r="LR23" s="89"/>
      <c r="LS23" s="89"/>
      <c r="LT23" s="89"/>
      <c r="LU23" s="89"/>
      <c r="LV23" s="89"/>
      <c r="LW23" s="89"/>
      <c r="LX23" s="89"/>
      <c r="LY23" s="89"/>
      <c r="LZ23" s="89"/>
      <c r="MA23" s="89"/>
      <c r="MB23" s="89"/>
      <c r="MC23" s="89"/>
      <c r="MD23" s="89"/>
      <c r="ME23" s="89"/>
      <c r="MF23" s="89"/>
      <c r="MG23" s="89"/>
      <c r="MH23" s="89"/>
      <c r="MI23" s="89"/>
      <c r="MJ23" s="89"/>
      <c r="MK23" s="89"/>
      <c r="ML23" s="89"/>
      <c r="MM23" s="89"/>
      <c r="MN23" s="89"/>
      <c r="MO23" s="89"/>
      <c r="MP23" s="89"/>
      <c r="MQ23" s="89"/>
      <c r="MR23" s="89"/>
      <c r="MS23" s="89"/>
      <c r="MT23" s="89"/>
      <c r="MU23" s="89"/>
      <c r="MV23" s="89"/>
      <c r="MW23" s="89"/>
      <c r="MX23" s="89"/>
      <c r="MY23" s="89"/>
      <c r="MZ23" s="89"/>
      <c r="NA23" s="89"/>
      <c r="NB23" s="89"/>
      <c r="NC23" s="89"/>
      <c r="ND23" s="89"/>
      <c r="NE23" s="89"/>
      <c r="NF23" s="89"/>
      <c r="NG23" s="89"/>
      <c r="NH23" s="89"/>
      <c r="NI23" s="89"/>
      <c r="NJ23" s="89"/>
      <c r="NK23" s="89"/>
      <c r="NL23" s="89"/>
      <c r="NM23" s="89"/>
      <c r="NN23" s="89"/>
      <c r="NO23" s="89"/>
      <c r="NP23" s="89"/>
      <c r="NQ23" s="89"/>
      <c r="NR23" s="89"/>
      <c r="NS23" s="89"/>
      <c r="NT23" s="89"/>
      <c r="NU23" s="89"/>
      <c r="NV23" s="89"/>
      <c r="NW23" s="89"/>
      <c r="NX23" s="89"/>
      <c r="NY23" s="89"/>
      <c r="NZ23" s="89"/>
      <c r="OA23" s="89"/>
      <c r="OB23" s="89"/>
      <c r="OC23" s="89"/>
      <c r="OD23" s="89"/>
      <c r="OE23" s="89"/>
      <c r="OF23" s="89"/>
      <c r="OG23" s="89"/>
      <c r="OH23" s="89"/>
      <c r="OI23" s="89"/>
      <c r="OJ23" s="89"/>
      <c r="OK23" s="89"/>
      <c r="OL23" s="89"/>
      <c r="OM23" s="89"/>
      <c r="ON23" s="89"/>
      <c r="OO23" s="89"/>
      <c r="OP23" s="89"/>
      <c r="OQ23" s="89"/>
      <c r="OR23" s="89"/>
      <c r="OS23" s="89"/>
      <c r="OT23" s="89"/>
      <c r="OU23" s="89"/>
      <c r="OV23" s="89"/>
      <c r="OW23" s="89"/>
      <c r="OX23" s="89"/>
      <c r="OY23" s="89"/>
      <c r="OZ23" s="89"/>
      <c r="PA23" s="89"/>
      <c r="PB23" s="89"/>
      <c r="PC23" s="89"/>
      <c r="PD23" s="89"/>
      <c r="PE23" s="89"/>
      <c r="PF23" s="89"/>
      <c r="PG23" s="89"/>
      <c r="PH23" s="89"/>
      <c r="PI23" s="89"/>
      <c r="PJ23" s="89"/>
      <c r="PK23" s="89"/>
      <c r="PL23" s="89"/>
      <c r="PM23" s="89"/>
      <c r="PN23" s="89"/>
      <c r="PO23" s="89"/>
      <c r="PP23" s="89"/>
      <c r="PQ23" s="89"/>
      <c r="PR23" s="89"/>
      <c r="PS23" s="89"/>
      <c r="PT23" s="89"/>
      <c r="PU23" s="89"/>
      <c r="PV23" s="89"/>
      <c r="PW23" s="89"/>
      <c r="PX23" s="89"/>
      <c r="PY23" s="89"/>
      <c r="PZ23" s="89"/>
      <c r="QA23" s="89"/>
      <c r="QB23" s="89"/>
      <c r="QC23" s="89"/>
      <c r="QD23" s="89"/>
      <c r="QE23" s="89"/>
      <c r="QF23" s="89"/>
      <c r="QG23" s="89"/>
      <c r="QH23" s="89"/>
      <c r="QI23" s="89"/>
      <c r="QJ23" s="89"/>
      <c r="QK23" s="89"/>
      <c r="QL23" s="89"/>
      <c r="QM23" s="89"/>
      <c r="QN23" s="89"/>
      <c r="QO23" s="89"/>
      <c r="QP23" s="89"/>
      <c r="QQ23" s="89"/>
      <c r="QR23" s="89"/>
      <c r="QS23" s="89"/>
      <c r="QT23" s="89"/>
      <c r="QU23" s="89"/>
      <c r="QV23" s="89"/>
      <c r="QW23" s="89"/>
      <c r="QX23" s="89"/>
      <c r="QY23" s="89"/>
      <c r="QZ23" s="89"/>
      <c r="RA23" s="89"/>
      <c r="RB23" s="89"/>
      <c r="RC23" s="89"/>
      <c r="RD23" s="89"/>
      <c r="RE23" s="89"/>
      <c r="RF23" s="89"/>
      <c r="RG23" s="89"/>
      <c r="RH23" s="89"/>
      <c r="RI23" s="89"/>
      <c r="RJ23" s="89"/>
      <c r="RK23" s="89"/>
      <c r="RL23" s="89"/>
      <c r="RM23" s="89"/>
      <c r="RN23" s="89"/>
      <c r="RO23" s="89"/>
      <c r="RP23" s="89"/>
      <c r="RQ23" s="89"/>
      <c r="RR23" s="89"/>
      <c r="RS23" s="89"/>
      <c r="RT23" s="89"/>
      <c r="RU23" s="123"/>
      <c r="RV23" s="89"/>
      <c r="RW23" s="123"/>
      <c r="RX23" s="89"/>
    </row>
    <row r="24" spans="1:492" ht="12" customHeight="1" x14ac:dyDescent="0.2">
      <c r="A24" s="21"/>
      <c r="B24" s="21"/>
      <c r="G24" s="21"/>
      <c r="H24" s="21"/>
      <c r="I24" s="21"/>
      <c r="J24" s="21"/>
      <c r="K24" s="21"/>
      <c r="L24" s="21"/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  <c r="Z24" s="131"/>
      <c r="AA24" s="131"/>
      <c r="AB24" s="131"/>
      <c r="AC24" s="131"/>
      <c r="AD24" s="131"/>
      <c r="AE24" s="123"/>
      <c r="AF24" s="89"/>
      <c r="AG24" s="123"/>
      <c r="AH24" s="89"/>
      <c r="AI24" s="123"/>
      <c r="AJ24" s="89"/>
      <c r="AK24" s="123"/>
      <c r="AL24" s="89"/>
      <c r="AM24" s="123"/>
      <c r="AN24" s="89"/>
      <c r="AO24" s="123"/>
      <c r="AP24" s="89"/>
      <c r="AQ24" s="123"/>
      <c r="AR24" s="89"/>
      <c r="AS24" s="123"/>
      <c r="AT24" s="89"/>
      <c r="AU24" s="123"/>
      <c r="AV24" s="89"/>
      <c r="AY24" s="123"/>
      <c r="AZ24" s="89"/>
      <c r="BA24" s="21"/>
      <c r="BB24" s="21"/>
      <c r="BC24" s="123"/>
      <c r="BD24" s="89"/>
      <c r="BE24" s="123"/>
      <c r="BF24" s="89"/>
      <c r="BG24" s="123"/>
      <c r="BH24" s="89"/>
      <c r="BI24" s="123"/>
      <c r="BJ24" s="89"/>
      <c r="BK24" s="123"/>
      <c r="BL24" s="89"/>
      <c r="BM24" s="123"/>
      <c r="BN24" s="89"/>
      <c r="BO24" s="123"/>
      <c r="BP24" s="89"/>
      <c r="BQ24" s="123"/>
      <c r="BR24" s="89"/>
      <c r="BS24" s="123"/>
      <c r="BT24" s="89"/>
      <c r="BU24" s="123"/>
      <c r="BV24" s="89"/>
      <c r="BW24" s="123"/>
      <c r="BX24" s="89"/>
      <c r="BY24" s="123"/>
      <c r="BZ24" s="89"/>
      <c r="CA24" s="123"/>
      <c r="CB24" s="89"/>
      <c r="CC24" s="89"/>
      <c r="CD24" s="89"/>
      <c r="CE24" s="89"/>
      <c r="CF24" s="89"/>
      <c r="CG24" s="89"/>
      <c r="CH24" s="89"/>
      <c r="CI24" s="89"/>
      <c r="CJ24" s="89"/>
      <c r="CK24" s="89"/>
      <c r="CL24" s="89"/>
      <c r="CM24" s="123"/>
      <c r="CN24" s="89"/>
      <c r="CO24" s="123"/>
      <c r="CP24" s="89"/>
      <c r="CQ24" s="123"/>
      <c r="CR24" s="89"/>
      <c r="CS24" s="123"/>
      <c r="CT24" s="89"/>
      <c r="CW24" s="123"/>
      <c r="CX24" s="89"/>
      <c r="CY24" s="123"/>
      <c r="CZ24" s="89"/>
      <c r="DA24" s="89"/>
      <c r="DB24" s="89"/>
      <c r="DC24" s="89"/>
      <c r="DD24" s="89"/>
      <c r="DE24" s="89"/>
      <c r="DF24" s="89"/>
      <c r="DG24" s="89"/>
      <c r="DH24" s="89"/>
      <c r="DI24" s="89"/>
      <c r="DJ24" s="89"/>
      <c r="DK24" s="21"/>
      <c r="DL24" s="21"/>
      <c r="DM24" s="123"/>
      <c r="DN24" s="89"/>
      <c r="DO24" s="123"/>
      <c r="DP24" s="89"/>
      <c r="DQ24" s="123"/>
      <c r="DR24" s="89"/>
      <c r="DS24" s="123"/>
      <c r="DT24" s="89"/>
      <c r="DU24" s="123"/>
      <c r="DV24" s="89"/>
      <c r="DW24" s="123"/>
      <c r="DX24" s="89"/>
      <c r="DY24" s="89"/>
      <c r="DZ24" s="89"/>
      <c r="EA24" s="89"/>
      <c r="EB24" s="89"/>
      <c r="EC24" s="123"/>
      <c r="ED24" s="89"/>
      <c r="EE24" s="123"/>
      <c r="EF24" s="89"/>
      <c r="EG24" s="123"/>
      <c r="EH24" s="89"/>
      <c r="EI24" s="123"/>
      <c r="EJ24" s="89"/>
      <c r="EK24" s="123"/>
      <c r="EL24" s="89"/>
      <c r="EM24" s="123"/>
      <c r="EN24" s="89"/>
      <c r="EO24" s="123"/>
      <c r="EP24" s="89"/>
      <c r="EQ24" s="123"/>
      <c r="ER24" s="89"/>
      <c r="ES24" s="89"/>
      <c r="ET24" s="89"/>
      <c r="EU24" s="89"/>
      <c r="EV24" s="89"/>
      <c r="EW24" s="89"/>
      <c r="EX24" s="89"/>
      <c r="EY24" s="89"/>
      <c r="EZ24" s="89"/>
      <c r="FA24" s="89"/>
      <c r="FB24" s="89"/>
      <c r="FC24" s="89"/>
      <c r="FD24" s="89"/>
      <c r="FE24" s="89"/>
      <c r="FF24" s="89"/>
      <c r="FG24" s="89"/>
      <c r="FH24" s="89"/>
      <c r="FI24" s="89"/>
      <c r="FJ24" s="89"/>
      <c r="FK24" s="89"/>
      <c r="FL24" s="89"/>
      <c r="FM24" s="89"/>
      <c r="FN24" s="89"/>
      <c r="FO24" s="89"/>
      <c r="FP24" s="89"/>
      <c r="FQ24" s="89"/>
      <c r="FR24" s="89"/>
      <c r="FS24" s="89"/>
      <c r="FT24" s="89"/>
      <c r="FU24" s="89"/>
      <c r="FV24" s="89"/>
      <c r="FW24" s="89"/>
      <c r="FX24" s="89"/>
      <c r="FY24" s="89"/>
      <c r="FZ24" s="89"/>
      <c r="GA24" s="89"/>
      <c r="GB24" s="89"/>
      <c r="GC24" s="89"/>
      <c r="GD24" s="89"/>
      <c r="GE24" s="89"/>
      <c r="GF24" s="89"/>
      <c r="GG24" s="89"/>
      <c r="GH24" s="89"/>
      <c r="GI24" s="89"/>
      <c r="GJ24" s="89"/>
      <c r="GK24" s="89"/>
      <c r="GL24" s="89"/>
      <c r="GM24" s="89"/>
      <c r="GN24" s="89"/>
      <c r="GO24" s="89"/>
      <c r="GP24" s="89"/>
      <c r="GQ24" s="89"/>
      <c r="GR24" s="89"/>
      <c r="GS24" s="89"/>
      <c r="GT24" s="89"/>
      <c r="GU24" s="89"/>
      <c r="GV24" s="89"/>
      <c r="GW24" s="89"/>
      <c r="GX24" s="89"/>
      <c r="GY24" s="89"/>
      <c r="GZ24" s="89"/>
      <c r="HA24" s="89"/>
      <c r="HB24" s="89"/>
      <c r="HC24" s="89"/>
      <c r="HD24" s="89"/>
      <c r="HE24" s="89"/>
      <c r="HF24" s="89"/>
      <c r="HG24" s="89"/>
      <c r="HH24" s="89"/>
      <c r="HI24" s="89"/>
      <c r="HJ24" s="89"/>
      <c r="HK24" s="89"/>
      <c r="HL24" s="89"/>
      <c r="HM24" s="89"/>
      <c r="HN24" s="89"/>
      <c r="HO24" s="89"/>
      <c r="HP24" s="89"/>
      <c r="HQ24" s="89"/>
      <c r="HR24" s="89"/>
      <c r="HS24" s="89"/>
      <c r="HT24" s="89"/>
      <c r="HU24" s="89"/>
      <c r="HV24" s="89"/>
      <c r="HW24" s="89"/>
      <c r="HX24" s="89"/>
      <c r="HY24" s="89"/>
      <c r="HZ24" s="89"/>
      <c r="IA24" s="89"/>
      <c r="IB24" s="89"/>
      <c r="IC24" s="89"/>
      <c r="ID24" s="89"/>
      <c r="IE24" s="89"/>
      <c r="IF24" s="89"/>
      <c r="IG24" s="89"/>
      <c r="IH24" s="89"/>
      <c r="II24" s="89"/>
      <c r="IJ24" s="89"/>
      <c r="IK24" s="89"/>
      <c r="IL24" s="89"/>
      <c r="IM24" s="89"/>
      <c r="IN24" s="89"/>
      <c r="IO24" s="89"/>
      <c r="IP24" s="89"/>
      <c r="IQ24" s="89"/>
      <c r="IR24" s="89"/>
      <c r="IS24" s="89"/>
      <c r="IT24" s="89"/>
      <c r="IU24" s="89"/>
      <c r="IV24" s="89"/>
      <c r="IW24" s="89"/>
      <c r="IX24" s="89"/>
      <c r="IY24" s="89"/>
      <c r="IZ24" s="89"/>
      <c r="JA24" s="89"/>
      <c r="JB24" s="89"/>
      <c r="JC24" s="89"/>
      <c r="JD24" s="89"/>
      <c r="JE24" s="89"/>
      <c r="JF24" s="89"/>
      <c r="JG24" s="89"/>
      <c r="JH24" s="89"/>
      <c r="JI24" s="89"/>
      <c r="JJ24" s="89"/>
      <c r="JK24" s="89"/>
      <c r="JL24" s="89"/>
      <c r="JM24" s="89"/>
      <c r="JN24" s="89"/>
      <c r="JO24" s="89"/>
      <c r="JP24" s="89"/>
      <c r="JQ24" s="89"/>
      <c r="JR24" s="89"/>
      <c r="JS24" s="89"/>
      <c r="JT24" s="89"/>
      <c r="JU24" s="89"/>
      <c r="JV24" s="89"/>
      <c r="JW24" s="89"/>
      <c r="JX24" s="89"/>
      <c r="JY24" s="89"/>
      <c r="JZ24" s="89"/>
      <c r="KA24" s="89"/>
      <c r="KB24" s="89"/>
      <c r="KC24" s="89"/>
      <c r="KD24" s="89"/>
      <c r="KE24" s="89"/>
      <c r="KF24" s="89"/>
      <c r="KG24" s="89"/>
      <c r="KH24" s="89"/>
      <c r="KI24" s="89"/>
      <c r="KJ24" s="89"/>
      <c r="KK24" s="89"/>
      <c r="KL24" s="89"/>
      <c r="KM24" s="89"/>
      <c r="KN24" s="89"/>
      <c r="KO24" s="89"/>
      <c r="KP24" s="89"/>
      <c r="KQ24" s="89"/>
      <c r="KR24" s="89"/>
      <c r="KS24" s="89"/>
      <c r="KT24" s="89"/>
      <c r="KU24" s="89"/>
      <c r="KV24" s="89"/>
      <c r="KW24" s="89"/>
      <c r="KX24" s="89"/>
      <c r="KY24" s="89"/>
      <c r="KZ24" s="89"/>
      <c r="LA24" s="89"/>
      <c r="LB24" s="89"/>
      <c r="LC24" s="89"/>
      <c r="LD24" s="89"/>
      <c r="LE24" s="89"/>
      <c r="LF24" s="89"/>
      <c r="LG24" s="89"/>
      <c r="LH24" s="89"/>
      <c r="LI24" s="89"/>
      <c r="LJ24" s="89"/>
      <c r="LK24" s="89"/>
      <c r="LL24" s="89"/>
      <c r="LM24" s="89"/>
      <c r="LN24" s="89"/>
      <c r="LO24" s="89"/>
      <c r="LP24" s="89"/>
      <c r="LQ24" s="89"/>
      <c r="LR24" s="89"/>
      <c r="LS24" s="89"/>
      <c r="LT24" s="89"/>
      <c r="LU24" s="89"/>
      <c r="LV24" s="89"/>
      <c r="LW24" s="89"/>
      <c r="LX24" s="89"/>
      <c r="LY24" s="89"/>
      <c r="LZ24" s="89"/>
      <c r="MA24" s="89"/>
      <c r="MB24" s="89"/>
      <c r="MC24" s="89"/>
      <c r="MD24" s="89"/>
      <c r="ME24" s="89"/>
      <c r="MF24" s="89"/>
      <c r="MG24" s="89"/>
      <c r="MH24" s="89"/>
      <c r="MI24" s="89"/>
      <c r="MJ24" s="89"/>
      <c r="MK24" s="89"/>
      <c r="ML24" s="89"/>
      <c r="MM24" s="89"/>
      <c r="MN24" s="89"/>
      <c r="MO24" s="89"/>
      <c r="MP24" s="89"/>
      <c r="MQ24" s="89"/>
      <c r="MR24" s="89"/>
      <c r="MS24" s="89"/>
      <c r="MT24" s="89"/>
      <c r="MU24" s="89"/>
      <c r="MV24" s="89"/>
      <c r="MW24" s="89"/>
      <c r="MX24" s="89"/>
      <c r="MY24" s="89"/>
      <c r="MZ24" s="89"/>
      <c r="NA24" s="89"/>
      <c r="NB24" s="89"/>
      <c r="NC24" s="89"/>
      <c r="ND24" s="89"/>
      <c r="NE24" s="89"/>
      <c r="NF24" s="89"/>
      <c r="NG24" s="89"/>
      <c r="NH24" s="89"/>
      <c r="NI24" s="89"/>
      <c r="NJ24" s="89"/>
      <c r="NK24" s="89"/>
      <c r="NL24" s="89"/>
      <c r="NM24" s="89"/>
      <c r="NN24" s="89"/>
      <c r="NO24" s="89"/>
      <c r="NP24" s="89"/>
      <c r="NQ24" s="89"/>
      <c r="NR24" s="89"/>
      <c r="NS24" s="89"/>
      <c r="NT24" s="89"/>
      <c r="NU24" s="89"/>
      <c r="NV24" s="89"/>
      <c r="NW24" s="89"/>
      <c r="NX24" s="89"/>
      <c r="NY24" s="89"/>
      <c r="NZ24" s="89"/>
      <c r="OA24" s="89"/>
      <c r="OB24" s="89"/>
      <c r="OC24" s="89"/>
      <c r="OD24" s="89"/>
      <c r="OE24" s="89"/>
      <c r="OF24" s="89"/>
      <c r="OG24" s="89"/>
      <c r="OH24" s="89"/>
      <c r="OI24" s="89"/>
      <c r="OJ24" s="89"/>
      <c r="OK24" s="89"/>
      <c r="OL24" s="89"/>
      <c r="OM24" s="89"/>
      <c r="ON24" s="89"/>
      <c r="OO24" s="89"/>
      <c r="OP24" s="89"/>
      <c r="OQ24" s="89"/>
      <c r="OR24" s="89"/>
      <c r="OS24" s="89"/>
      <c r="OT24" s="89"/>
      <c r="OU24" s="89"/>
      <c r="OV24" s="89"/>
      <c r="OW24" s="89"/>
      <c r="OX24" s="89"/>
      <c r="OY24" s="89"/>
      <c r="OZ24" s="89"/>
      <c r="PA24" s="89"/>
      <c r="PB24" s="89"/>
      <c r="PC24" s="89"/>
      <c r="PD24" s="89"/>
      <c r="PE24" s="89"/>
      <c r="PF24" s="89"/>
      <c r="PG24" s="89"/>
      <c r="PH24" s="89"/>
      <c r="PI24" s="89"/>
      <c r="PJ24" s="89"/>
      <c r="PK24" s="89"/>
      <c r="PL24" s="89"/>
      <c r="PM24" s="89"/>
      <c r="PN24" s="89"/>
      <c r="PO24" s="89"/>
      <c r="PP24" s="89"/>
      <c r="PQ24" s="89"/>
      <c r="PR24" s="89"/>
      <c r="PS24" s="89"/>
      <c r="PT24" s="89"/>
      <c r="PU24" s="89"/>
      <c r="PV24" s="89"/>
      <c r="PW24" s="89"/>
      <c r="PX24" s="89"/>
      <c r="PY24" s="89"/>
      <c r="PZ24" s="89"/>
      <c r="QA24" s="89"/>
      <c r="QB24" s="89"/>
      <c r="QC24" s="89"/>
      <c r="QD24" s="89"/>
      <c r="QE24" s="89"/>
      <c r="QF24" s="89"/>
      <c r="QG24" s="89"/>
      <c r="QH24" s="89"/>
      <c r="QI24" s="89"/>
      <c r="QJ24" s="89"/>
      <c r="QK24" s="89"/>
      <c r="QL24" s="89"/>
      <c r="QM24" s="89"/>
      <c r="QN24" s="89"/>
      <c r="QO24" s="89"/>
      <c r="QP24" s="89"/>
      <c r="QQ24" s="89"/>
      <c r="QR24" s="89"/>
      <c r="QS24" s="89"/>
      <c r="QT24" s="89"/>
      <c r="QU24" s="89"/>
      <c r="QV24" s="89"/>
      <c r="QW24" s="89"/>
      <c r="QX24" s="89"/>
      <c r="QY24" s="89"/>
      <c r="QZ24" s="89"/>
      <c r="RA24" s="89"/>
      <c r="RB24" s="89"/>
      <c r="RC24" s="89"/>
      <c r="RD24" s="89"/>
      <c r="RE24" s="89"/>
      <c r="RF24" s="89"/>
      <c r="RG24" s="89"/>
      <c r="RH24" s="89"/>
      <c r="RI24" s="89"/>
      <c r="RJ24" s="89"/>
      <c r="RK24" s="89"/>
      <c r="RL24" s="89"/>
      <c r="RM24" s="89"/>
      <c r="RN24" s="89"/>
      <c r="RO24" s="89"/>
      <c r="RP24" s="89"/>
      <c r="RQ24" s="89"/>
      <c r="RR24" s="89"/>
      <c r="RS24" s="89"/>
      <c r="RT24" s="89"/>
      <c r="RU24" s="123"/>
      <c r="RV24" s="89"/>
      <c r="RW24" s="123"/>
      <c r="RX24" s="89"/>
    </row>
  </sheetData>
  <dataConsolidate/>
  <mergeCells count="1">
    <mergeCell ref="A3:B3"/>
  </mergeCells>
  <pageMargins left="0.7" right="0.7" top="0.75" bottom="0.75" header="0.3" footer="0.3"/>
  <pageSetup paperSize="3" fitToWidth="0" orientation="landscape" horizontalDpi="1200" verticalDpi="1200" r:id="rId1"/>
  <headerFooter>
    <oddFooter>&amp;L&amp;8ES102011123831RDD&amp;R&amp;8 4 OF 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44"/>
  <sheetViews>
    <sheetView view="pageBreakPreview" zoomScale="115" zoomScaleNormal="100" zoomScaleSheetLayoutView="115" workbookViewId="0">
      <pane xSplit="1" ySplit="6" topLeftCell="B7" activePane="bottomRight" state="frozen"/>
      <selection pane="topRight" activeCell="B1" sqref="B1"/>
      <selection pane="bottomLeft" activeCell="A8" sqref="A8"/>
      <selection pane="bottomRight" activeCell="G17" sqref="G17"/>
    </sheetView>
  </sheetViews>
  <sheetFormatPr defaultRowHeight="12" x14ac:dyDescent="0.2"/>
  <cols>
    <col min="1" max="1" width="20.7109375" style="81" customWidth="1"/>
    <col min="2" max="2" width="10.28515625" style="81" customWidth="1"/>
    <col min="3" max="5" width="9.140625" style="81"/>
    <col min="6" max="6" width="8.5703125" style="81" customWidth="1"/>
    <col min="7" max="7" width="8.42578125" style="81" customWidth="1"/>
    <col min="8" max="8" width="8.5703125" style="81" customWidth="1"/>
    <col min="9" max="9" width="8.42578125" style="81" customWidth="1"/>
    <col min="10" max="10" width="8.5703125" style="81" customWidth="1"/>
    <col min="11" max="11" width="8.42578125" style="81" customWidth="1"/>
    <col min="12" max="12" width="8.5703125" style="81" customWidth="1"/>
    <col min="13" max="13" width="8.42578125" style="81" customWidth="1"/>
    <col min="14" max="14" width="11.85546875" style="81" customWidth="1"/>
    <col min="15" max="15" width="8.5703125" style="81" customWidth="1"/>
    <col min="16" max="16" width="8.42578125" style="81" customWidth="1"/>
    <col min="17" max="17" width="16.28515625" style="81" customWidth="1"/>
    <col min="18" max="18" width="8.5703125" style="81" customWidth="1"/>
    <col min="19" max="19" width="8.42578125" style="81" customWidth="1"/>
    <col min="20" max="20" width="12.28515625" style="81" customWidth="1"/>
    <col min="21" max="16384" width="9.140625" style="81"/>
  </cols>
  <sheetData>
    <row r="1" spans="1:20" s="132" customFormat="1" ht="12.75" x14ac:dyDescent="0.2">
      <c r="A1" s="140" t="s">
        <v>364</v>
      </c>
      <c r="B1" s="140"/>
      <c r="C1" s="140"/>
      <c r="D1" s="140"/>
      <c r="E1" s="140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9"/>
    </row>
    <row r="2" spans="1:20" s="132" customFormat="1" ht="12.75" x14ac:dyDescent="0.2">
      <c r="A2" s="141" t="s">
        <v>0</v>
      </c>
      <c r="B2" s="141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9"/>
    </row>
    <row r="3" spans="1:20" ht="5.25" customHeight="1" x14ac:dyDescent="0.2">
      <c r="A3" s="118"/>
      <c r="B3" s="118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117"/>
    </row>
    <row r="4" spans="1:20" x14ac:dyDescent="0.2">
      <c r="A4" s="375" t="s">
        <v>4</v>
      </c>
      <c r="B4" s="375" t="s">
        <v>105</v>
      </c>
      <c r="C4" s="375" t="s">
        <v>106</v>
      </c>
      <c r="D4" s="375" t="s">
        <v>107</v>
      </c>
      <c r="E4" s="375" t="s">
        <v>38</v>
      </c>
      <c r="F4" s="367" t="s">
        <v>108</v>
      </c>
      <c r="G4" s="368"/>
      <c r="H4" s="364" t="s">
        <v>109</v>
      </c>
      <c r="I4" s="371"/>
      <c r="J4" s="371"/>
      <c r="K4" s="371"/>
      <c r="L4" s="371"/>
      <c r="M4" s="371"/>
      <c r="N4" s="372"/>
      <c r="O4" s="373" t="s">
        <v>110</v>
      </c>
      <c r="P4" s="373"/>
      <c r="Q4" s="373"/>
      <c r="R4" s="373"/>
      <c r="S4" s="373"/>
      <c r="T4" s="365" t="s">
        <v>367</v>
      </c>
    </row>
    <row r="5" spans="1:20" ht="37.5" x14ac:dyDescent="0.25">
      <c r="A5" s="376"/>
      <c r="B5" s="376"/>
      <c r="C5" s="376"/>
      <c r="D5" s="376"/>
      <c r="E5" s="376"/>
      <c r="F5" s="369"/>
      <c r="G5" s="370"/>
      <c r="H5" s="364" t="s">
        <v>111</v>
      </c>
      <c r="I5" s="372"/>
      <c r="J5" s="373" t="s">
        <v>112</v>
      </c>
      <c r="K5" s="373"/>
      <c r="L5" s="364" t="s">
        <v>113</v>
      </c>
      <c r="M5" s="372"/>
      <c r="N5" s="119" t="s">
        <v>356</v>
      </c>
      <c r="O5" s="373" t="s">
        <v>357</v>
      </c>
      <c r="P5" s="363"/>
      <c r="Q5" s="119" t="s">
        <v>357</v>
      </c>
      <c r="R5" s="374" t="s">
        <v>114</v>
      </c>
      <c r="S5" s="373"/>
      <c r="T5" s="365"/>
    </row>
    <row r="6" spans="1:20" ht="25.5" x14ac:dyDescent="0.25">
      <c r="A6" s="377"/>
      <c r="B6" s="377"/>
      <c r="C6" s="377"/>
      <c r="D6" s="377"/>
      <c r="E6" s="377"/>
      <c r="F6" s="232" t="s">
        <v>115</v>
      </c>
      <c r="G6" s="251" t="s">
        <v>116</v>
      </c>
      <c r="H6" s="232" t="s">
        <v>117</v>
      </c>
      <c r="I6" s="251" t="s">
        <v>116</v>
      </c>
      <c r="J6" s="232" t="s">
        <v>118</v>
      </c>
      <c r="K6" s="230" t="s">
        <v>116</v>
      </c>
      <c r="L6" s="251" t="s">
        <v>119</v>
      </c>
      <c r="M6" s="251" t="s">
        <v>116</v>
      </c>
      <c r="N6" s="231" t="s">
        <v>358</v>
      </c>
      <c r="O6" s="232" t="s">
        <v>118</v>
      </c>
      <c r="P6" s="251" t="s">
        <v>116</v>
      </c>
      <c r="Q6" s="231" t="s">
        <v>359</v>
      </c>
      <c r="R6" s="251" t="s">
        <v>118</v>
      </c>
      <c r="S6" s="230" t="s">
        <v>116</v>
      </c>
      <c r="T6" s="365"/>
    </row>
    <row r="7" spans="1:20" x14ac:dyDescent="0.2">
      <c r="A7" s="120" t="s">
        <v>5</v>
      </c>
      <c r="B7" s="120" t="s">
        <v>3</v>
      </c>
      <c r="C7" s="234">
        <v>0</v>
      </c>
      <c r="D7" s="234">
        <v>0.5</v>
      </c>
      <c r="E7" s="235">
        <v>41098</v>
      </c>
      <c r="F7" s="236">
        <v>6.34</v>
      </c>
      <c r="G7" s="237" t="s">
        <v>120</v>
      </c>
      <c r="H7" s="238" t="s">
        <v>76</v>
      </c>
      <c r="I7" s="239" t="s">
        <v>120</v>
      </c>
      <c r="J7" s="240" t="s">
        <v>76</v>
      </c>
      <c r="K7" s="241" t="s">
        <v>120</v>
      </c>
      <c r="L7" s="238">
        <v>700</v>
      </c>
      <c r="M7" s="239" t="s">
        <v>120</v>
      </c>
      <c r="N7" s="255">
        <v>2.19</v>
      </c>
      <c r="O7" s="240" t="s">
        <v>76</v>
      </c>
      <c r="P7" s="239" t="s">
        <v>120</v>
      </c>
      <c r="Q7" s="252" t="s">
        <v>121</v>
      </c>
      <c r="R7" s="239" t="s">
        <v>76</v>
      </c>
      <c r="S7" s="241" t="s">
        <v>120</v>
      </c>
      <c r="T7" s="242" t="s">
        <v>121</v>
      </c>
    </row>
    <row r="8" spans="1:20" x14ac:dyDescent="0.2">
      <c r="A8" s="120" t="s">
        <v>6</v>
      </c>
      <c r="B8" s="120" t="s">
        <v>3</v>
      </c>
      <c r="C8" s="234">
        <v>1.8</v>
      </c>
      <c r="D8" s="234">
        <v>2.2000000000000002</v>
      </c>
      <c r="E8" s="235">
        <v>41098</v>
      </c>
      <c r="F8" s="236">
        <v>6.83</v>
      </c>
      <c r="G8" s="237" t="s">
        <v>120</v>
      </c>
      <c r="H8" s="238">
        <v>823</v>
      </c>
      <c r="I8" s="239" t="s">
        <v>120</v>
      </c>
      <c r="J8" s="240">
        <v>0.01</v>
      </c>
      <c r="K8" s="241" t="s">
        <v>120</v>
      </c>
      <c r="L8" s="238">
        <v>600</v>
      </c>
      <c r="M8" s="239" t="s">
        <v>120</v>
      </c>
      <c r="N8" s="252">
        <v>1.26</v>
      </c>
      <c r="O8" s="240">
        <v>18</v>
      </c>
      <c r="P8" s="239" t="s">
        <v>120</v>
      </c>
      <c r="Q8" s="252">
        <v>180</v>
      </c>
      <c r="R8" s="239">
        <v>20</v>
      </c>
      <c r="S8" s="241" t="s">
        <v>120</v>
      </c>
      <c r="T8" s="259">
        <f>IF(ISNUMBER(Q8),Q8/N8,"")</f>
        <v>142.85714285714286</v>
      </c>
    </row>
    <row r="9" spans="1:20" x14ac:dyDescent="0.2">
      <c r="A9" s="120" t="s">
        <v>7</v>
      </c>
      <c r="B9" s="120" t="s">
        <v>3</v>
      </c>
      <c r="C9" s="234">
        <v>3.8</v>
      </c>
      <c r="D9" s="234">
        <v>4.2</v>
      </c>
      <c r="E9" s="235">
        <v>41098</v>
      </c>
      <c r="F9" s="236">
        <v>7.02</v>
      </c>
      <c r="G9" s="237" t="s">
        <v>120</v>
      </c>
      <c r="H9" s="238" t="s">
        <v>76</v>
      </c>
      <c r="I9" s="239" t="s">
        <v>120</v>
      </c>
      <c r="J9" s="240" t="s">
        <v>76</v>
      </c>
      <c r="K9" s="241" t="s">
        <v>120</v>
      </c>
      <c r="L9" s="238">
        <v>500</v>
      </c>
      <c r="M9" s="239" t="s">
        <v>54</v>
      </c>
      <c r="N9" s="255">
        <v>1.56</v>
      </c>
      <c r="O9" s="240" t="s">
        <v>76</v>
      </c>
      <c r="P9" s="239" t="s">
        <v>120</v>
      </c>
      <c r="Q9" s="252" t="s">
        <v>121</v>
      </c>
      <c r="R9" s="239" t="s">
        <v>76</v>
      </c>
      <c r="S9" s="241" t="s">
        <v>120</v>
      </c>
      <c r="T9" s="242" t="s">
        <v>121</v>
      </c>
    </row>
    <row r="10" spans="1:20" x14ac:dyDescent="0.2">
      <c r="A10" s="120" t="s">
        <v>8</v>
      </c>
      <c r="B10" s="120" t="s">
        <v>3</v>
      </c>
      <c r="C10" s="234">
        <v>5.7</v>
      </c>
      <c r="D10" s="234">
        <v>6.1</v>
      </c>
      <c r="E10" s="235">
        <v>41098</v>
      </c>
      <c r="F10" s="236">
        <v>7.2</v>
      </c>
      <c r="G10" s="237" t="s">
        <v>120</v>
      </c>
      <c r="H10" s="238">
        <v>1170</v>
      </c>
      <c r="I10" s="239" t="s">
        <v>120</v>
      </c>
      <c r="J10" s="240">
        <v>0.04</v>
      </c>
      <c r="K10" s="241" t="s">
        <v>49</v>
      </c>
      <c r="L10" s="238">
        <v>1000</v>
      </c>
      <c r="M10" s="239" t="s">
        <v>120</v>
      </c>
      <c r="N10" s="252">
        <v>1.62</v>
      </c>
      <c r="O10" s="240">
        <v>34</v>
      </c>
      <c r="P10" s="239" t="s">
        <v>120</v>
      </c>
      <c r="Q10" s="252">
        <v>340</v>
      </c>
      <c r="R10" s="239">
        <v>38</v>
      </c>
      <c r="S10" s="241" t="s">
        <v>120</v>
      </c>
      <c r="T10" s="259">
        <f>IF(ISNUMBER(Q10),Q10/N10,"")</f>
        <v>209.87654320987653</v>
      </c>
    </row>
    <row r="11" spans="1:20" x14ac:dyDescent="0.2">
      <c r="A11" s="120" t="s">
        <v>9</v>
      </c>
      <c r="B11" s="120" t="s">
        <v>3</v>
      </c>
      <c r="C11" s="234">
        <v>5.7</v>
      </c>
      <c r="D11" s="234">
        <v>6.1</v>
      </c>
      <c r="E11" s="235">
        <v>41098</v>
      </c>
      <c r="F11" s="236">
        <v>7.25</v>
      </c>
      <c r="G11" s="237" t="s">
        <v>120</v>
      </c>
      <c r="H11" s="238">
        <v>877</v>
      </c>
      <c r="I11" s="239" t="s">
        <v>120</v>
      </c>
      <c r="J11" s="240">
        <v>0.01</v>
      </c>
      <c r="K11" s="241" t="s">
        <v>49</v>
      </c>
      <c r="L11" s="238">
        <v>1200</v>
      </c>
      <c r="M11" s="239" t="s">
        <v>120</v>
      </c>
      <c r="N11" s="252">
        <v>3.23</v>
      </c>
      <c r="O11" s="240">
        <v>28</v>
      </c>
      <c r="P11" s="239" t="s">
        <v>120</v>
      </c>
      <c r="Q11" s="252">
        <v>280</v>
      </c>
      <c r="R11" s="239">
        <v>31</v>
      </c>
      <c r="S11" s="241" t="s">
        <v>120</v>
      </c>
      <c r="T11" s="242">
        <f>IF(ISNUMBER(Q11),Q11/N11,"")</f>
        <v>86.687306501547994</v>
      </c>
    </row>
    <row r="12" spans="1:20" x14ac:dyDescent="0.2">
      <c r="A12" s="120" t="s">
        <v>10</v>
      </c>
      <c r="B12" s="120" t="s">
        <v>3</v>
      </c>
      <c r="C12" s="234">
        <v>0</v>
      </c>
      <c r="D12" s="234">
        <v>1.5</v>
      </c>
      <c r="E12" s="235">
        <v>41097</v>
      </c>
      <c r="F12" s="236">
        <v>6.94</v>
      </c>
      <c r="G12" s="237" t="s">
        <v>120</v>
      </c>
      <c r="H12" s="238" t="s">
        <v>76</v>
      </c>
      <c r="I12" s="239" t="s">
        <v>120</v>
      </c>
      <c r="J12" s="240" t="s">
        <v>76</v>
      </c>
      <c r="K12" s="241" t="s">
        <v>120</v>
      </c>
      <c r="L12" s="238">
        <v>600</v>
      </c>
      <c r="M12" s="239" t="s">
        <v>120</v>
      </c>
      <c r="N12" s="255">
        <v>1.88</v>
      </c>
      <c r="O12" s="240" t="s">
        <v>76</v>
      </c>
      <c r="P12" s="239" t="s">
        <v>120</v>
      </c>
      <c r="Q12" s="252" t="s">
        <v>121</v>
      </c>
      <c r="R12" s="239" t="s">
        <v>76</v>
      </c>
      <c r="S12" s="241" t="s">
        <v>120</v>
      </c>
      <c r="T12" s="242" t="s">
        <v>121</v>
      </c>
    </row>
    <row r="13" spans="1:20" x14ac:dyDescent="0.2">
      <c r="A13" s="120" t="s">
        <v>11</v>
      </c>
      <c r="B13" s="120" t="s">
        <v>3</v>
      </c>
      <c r="C13" s="234">
        <v>1.5</v>
      </c>
      <c r="D13" s="234">
        <v>3</v>
      </c>
      <c r="E13" s="235">
        <v>41097</v>
      </c>
      <c r="F13" s="236">
        <v>7.01</v>
      </c>
      <c r="G13" s="237" t="s">
        <v>120</v>
      </c>
      <c r="H13" s="238" t="s">
        <v>76</v>
      </c>
      <c r="I13" s="239" t="s">
        <v>120</v>
      </c>
      <c r="J13" s="240" t="s">
        <v>76</v>
      </c>
      <c r="K13" s="241" t="s">
        <v>120</v>
      </c>
      <c r="L13" s="238">
        <v>600</v>
      </c>
      <c r="M13" s="239" t="s">
        <v>120</v>
      </c>
      <c r="N13" s="255">
        <v>1.88</v>
      </c>
      <c r="O13" s="240">
        <v>22</v>
      </c>
      <c r="P13" s="239" t="s">
        <v>120</v>
      </c>
      <c r="Q13" s="252">
        <v>220</v>
      </c>
      <c r="R13" s="239">
        <v>25</v>
      </c>
      <c r="S13" s="241" t="s">
        <v>120</v>
      </c>
      <c r="T13" s="259">
        <f>IF(ISNUMBER(Q13),Q13/N13,"")</f>
        <v>117.02127659574468</v>
      </c>
    </row>
    <row r="14" spans="1:20" x14ac:dyDescent="0.2">
      <c r="A14" s="120" t="s">
        <v>12</v>
      </c>
      <c r="B14" s="120" t="s">
        <v>3</v>
      </c>
      <c r="C14" s="234">
        <v>3</v>
      </c>
      <c r="D14" s="234">
        <v>4.5999999999999996</v>
      </c>
      <c r="E14" s="235">
        <v>41097</v>
      </c>
      <c r="F14" s="236">
        <v>7.14</v>
      </c>
      <c r="G14" s="237" t="s">
        <v>120</v>
      </c>
      <c r="H14" s="238" t="s">
        <v>76</v>
      </c>
      <c r="I14" s="239" t="s">
        <v>120</v>
      </c>
      <c r="J14" s="240" t="s">
        <v>76</v>
      </c>
      <c r="K14" s="241" t="s">
        <v>120</v>
      </c>
      <c r="L14" s="238">
        <v>700</v>
      </c>
      <c r="M14" s="239" t="s">
        <v>120</v>
      </c>
      <c r="N14" s="255">
        <v>2.19</v>
      </c>
      <c r="O14" s="240" t="s">
        <v>76</v>
      </c>
      <c r="P14" s="239" t="s">
        <v>120</v>
      </c>
      <c r="Q14" s="252" t="s">
        <v>121</v>
      </c>
      <c r="R14" s="239" t="s">
        <v>76</v>
      </c>
      <c r="S14" s="241" t="s">
        <v>120</v>
      </c>
      <c r="T14" s="242" t="s">
        <v>121</v>
      </c>
    </row>
    <row r="15" spans="1:20" x14ac:dyDescent="0.2">
      <c r="A15" s="120" t="s">
        <v>13</v>
      </c>
      <c r="B15" s="120" t="s">
        <v>3</v>
      </c>
      <c r="C15" s="234">
        <v>4.5999999999999996</v>
      </c>
      <c r="D15" s="234">
        <v>6</v>
      </c>
      <c r="E15" s="235">
        <v>41097</v>
      </c>
      <c r="F15" s="236">
        <v>7.02</v>
      </c>
      <c r="G15" s="237" t="s">
        <v>120</v>
      </c>
      <c r="H15" s="238" t="s">
        <v>76</v>
      </c>
      <c r="I15" s="239" t="s">
        <v>120</v>
      </c>
      <c r="J15" s="240" t="s">
        <v>76</v>
      </c>
      <c r="K15" s="241" t="s">
        <v>120</v>
      </c>
      <c r="L15" s="238">
        <v>500</v>
      </c>
      <c r="M15" s="239" t="s">
        <v>54</v>
      </c>
      <c r="N15" s="255">
        <v>1.56</v>
      </c>
      <c r="O15" s="240" t="s">
        <v>76</v>
      </c>
      <c r="P15" s="239" t="s">
        <v>120</v>
      </c>
      <c r="Q15" s="252" t="s">
        <v>121</v>
      </c>
      <c r="R15" s="239" t="s">
        <v>76</v>
      </c>
      <c r="S15" s="241" t="s">
        <v>120</v>
      </c>
      <c r="T15" s="242" t="s">
        <v>121</v>
      </c>
    </row>
    <row r="16" spans="1:20" x14ac:dyDescent="0.2">
      <c r="A16" s="120" t="s">
        <v>16</v>
      </c>
      <c r="B16" s="120" t="s">
        <v>3</v>
      </c>
      <c r="C16" s="242">
        <v>7.47</v>
      </c>
      <c r="D16" s="242">
        <v>8.99</v>
      </c>
      <c r="E16" s="235">
        <v>42305.5</v>
      </c>
      <c r="F16" s="236">
        <v>7.7</v>
      </c>
      <c r="G16" s="237" t="s">
        <v>120</v>
      </c>
      <c r="H16" s="238" t="s">
        <v>76</v>
      </c>
      <c r="I16" s="239" t="s">
        <v>120</v>
      </c>
      <c r="J16" s="240" t="s">
        <v>76</v>
      </c>
      <c r="K16" s="241" t="s">
        <v>120</v>
      </c>
      <c r="L16" s="238">
        <v>600</v>
      </c>
      <c r="M16" s="239" t="s">
        <v>120</v>
      </c>
      <c r="N16" s="256">
        <f t="shared" ref="N16:N24" si="0">L16*31.25/10000</f>
        <v>1.875</v>
      </c>
      <c r="O16" s="240" t="s">
        <v>76</v>
      </c>
      <c r="P16" s="239" t="s">
        <v>120</v>
      </c>
      <c r="Q16" s="252" t="s">
        <v>121</v>
      </c>
      <c r="R16" s="239" t="s">
        <v>76</v>
      </c>
      <c r="S16" s="241" t="s">
        <v>120</v>
      </c>
      <c r="T16" s="242" t="s">
        <v>121</v>
      </c>
    </row>
    <row r="17" spans="1:20" x14ac:dyDescent="0.2">
      <c r="A17" s="120" t="s">
        <v>17</v>
      </c>
      <c r="B17" s="120" t="s">
        <v>3</v>
      </c>
      <c r="C17" s="234">
        <v>1.5</v>
      </c>
      <c r="D17" s="234">
        <v>2.7</v>
      </c>
      <c r="E17" s="235">
        <v>42309.465277777781</v>
      </c>
      <c r="F17" s="236">
        <v>4.78</v>
      </c>
      <c r="G17" s="237" t="s">
        <v>120</v>
      </c>
      <c r="H17" s="238" t="s">
        <v>76</v>
      </c>
      <c r="I17" s="239" t="s">
        <v>120</v>
      </c>
      <c r="J17" s="240">
        <v>0.3</v>
      </c>
      <c r="K17" s="241" t="s">
        <v>120</v>
      </c>
      <c r="L17" s="238">
        <v>3000</v>
      </c>
      <c r="M17" s="239" t="s">
        <v>120</v>
      </c>
      <c r="N17" s="256">
        <f t="shared" si="0"/>
        <v>9.375</v>
      </c>
      <c r="O17" s="240">
        <v>6</v>
      </c>
      <c r="P17" s="239" t="s">
        <v>120</v>
      </c>
      <c r="Q17" s="253">
        <f t="shared" ref="Q17:Q24" si="1">O17*10</f>
        <v>60</v>
      </c>
      <c r="R17" s="239" t="s">
        <v>76</v>
      </c>
      <c r="S17" s="241" t="s">
        <v>120</v>
      </c>
      <c r="T17" s="242">
        <f t="shared" ref="T17:T24" si="2">IF(ISNUMBER(Q17),Q17/N17,"")</f>
        <v>6.4</v>
      </c>
    </row>
    <row r="18" spans="1:20" x14ac:dyDescent="0.2">
      <c r="A18" s="120" t="s">
        <v>18</v>
      </c>
      <c r="B18" s="120" t="s">
        <v>3</v>
      </c>
      <c r="C18" s="242">
        <v>8.84</v>
      </c>
      <c r="D18" s="242">
        <v>10.36</v>
      </c>
      <c r="E18" s="235">
        <v>42309.541666666664</v>
      </c>
      <c r="F18" s="236">
        <v>6.76</v>
      </c>
      <c r="G18" s="237" t="s">
        <v>120</v>
      </c>
      <c r="H18" s="238" t="s">
        <v>76</v>
      </c>
      <c r="I18" s="239" t="s">
        <v>120</v>
      </c>
      <c r="J18" s="240" t="s">
        <v>76</v>
      </c>
      <c r="K18" s="241" t="s">
        <v>120</v>
      </c>
      <c r="L18" s="238">
        <v>600</v>
      </c>
      <c r="M18" s="239" t="s">
        <v>120</v>
      </c>
      <c r="N18" s="256">
        <f t="shared" si="0"/>
        <v>1.875</v>
      </c>
      <c r="O18" s="240">
        <v>10</v>
      </c>
      <c r="P18" s="239" t="s">
        <v>120</v>
      </c>
      <c r="Q18" s="253">
        <f t="shared" si="1"/>
        <v>100</v>
      </c>
      <c r="R18" s="239" t="s">
        <v>76</v>
      </c>
      <c r="S18" s="241" t="s">
        <v>120</v>
      </c>
      <c r="T18" s="242">
        <f t="shared" si="2"/>
        <v>53.333333333333336</v>
      </c>
    </row>
    <row r="19" spans="1:20" x14ac:dyDescent="0.2">
      <c r="A19" s="120" t="s">
        <v>19</v>
      </c>
      <c r="B19" s="120" t="s">
        <v>3</v>
      </c>
      <c r="C19" s="242">
        <v>2.74</v>
      </c>
      <c r="D19" s="242">
        <v>4.2699999999999996</v>
      </c>
      <c r="E19" s="235">
        <v>42311.416666666664</v>
      </c>
      <c r="F19" s="236">
        <v>5.79</v>
      </c>
      <c r="G19" s="237" t="s">
        <v>120</v>
      </c>
      <c r="H19" s="238" t="s">
        <v>76</v>
      </c>
      <c r="I19" s="239" t="s">
        <v>120</v>
      </c>
      <c r="J19" s="240">
        <v>0.05</v>
      </c>
      <c r="K19" s="241" t="s">
        <v>120</v>
      </c>
      <c r="L19" s="238">
        <v>1900</v>
      </c>
      <c r="M19" s="239" t="s">
        <v>120</v>
      </c>
      <c r="N19" s="256">
        <f t="shared" si="0"/>
        <v>5.9375</v>
      </c>
      <c r="O19" s="240">
        <v>7</v>
      </c>
      <c r="P19" s="239" t="s">
        <v>120</v>
      </c>
      <c r="Q19" s="253">
        <f t="shared" si="1"/>
        <v>70</v>
      </c>
      <c r="R19" s="239" t="s">
        <v>76</v>
      </c>
      <c r="S19" s="241" t="s">
        <v>120</v>
      </c>
      <c r="T19" s="242">
        <f t="shared" si="2"/>
        <v>11.789473684210526</v>
      </c>
    </row>
    <row r="20" spans="1:20" x14ac:dyDescent="0.2">
      <c r="A20" s="120" t="s">
        <v>20</v>
      </c>
      <c r="B20" s="120" t="s">
        <v>3</v>
      </c>
      <c r="C20" s="242">
        <v>13.41</v>
      </c>
      <c r="D20" s="242">
        <v>15.09</v>
      </c>
      <c r="E20" s="235">
        <v>42311.625</v>
      </c>
      <c r="F20" s="236">
        <v>7.79</v>
      </c>
      <c r="G20" s="237" t="s">
        <v>120</v>
      </c>
      <c r="H20" s="238" t="s">
        <v>76</v>
      </c>
      <c r="I20" s="239" t="s">
        <v>120</v>
      </c>
      <c r="J20" s="240" t="s">
        <v>76</v>
      </c>
      <c r="K20" s="241" t="s">
        <v>120</v>
      </c>
      <c r="L20" s="238">
        <v>500</v>
      </c>
      <c r="M20" s="239" t="s">
        <v>54</v>
      </c>
      <c r="N20" s="256">
        <f t="shared" si="0"/>
        <v>1.5625</v>
      </c>
      <c r="O20" s="240">
        <v>7</v>
      </c>
      <c r="P20" s="239" t="s">
        <v>120</v>
      </c>
      <c r="Q20" s="253">
        <f t="shared" si="1"/>
        <v>70</v>
      </c>
      <c r="R20" s="239" t="s">
        <v>76</v>
      </c>
      <c r="S20" s="241" t="s">
        <v>120</v>
      </c>
      <c r="T20" s="242">
        <f t="shared" si="2"/>
        <v>44.8</v>
      </c>
    </row>
    <row r="21" spans="1:20" x14ac:dyDescent="0.2">
      <c r="A21" s="120" t="s">
        <v>21</v>
      </c>
      <c r="B21" s="120" t="s">
        <v>3</v>
      </c>
      <c r="C21" s="242">
        <v>13.41</v>
      </c>
      <c r="D21" s="242">
        <v>15.09</v>
      </c>
      <c r="E21" s="235">
        <v>42311.625</v>
      </c>
      <c r="F21" s="236">
        <v>7.58</v>
      </c>
      <c r="G21" s="237" t="s">
        <v>120</v>
      </c>
      <c r="H21" s="238" t="s">
        <v>76</v>
      </c>
      <c r="I21" s="239" t="s">
        <v>120</v>
      </c>
      <c r="J21" s="240" t="s">
        <v>76</v>
      </c>
      <c r="K21" s="241" t="s">
        <v>120</v>
      </c>
      <c r="L21" s="238">
        <v>500</v>
      </c>
      <c r="M21" s="239" t="s">
        <v>120</v>
      </c>
      <c r="N21" s="256">
        <f t="shared" si="0"/>
        <v>1.5625</v>
      </c>
      <c r="O21" s="240">
        <v>6</v>
      </c>
      <c r="P21" s="239" t="s">
        <v>120</v>
      </c>
      <c r="Q21" s="253">
        <f t="shared" si="1"/>
        <v>60</v>
      </c>
      <c r="R21" s="239" t="s">
        <v>76</v>
      </c>
      <c r="S21" s="241" t="s">
        <v>120</v>
      </c>
      <c r="T21" s="242">
        <f t="shared" si="2"/>
        <v>38.4</v>
      </c>
    </row>
    <row r="22" spans="1:20" x14ac:dyDescent="0.2">
      <c r="A22" s="120" t="s">
        <v>22</v>
      </c>
      <c r="B22" s="120" t="s">
        <v>3</v>
      </c>
      <c r="C22" s="234">
        <v>0</v>
      </c>
      <c r="D22" s="234">
        <v>1.5</v>
      </c>
      <c r="E22" s="235">
        <v>42307.399305555555</v>
      </c>
      <c r="F22" s="236">
        <v>7.53</v>
      </c>
      <c r="G22" s="237" t="s">
        <v>120</v>
      </c>
      <c r="H22" s="238" t="s">
        <v>76</v>
      </c>
      <c r="I22" s="239" t="s">
        <v>120</v>
      </c>
      <c r="J22" s="240">
        <v>0.04</v>
      </c>
      <c r="K22" s="241" t="s">
        <v>120</v>
      </c>
      <c r="L22" s="238">
        <v>10800</v>
      </c>
      <c r="M22" s="239" t="s">
        <v>120</v>
      </c>
      <c r="N22" s="257">
        <f t="shared" si="0"/>
        <v>33.75</v>
      </c>
      <c r="O22" s="240">
        <v>31</v>
      </c>
      <c r="P22" s="239" t="s">
        <v>120</v>
      </c>
      <c r="Q22" s="253">
        <f t="shared" si="1"/>
        <v>310</v>
      </c>
      <c r="R22" s="239" t="s">
        <v>76</v>
      </c>
      <c r="S22" s="241" t="s">
        <v>120</v>
      </c>
      <c r="T22" s="242">
        <f t="shared" si="2"/>
        <v>9.1851851851851851</v>
      </c>
    </row>
    <row r="23" spans="1:20" x14ac:dyDescent="0.2">
      <c r="A23" s="120" t="s">
        <v>23</v>
      </c>
      <c r="B23" s="120" t="s">
        <v>3</v>
      </c>
      <c r="C23" s="242">
        <v>0</v>
      </c>
      <c r="D23" s="242">
        <v>1.4</v>
      </c>
      <c r="E23" s="235">
        <v>42306.430555555555</v>
      </c>
      <c r="F23" s="236">
        <v>7.15</v>
      </c>
      <c r="G23" s="237" t="s">
        <v>120</v>
      </c>
      <c r="H23" s="238" t="s">
        <v>76</v>
      </c>
      <c r="I23" s="239" t="s">
        <v>120</v>
      </c>
      <c r="J23" s="240">
        <v>0.24</v>
      </c>
      <c r="K23" s="241" t="s">
        <v>120</v>
      </c>
      <c r="L23" s="238">
        <v>6100</v>
      </c>
      <c r="M23" s="239" t="s">
        <v>120</v>
      </c>
      <c r="N23" s="257">
        <f t="shared" si="0"/>
        <v>19.0625</v>
      </c>
      <c r="O23" s="240">
        <v>4</v>
      </c>
      <c r="P23" s="239" t="s">
        <v>120</v>
      </c>
      <c r="Q23" s="253">
        <f t="shared" si="1"/>
        <v>40</v>
      </c>
      <c r="R23" s="239" t="s">
        <v>76</v>
      </c>
      <c r="S23" s="241" t="s">
        <v>120</v>
      </c>
      <c r="T23" s="242">
        <f t="shared" si="2"/>
        <v>2.098360655737705</v>
      </c>
    </row>
    <row r="24" spans="1:20" x14ac:dyDescent="0.2">
      <c r="A24" s="233" t="s">
        <v>24</v>
      </c>
      <c r="B24" s="233" t="s">
        <v>3</v>
      </c>
      <c r="C24" s="243">
        <v>4.4000000000000004</v>
      </c>
      <c r="D24" s="243">
        <v>5.9</v>
      </c>
      <c r="E24" s="244">
        <v>42306.465277777781</v>
      </c>
      <c r="F24" s="245">
        <v>6.47</v>
      </c>
      <c r="G24" s="246" t="s">
        <v>120</v>
      </c>
      <c r="H24" s="247" t="s">
        <v>76</v>
      </c>
      <c r="I24" s="248" t="s">
        <v>120</v>
      </c>
      <c r="J24" s="249" t="s">
        <v>76</v>
      </c>
      <c r="K24" s="250" t="s">
        <v>120</v>
      </c>
      <c r="L24" s="247">
        <v>600</v>
      </c>
      <c r="M24" s="248" t="s">
        <v>120</v>
      </c>
      <c r="N24" s="258">
        <f t="shared" si="0"/>
        <v>1.875</v>
      </c>
      <c r="O24" s="249">
        <v>6</v>
      </c>
      <c r="P24" s="248" t="s">
        <v>120</v>
      </c>
      <c r="Q24" s="254">
        <f t="shared" si="1"/>
        <v>60</v>
      </c>
      <c r="R24" s="248" t="s">
        <v>76</v>
      </c>
      <c r="S24" s="250" t="s">
        <v>120</v>
      </c>
      <c r="T24" s="243">
        <f t="shared" si="2"/>
        <v>32</v>
      </c>
    </row>
    <row r="25" spans="1:20" ht="5.25" customHeight="1" x14ac:dyDescent="0.2"/>
    <row r="26" spans="1:20" x14ac:dyDescent="0.2">
      <c r="A26" s="23" t="s">
        <v>91</v>
      </c>
    </row>
    <row r="27" spans="1:20" s="261" customFormat="1" ht="15" customHeight="1" x14ac:dyDescent="0.25">
      <c r="A27" s="260" t="s">
        <v>366</v>
      </c>
    </row>
    <row r="28" spans="1:20" s="261" customFormat="1" ht="15" customHeight="1" x14ac:dyDescent="0.25">
      <c r="A28" s="260" t="s">
        <v>326</v>
      </c>
    </row>
    <row r="29" spans="1:20" s="261" customFormat="1" ht="15" customHeight="1" x14ac:dyDescent="0.25">
      <c r="A29" s="260" t="s">
        <v>327</v>
      </c>
    </row>
    <row r="30" spans="1:20" s="261" customFormat="1" ht="15" customHeight="1" x14ac:dyDescent="0.25">
      <c r="A30" s="260" t="s">
        <v>328</v>
      </c>
    </row>
    <row r="31" spans="1:20" s="261" customFormat="1" ht="21.75" customHeight="1" x14ac:dyDescent="0.25">
      <c r="A31" s="262" t="s">
        <v>368</v>
      </c>
    </row>
    <row r="32" spans="1:20" ht="13.5" x14ac:dyDescent="0.25">
      <c r="A32" s="23" t="s">
        <v>360</v>
      </c>
    </row>
    <row r="33" spans="1:1" x14ac:dyDescent="0.2">
      <c r="A33" s="23" t="s">
        <v>329</v>
      </c>
    </row>
    <row r="34" spans="1:1" x14ac:dyDescent="0.2">
      <c r="A34" s="89" t="s">
        <v>330</v>
      </c>
    </row>
    <row r="35" spans="1:1" x14ac:dyDescent="0.2">
      <c r="A35" s="89" t="s">
        <v>331</v>
      </c>
    </row>
    <row r="36" spans="1:1" x14ac:dyDescent="0.2">
      <c r="A36" s="89" t="s">
        <v>390</v>
      </c>
    </row>
    <row r="37" spans="1:1" x14ac:dyDescent="0.2">
      <c r="A37" s="21" t="s">
        <v>99</v>
      </c>
    </row>
    <row r="38" spans="1:1" x14ac:dyDescent="0.2">
      <c r="A38" s="23" t="s">
        <v>100</v>
      </c>
    </row>
    <row r="39" spans="1:1" x14ac:dyDescent="0.2">
      <c r="A39" s="23" t="s">
        <v>332</v>
      </c>
    </row>
    <row r="40" spans="1:1" x14ac:dyDescent="0.2">
      <c r="A40" s="23" t="s">
        <v>333</v>
      </c>
    </row>
    <row r="41" spans="1:1" x14ac:dyDescent="0.2">
      <c r="A41" s="23" t="s">
        <v>101</v>
      </c>
    </row>
    <row r="42" spans="1:1" x14ac:dyDescent="0.2">
      <c r="A42" s="23" t="s">
        <v>334</v>
      </c>
    </row>
    <row r="43" spans="1:1" x14ac:dyDescent="0.2">
      <c r="A43" s="23" t="s">
        <v>102</v>
      </c>
    </row>
    <row r="44" spans="1:1" x14ac:dyDescent="0.2">
      <c r="A44" s="89" t="s">
        <v>335</v>
      </c>
    </row>
  </sheetData>
  <mergeCells count="14">
    <mergeCell ref="A4:A6"/>
    <mergeCell ref="B4:B6"/>
    <mergeCell ref="C4:C6"/>
    <mergeCell ref="D4:D6"/>
    <mergeCell ref="E4:E6"/>
    <mergeCell ref="F4:G5"/>
    <mergeCell ref="H4:N4"/>
    <mergeCell ref="O4:S4"/>
    <mergeCell ref="T4:T6"/>
    <mergeCell ref="H5:I5"/>
    <mergeCell ref="J5:K5"/>
    <mergeCell ref="L5:M5"/>
    <mergeCell ref="O5:P5"/>
    <mergeCell ref="R5:S5"/>
  </mergeCells>
  <pageMargins left="0.7" right="0.7" top="0.75" bottom="0.75" header="0.3" footer="0.3"/>
  <pageSetup paperSize="3" orientation="landscape" horizontalDpi="1200" verticalDpi="1200" r:id="rId1"/>
  <headerFooter>
    <oddFooter>&amp;L&amp;8ES102011123831RDD&amp;R&amp;8&amp;P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67"/>
  <sheetViews>
    <sheetView view="pageBreakPreview" zoomScale="115" zoomScaleNormal="100" zoomScaleSheetLayoutView="115" workbookViewId="0">
      <pane xSplit="3" ySplit="7" topLeftCell="D76" activePane="bottomRight" state="frozen"/>
      <selection pane="topRight" activeCell="D1" sqref="D1"/>
      <selection pane="bottomLeft" activeCell="A9" sqref="A9"/>
      <selection pane="bottomRight" activeCell="A94" sqref="A94:C124"/>
    </sheetView>
  </sheetViews>
  <sheetFormatPr defaultRowHeight="12" x14ac:dyDescent="0.2"/>
  <cols>
    <col min="1" max="1" width="13.5703125" style="81" customWidth="1"/>
    <col min="2" max="2" width="14.140625" style="81" bestFit="1" customWidth="1"/>
    <col min="3" max="3" width="10" style="81" hidden="1" customWidth="1"/>
    <col min="4" max="4" width="11.85546875" style="81" customWidth="1"/>
    <col min="5" max="5" width="18.7109375" style="81" customWidth="1"/>
    <col min="6" max="7" width="18.28515625" style="81" customWidth="1"/>
    <col min="8" max="9" width="17.140625" style="81" customWidth="1"/>
    <col min="10" max="10" width="18.85546875" style="81" bestFit="1" customWidth="1"/>
    <col min="11" max="11" width="18.85546875" style="81" customWidth="1"/>
    <col min="12" max="12" width="18.140625" style="81" customWidth="1"/>
    <col min="13" max="13" width="17.85546875" style="81" customWidth="1"/>
    <col min="14" max="16384" width="9.140625" style="81"/>
  </cols>
  <sheetData>
    <row r="1" spans="1:13" s="132" customFormat="1" ht="15" customHeight="1" x14ac:dyDescent="0.2">
      <c r="A1" s="138" t="s">
        <v>365</v>
      </c>
      <c r="B1" s="138"/>
      <c r="C1" s="138"/>
      <c r="D1" s="138"/>
      <c r="E1" s="137"/>
      <c r="F1" s="137"/>
      <c r="G1" s="137"/>
      <c r="H1" s="137"/>
      <c r="I1" s="137"/>
      <c r="J1" s="137"/>
      <c r="K1" s="137"/>
      <c r="L1" s="137"/>
      <c r="M1" s="137"/>
    </row>
    <row r="2" spans="1:13" s="132" customFormat="1" ht="12.75" x14ac:dyDescent="0.2">
      <c r="A2" s="386" t="s">
        <v>0</v>
      </c>
      <c r="B2" s="386"/>
      <c r="C2" s="386"/>
      <c r="D2" s="386"/>
      <c r="E2" s="137"/>
      <c r="F2" s="137"/>
      <c r="G2" s="137"/>
      <c r="H2" s="137"/>
      <c r="I2" s="137"/>
      <c r="J2" s="137"/>
      <c r="K2" s="137"/>
      <c r="L2" s="137"/>
      <c r="M2" s="137"/>
    </row>
    <row r="3" spans="1:13" ht="14.25" customHeight="1" x14ac:dyDescent="0.2">
      <c r="A3" s="387" t="s">
        <v>122</v>
      </c>
      <c r="B3" s="388"/>
      <c r="C3" s="278"/>
      <c r="D3" s="300"/>
      <c r="E3" s="272" t="s">
        <v>2</v>
      </c>
      <c r="F3" s="273" t="s">
        <v>2</v>
      </c>
      <c r="G3" s="273" t="s">
        <v>2</v>
      </c>
      <c r="H3" s="273" t="s">
        <v>2</v>
      </c>
      <c r="I3" s="273" t="s">
        <v>2</v>
      </c>
      <c r="J3" s="273" t="s">
        <v>2</v>
      </c>
      <c r="K3" s="274" t="s">
        <v>3</v>
      </c>
      <c r="L3" s="274" t="s">
        <v>3</v>
      </c>
      <c r="M3" s="274" t="s">
        <v>3</v>
      </c>
    </row>
    <row r="4" spans="1:13" ht="14.25" customHeight="1" x14ac:dyDescent="0.2">
      <c r="A4" s="384" t="s">
        <v>4</v>
      </c>
      <c r="B4" s="385"/>
      <c r="C4" s="279" t="s">
        <v>123</v>
      </c>
      <c r="D4" s="301"/>
      <c r="E4" s="265" t="s">
        <v>6</v>
      </c>
      <c r="F4" s="265" t="s">
        <v>8</v>
      </c>
      <c r="G4" s="265" t="s">
        <v>9</v>
      </c>
      <c r="H4" s="265" t="s">
        <v>14</v>
      </c>
      <c r="I4" s="265" t="s">
        <v>15</v>
      </c>
      <c r="J4" s="265" t="s">
        <v>11</v>
      </c>
      <c r="K4" s="266" t="s">
        <v>17</v>
      </c>
      <c r="L4" s="266" t="s">
        <v>22</v>
      </c>
      <c r="M4" s="266" t="s">
        <v>23</v>
      </c>
    </row>
    <row r="5" spans="1:13" x14ac:dyDescent="0.2">
      <c r="A5" s="389" t="s">
        <v>124</v>
      </c>
      <c r="B5" s="390"/>
      <c r="C5" s="279"/>
      <c r="D5" s="300"/>
      <c r="E5" s="112">
        <v>1.8</v>
      </c>
      <c r="F5" s="112">
        <v>5.7</v>
      </c>
      <c r="G5" s="112">
        <v>5.7</v>
      </c>
      <c r="H5" s="113">
        <v>0.5</v>
      </c>
      <c r="I5" s="113">
        <v>0.5</v>
      </c>
      <c r="J5" s="112">
        <v>1.5</v>
      </c>
      <c r="K5" s="111">
        <v>1.5</v>
      </c>
      <c r="L5" s="111">
        <v>0</v>
      </c>
      <c r="M5" s="111">
        <v>0</v>
      </c>
    </row>
    <row r="6" spans="1:13" x14ac:dyDescent="0.2">
      <c r="A6" s="389" t="s">
        <v>124</v>
      </c>
      <c r="B6" s="390"/>
      <c r="C6" s="278"/>
      <c r="D6" s="391" t="s">
        <v>123</v>
      </c>
      <c r="E6" s="112">
        <v>2.2000000000000002</v>
      </c>
      <c r="F6" s="112">
        <v>6.1</v>
      </c>
      <c r="G6" s="112">
        <v>6.1</v>
      </c>
      <c r="H6" s="113">
        <v>1</v>
      </c>
      <c r="I6" s="113">
        <v>1</v>
      </c>
      <c r="J6" s="112">
        <v>3</v>
      </c>
      <c r="K6" s="111">
        <v>2.7</v>
      </c>
      <c r="L6" s="111">
        <v>1.5</v>
      </c>
      <c r="M6" s="111">
        <v>1.3</v>
      </c>
    </row>
    <row r="7" spans="1:13" x14ac:dyDescent="0.2">
      <c r="A7" s="384" t="s">
        <v>38</v>
      </c>
      <c r="B7" s="385"/>
      <c r="C7" s="264"/>
      <c r="D7" s="392"/>
      <c r="E7" s="276">
        <v>41098</v>
      </c>
      <c r="F7" s="276">
        <v>41098</v>
      </c>
      <c r="G7" s="276">
        <v>41098</v>
      </c>
      <c r="H7" s="277">
        <v>41508.416666666664</v>
      </c>
      <c r="I7" s="277">
        <v>41508.4375</v>
      </c>
      <c r="J7" s="276">
        <v>41097</v>
      </c>
      <c r="K7" s="276">
        <v>42309.465277777781</v>
      </c>
      <c r="L7" s="276">
        <v>42307.399305555555</v>
      </c>
      <c r="M7" s="276">
        <v>42306.430555555555</v>
      </c>
    </row>
    <row r="8" spans="1:13" ht="24" x14ac:dyDescent="0.2">
      <c r="A8" s="379" t="s">
        <v>125</v>
      </c>
      <c r="B8" s="288" t="s">
        <v>126</v>
      </c>
      <c r="C8" s="280" t="s">
        <v>127</v>
      </c>
      <c r="D8" s="275" t="s">
        <v>127</v>
      </c>
      <c r="E8" s="111">
        <v>7.57</v>
      </c>
      <c r="F8" s="111">
        <v>7.13</v>
      </c>
      <c r="G8" s="111">
        <v>7.22</v>
      </c>
      <c r="H8" s="111">
        <v>6.73</v>
      </c>
      <c r="I8" s="111">
        <v>6.26</v>
      </c>
      <c r="J8" s="111">
        <v>7.52</v>
      </c>
      <c r="K8" s="111">
        <v>4.96</v>
      </c>
      <c r="L8" s="111">
        <v>7.68</v>
      </c>
      <c r="M8" s="111">
        <v>6.97</v>
      </c>
    </row>
    <row r="9" spans="1:13" x14ac:dyDescent="0.2">
      <c r="A9" s="380"/>
      <c r="B9" s="289" t="s">
        <v>128</v>
      </c>
      <c r="C9" s="114"/>
      <c r="D9" s="267"/>
      <c r="E9" s="111"/>
      <c r="F9" s="111"/>
      <c r="G9" s="111"/>
      <c r="H9" s="111"/>
      <c r="I9" s="111"/>
      <c r="J9" s="111"/>
      <c r="K9" s="111" t="s">
        <v>49</v>
      </c>
      <c r="L9" s="111" t="s">
        <v>49</v>
      </c>
      <c r="M9" s="111" t="s">
        <v>49</v>
      </c>
    </row>
    <row r="10" spans="1:13" x14ac:dyDescent="0.2">
      <c r="A10" s="378" t="s">
        <v>129</v>
      </c>
      <c r="B10" s="288" t="s">
        <v>130</v>
      </c>
      <c r="C10" s="283" t="s">
        <v>53</v>
      </c>
      <c r="D10" s="284" t="s">
        <v>53</v>
      </c>
      <c r="E10" s="291">
        <v>2.7</v>
      </c>
      <c r="F10" s="291">
        <v>1.7</v>
      </c>
      <c r="G10" s="291">
        <v>1</v>
      </c>
      <c r="H10" s="291">
        <v>8.4</v>
      </c>
      <c r="I10" s="291">
        <v>7.7</v>
      </c>
      <c r="J10" s="291">
        <v>5.8</v>
      </c>
      <c r="K10" s="291">
        <v>140</v>
      </c>
      <c r="L10" s="291">
        <v>1</v>
      </c>
      <c r="M10" s="291">
        <v>1</v>
      </c>
    </row>
    <row r="11" spans="1:13" x14ac:dyDescent="0.2">
      <c r="A11" s="378"/>
      <c r="B11" s="290" t="s">
        <v>128</v>
      </c>
      <c r="C11" s="263"/>
      <c r="D11" s="286"/>
      <c r="E11" s="292"/>
      <c r="F11" s="292"/>
      <c r="G11" s="292" t="s">
        <v>54</v>
      </c>
      <c r="H11" s="292"/>
      <c r="I11" s="292"/>
      <c r="J11" s="292"/>
      <c r="K11" s="292" t="s">
        <v>49</v>
      </c>
      <c r="L11" s="292" t="s">
        <v>54</v>
      </c>
      <c r="M11" s="292" t="s">
        <v>54</v>
      </c>
    </row>
    <row r="12" spans="1:13" x14ac:dyDescent="0.2">
      <c r="A12" s="379" t="s">
        <v>131</v>
      </c>
      <c r="B12" s="289" t="s">
        <v>130</v>
      </c>
      <c r="C12" s="114" t="s">
        <v>53</v>
      </c>
      <c r="D12" s="268" t="s">
        <v>53</v>
      </c>
      <c r="E12" s="111">
        <v>25.1</v>
      </c>
      <c r="F12" s="111">
        <v>155</v>
      </c>
      <c r="G12" s="111">
        <v>168</v>
      </c>
      <c r="H12" s="111">
        <v>63.5</v>
      </c>
      <c r="I12" s="111">
        <v>45.9</v>
      </c>
      <c r="J12" s="111">
        <v>45.9</v>
      </c>
      <c r="K12" s="111">
        <v>1</v>
      </c>
      <c r="L12" s="111">
        <v>58.2</v>
      </c>
      <c r="M12" s="111">
        <v>23.7</v>
      </c>
    </row>
    <row r="13" spans="1:13" x14ac:dyDescent="0.2">
      <c r="A13" s="380"/>
      <c r="B13" s="289" t="s">
        <v>128</v>
      </c>
      <c r="C13" s="114"/>
      <c r="D13" s="268"/>
      <c r="E13" s="111"/>
      <c r="F13" s="111"/>
      <c r="G13" s="111"/>
      <c r="H13" s="111"/>
      <c r="I13" s="111"/>
      <c r="J13" s="111"/>
      <c r="K13" s="111" t="s">
        <v>88</v>
      </c>
      <c r="L13" s="111" t="s">
        <v>49</v>
      </c>
      <c r="M13" s="111" t="s">
        <v>49</v>
      </c>
    </row>
    <row r="14" spans="1:13" x14ac:dyDescent="0.2">
      <c r="A14" s="378" t="s">
        <v>132</v>
      </c>
      <c r="B14" s="288" t="s">
        <v>133</v>
      </c>
      <c r="C14" s="283" t="s">
        <v>53</v>
      </c>
      <c r="D14" s="284" t="s">
        <v>53</v>
      </c>
      <c r="E14" s="291">
        <v>119</v>
      </c>
      <c r="F14" s="291">
        <v>1020</v>
      </c>
      <c r="G14" s="291">
        <v>761</v>
      </c>
      <c r="H14" s="291" t="s">
        <v>76</v>
      </c>
      <c r="I14" s="291" t="s">
        <v>76</v>
      </c>
      <c r="J14" s="291">
        <v>85.6</v>
      </c>
      <c r="K14" s="291">
        <v>967</v>
      </c>
      <c r="L14" s="291">
        <v>443</v>
      </c>
      <c r="M14" s="291">
        <v>96.5</v>
      </c>
    </row>
    <row r="15" spans="1:13" x14ac:dyDescent="0.2">
      <c r="A15" s="378"/>
      <c r="B15" s="290" t="s">
        <v>128</v>
      </c>
      <c r="C15" s="263"/>
      <c r="D15" s="286"/>
      <c r="E15" s="292"/>
      <c r="F15" s="292"/>
      <c r="G15" s="292"/>
      <c r="H15" s="292"/>
      <c r="I15" s="292"/>
      <c r="J15" s="292"/>
      <c r="K15" s="292"/>
      <c r="L15" s="292"/>
      <c r="M15" s="292"/>
    </row>
    <row r="16" spans="1:13" x14ac:dyDescent="0.2">
      <c r="A16" s="379" t="s">
        <v>134</v>
      </c>
      <c r="B16" s="289" t="s">
        <v>135</v>
      </c>
      <c r="C16" s="114" t="s">
        <v>53</v>
      </c>
      <c r="D16" s="268" t="s">
        <v>53</v>
      </c>
      <c r="E16" s="111" t="s">
        <v>76</v>
      </c>
      <c r="F16" s="111" t="s">
        <v>76</v>
      </c>
      <c r="G16" s="111" t="s">
        <v>76</v>
      </c>
      <c r="H16" s="111">
        <v>488</v>
      </c>
      <c r="I16" s="111">
        <v>485</v>
      </c>
      <c r="J16" s="111" t="s">
        <v>76</v>
      </c>
      <c r="K16" s="111">
        <v>298</v>
      </c>
      <c r="L16" s="111">
        <v>254</v>
      </c>
      <c r="M16" s="111">
        <v>305</v>
      </c>
    </row>
    <row r="17" spans="1:13" x14ac:dyDescent="0.2">
      <c r="A17" s="380"/>
      <c r="B17" s="289" t="s">
        <v>128</v>
      </c>
      <c r="C17" s="114"/>
      <c r="D17" s="267"/>
      <c r="E17" s="111"/>
      <c r="F17" s="111"/>
      <c r="G17" s="111"/>
      <c r="H17" s="111"/>
      <c r="I17" s="111"/>
      <c r="J17" s="111"/>
      <c r="K17" s="111" t="s">
        <v>49</v>
      </c>
      <c r="L17" s="111" t="s">
        <v>49</v>
      </c>
      <c r="M17" s="111" t="s">
        <v>49</v>
      </c>
    </row>
    <row r="18" spans="1:13" ht="14.25" x14ac:dyDescent="0.2">
      <c r="A18" s="378" t="s">
        <v>44</v>
      </c>
      <c r="B18" s="288" t="s">
        <v>130</v>
      </c>
      <c r="C18" s="281">
        <v>5.0000000000000001E-3</v>
      </c>
      <c r="D18" s="282" t="s">
        <v>136</v>
      </c>
      <c r="E18" s="293">
        <v>0.36299999999999999</v>
      </c>
      <c r="F18" s="293">
        <v>0.01</v>
      </c>
      <c r="G18" s="293">
        <v>5.0000000000000001E-3</v>
      </c>
      <c r="H18" s="294">
        <v>3.16</v>
      </c>
      <c r="I18" s="294">
        <v>3.71</v>
      </c>
      <c r="J18" s="293">
        <v>4.7699999999999996</v>
      </c>
      <c r="K18" s="293">
        <v>0.28999999999999998</v>
      </c>
      <c r="L18" s="293">
        <v>5.0000000000000001E-3</v>
      </c>
      <c r="M18" s="293">
        <v>5.0000000000000001E-3</v>
      </c>
    </row>
    <row r="19" spans="1:13" x14ac:dyDescent="0.2">
      <c r="A19" s="378"/>
      <c r="B19" s="290" t="s">
        <v>128</v>
      </c>
      <c r="C19" s="263"/>
      <c r="D19" s="286"/>
      <c r="E19" s="292" t="s">
        <v>120</v>
      </c>
      <c r="F19" s="292" t="s">
        <v>54</v>
      </c>
      <c r="G19" s="292" t="s">
        <v>54</v>
      </c>
      <c r="H19" s="292" t="s">
        <v>120</v>
      </c>
      <c r="I19" s="292" t="s">
        <v>120</v>
      </c>
      <c r="J19" s="292" t="s">
        <v>120</v>
      </c>
      <c r="K19" s="292"/>
      <c r="L19" s="292" t="s">
        <v>54</v>
      </c>
      <c r="M19" s="292" t="s">
        <v>54</v>
      </c>
    </row>
    <row r="20" spans="1:13" x14ac:dyDescent="0.2">
      <c r="A20" s="379" t="s">
        <v>47</v>
      </c>
      <c r="B20" s="289" t="s">
        <v>130</v>
      </c>
      <c r="C20" s="285">
        <v>1.6</v>
      </c>
      <c r="D20" s="269">
        <v>1.6</v>
      </c>
      <c r="E20" s="295">
        <v>1.06E-3</v>
      </c>
      <c r="F20" s="295">
        <v>3.5300000000000002E-3</v>
      </c>
      <c r="G20" s="295">
        <v>2.97E-3</v>
      </c>
      <c r="H20" s="239">
        <v>1.7799999999999999E-3</v>
      </c>
      <c r="I20" s="239">
        <v>2.9E-4</v>
      </c>
      <c r="J20" s="295">
        <v>2.1700000000000001E-3</v>
      </c>
      <c r="K20" s="295">
        <v>5.1999999999999995E-4</v>
      </c>
      <c r="L20" s="295">
        <v>1E-4</v>
      </c>
      <c r="M20" s="295">
        <v>2.7999999999999998E-4</v>
      </c>
    </row>
    <row r="21" spans="1:13" x14ac:dyDescent="0.2">
      <c r="A21" s="380"/>
      <c r="B21" s="289" t="s">
        <v>128</v>
      </c>
      <c r="C21" s="114"/>
      <c r="D21" s="268"/>
      <c r="E21" s="111" t="s">
        <v>120</v>
      </c>
      <c r="F21" s="111" t="s">
        <v>120</v>
      </c>
      <c r="G21" s="111" t="s">
        <v>120</v>
      </c>
      <c r="H21" s="111" t="s">
        <v>120</v>
      </c>
      <c r="I21" s="111" t="s">
        <v>120</v>
      </c>
      <c r="J21" s="111" t="s">
        <v>120</v>
      </c>
      <c r="K21" s="111" t="s">
        <v>49</v>
      </c>
      <c r="L21" s="111" t="s">
        <v>54</v>
      </c>
      <c r="M21" s="111"/>
    </row>
    <row r="22" spans="1:13" x14ac:dyDescent="0.2">
      <c r="A22" s="378" t="s">
        <v>48</v>
      </c>
      <c r="B22" s="288" t="s">
        <v>130</v>
      </c>
      <c r="C22" s="281">
        <v>5.0000000000000001E-3</v>
      </c>
      <c r="D22" s="282">
        <v>5.0000000000000001E-3</v>
      </c>
      <c r="E22" s="293">
        <v>2.8E-3</v>
      </c>
      <c r="F22" s="293">
        <v>2E-3</v>
      </c>
      <c r="G22" s="293">
        <v>2.2000000000000001E-3</v>
      </c>
      <c r="H22" s="294">
        <v>2.58E-2</v>
      </c>
      <c r="I22" s="294">
        <v>4.3E-3</v>
      </c>
      <c r="J22" s="293">
        <v>2.0299999999999999E-2</v>
      </c>
      <c r="K22" s="293">
        <v>1.4E-3</v>
      </c>
      <c r="L22" s="293">
        <v>1E-3</v>
      </c>
      <c r="M22" s="293">
        <v>1E-3</v>
      </c>
    </row>
    <row r="23" spans="1:13" x14ac:dyDescent="0.2">
      <c r="A23" s="378"/>
      <c r="B23" s="290" t="s">
        <v>128</v>
      </c>
      <c r="C23" s="263"/>
      <c r="D23" s="286"/>
      <c r="E23" s="292" t="s">
        <v>120</v>
      </c>
      <c r="F23" s="292" t="s">
        <v>54</v>
      </c>
      <c r="G23" s="292" t="s">
        <v>120</v>
      </c>
      <c r="H23" s="292" t="s">
        <v>120</v>
      </c>
      <c r="I23" s="292" t="s">
        <v>120</v>
      </c>
      <c r="J23" s="292" t="s">
        <v>120</v>
      </c>
      <c r="K23" s="292"/>
      <c r="L23" s="292" t="s">
        <v>54</v>
      </c>
      <c r="M23" s="292" t="s">
        <v>54</v>
      </c>
    </row>
    <row r="24" spans="1:13" x14ac:dyDescent="0.2">
      <c r="A24" s="379" t="s">
        <v>50</v>
      </c>
      <c r="B24" s="289" t="s">
        <v>130</v>
      </c>
      <c r="C24" s="285">
        <v>2.2999999999999998</v>
      </c>
      <c r="D24" s="269">
        <v>2.2999999999999998</v>
      </c>
      <c r="E24" s="295">
        <v>6.0499999999999998E-2</v>
      </c>
      <c r="F24" s="295">
        <v>6.7599999999999993E-2</v>
      </c>
      <c r="G24" s="295">
        <v>0.16600000000000001</v>
      </c>
      <c r="H24" s="239">
        <v>0.114</v>
      </c>
      <c r="I24" s="239">
        <v>0.114</v>
      </c>
      <c r="J24" s="295">
        <v>0.106</v>
      </c>
      <c r="K24" s="295">
        <v>0.03</v>
      </c>
      <c r="L24" s="295">
        <v>0.03</v>
      </c>
      <c r="M24" s="295">
        <v>0.36</v>
      </c>
    </row>
    <row r="25" spans="1:13" x14ac:dyDescent="0.2">
      <c r="A25" s="380"/>
      <c r="B25" s="289" t="s">
        <v>128</v>
      </c>
      <c r="C25" s="114"/>
      <c r="D25" s="268"/>
      <c r="E25" s="111" t="s">
        <v>120</v>
      </c>
      <c r="F25" s="111" t="s">
        <v>49</v>
      </c>
      <c r="G25" s="111" t="s">
        <v>49</v>
      </c>
      <c r="H25" s="111" t="s">
        <v>120</v>
      </c>
      <c r="I25" s="111" t="s">
        <v>120</v>
      </c>
      <c r="J25" s="111" t="s">
        <v>120</v>
      </c>
      <c r="K25" s="111"/>
      <c r="L25" s="111"/>
      <c r="M25" s="111"/>
    </row>
    <row r="26" spans="1:13" x14ac:dyDescent="0.2">
      <c r="A26" s="378" t="s">
        <v>51</v>
      </c>
      <c r="B26" s="288" t="s">
        <v>130</v>
      </c>
      <c r="C26" s="281">
        <v>5.3E-3</v>
      </c>
      <c r="D26" s="282">
        <v>5.3E-3</v>
      </c>
      <c r="E26" s="291">
        <v>5.0000000000000001E-4</v>
      </c>
      <c r="F26" s="291">
        <v>1E-3</v>
      </c>
      <c r="G26" s="291">
        <v>5.0000000000000001E-4</v>
      </c>
      <c r="H26" s="291">
        <v>5.0000000000000001E-4</v>
      </c>
      <c r="I26" s="291">
        <v>5.0000000000000001E-4</v>
      </c>
      <c r="J26" s="291">
        <v>5.0000000000000001E-4</v>
      </c>
      <c r="K26" s="291">
        <v>5.0000000000000001E-4</v>
      </c>
      <c r="L26" s="291">
        <v>5.0000000000000001E-4</v>
      </c>
      <c r="M26" s="291">
        <v>5.0000000000000001E-4</v>
      </c>
    </row>
    <row r="27" spans="1:13" x14ac:dyDescent="0.2">
      <c r="A27" s="378"/>
      <c r="B27" s="290" t="s">
        <v>128</v>
      </c>
      <c r="C27" s="263"/>
      <c r="D27" s="286"/>
      <c r="E27" s="292" t="s">
        <v>54</v>
      </c>
      <c r="F27" s="292" t="s">
        <v>54</v>
      </c>
      <c r="G27" s="292" t="s">
        <v>54</v>
      </c>
      <c r="H27" s="292" t="s">
        <v>54</v>
      </c>
      <c r="I27" s="292" t="s">
        <v>54</v>
      </c>
      <c r="J27" s="292" t="s">
        <v>54</v>
      </c>
      <c r="K27" s="292" t="s">
        <v>54</v>
      </c>
      <c r="L27" s="292" t="s">
        <v>54</v>
      </c>
      <c r="M27" s="292" t="s">
        <v>54</v>
      </c>
    </row>
    <row r="28" spans="1:13" x14ac:dyDescent="0.2">
      <c r="A28" s="379" t="s">
        <v>55</v>
      </c>
      <c r="B28" s="289" t="s">
        <v>130</v>
      </c>
      <c r="C28" s="285">
        <v>1.5</v>
      </c>
      <c r="D28" s="269">
        <v>1.5</v>
      </c>
      <c r="E28" s="295">
        <v>0.01</v>
      </c>
      <c r="F28" s="295">
        <v>0.02</v>
      </c>
      <c r="G28" s="295">
        <v>0.02</v>
      </c>
      <c r="H28" s="239">
        <v>0.01</v>
      </c>
      <c r="I28" s="239">
        <v>0.01</v>
      </c>
      <c r="J28" s="295">
        <v>0.01</v>
      </c>
      <c r="K28" s="295">
        <v>0.01</v>
      </c>
      <c r="L28" s="295">
        <v>0.01</v>
      </c>
      <c r="M28" s="295">
        <v>0.01</v>
      </c>
    </row>
    <row r="29" spans="1:13" x14ac:dyDescent="0.2">
      <c r="A29" s="380"/>
      <c r="B29" s="289" t="s">
        <v>128</v>
      </c>
      <c r="C29" s="114"/>
      <c r="D29" s="268"/>
      <c r="E29" s="111" t="s">
        <v>120</v>
      </c>
      <c r="F29" s="111" t="s">
        <v>54</v>
      </c>
      <c r="G29" s="111" t="s">
        <v>120</v>
      </c>
      <c r="H29" s="111" t="s">
        <v>54</v>
      </c>
      <c r="I29" s="111" t="s">
        <v>54</v>
      </c>
      <c r="J29" s="111" t="s">
        <v>120</v>
      </c>
      <c r="K29" s="111" t="s">
        <v>54</v>
      </c>
      <c r="L29" s="111" t="s">
        <v>54</v>
      </c>
      <c r="M29" s="111" t="s">
        <v>54</v>
      </c>
    </row>
    <row r="30" spans="1:13" x14ac:dyDescent="0.2">
      <c r="A30" s="378" t="s">
        <v>137</v>
      </c>
      <c r="B30" s="288" t="s">
        <v>130</v>
      </c>
      <c r="C30" s="283" t="s">
        <v>53</v>
      </c>
      <c r="D30" s="284" t="s">
        <v>53</v>
      </c>
      <c r="E30" s="291">
        <v>0.05</v>
      </c>
      <c r="F30" s="291">
        <v>0.5</v>
      </c>
      <c r="G30" s="291">
        <v>0.5</v>
      </c>
      <c r="H30" s="291" t="s">
        <v>76</v>
      </c>
      <c r="I30" s="291" t="s">
        <v>76</v>
      </c>
      <c r="J30" s="291">
        <v>0.25</v>
      </c>
      <c r="K30" s="291" t="s">
        <v>76</v>
      </c>
      <c r="L30" s="291" t="s">
        <v>76</v>
      </c>
      <c r="M30" s="291" t="s">
        <v>76</v>
      </c>
    </row>
    <row r="31" spans="1:13" x14ac:dyDescent="0.2">
      <c r="A31" s="378"/>
      <c r="B31" s="290" t="s">
        <v>128</v>
      </c>
      <c r="C31" s="263"/>
      <c r="D31" s="286"/>
      <c r="E31" s="292" t="s">
        <v>54</v>
      </c>
      <c r="F31" s="292" t="s">
        <v>54</v>
      </c>
      <c r="G31" s="292" t="s">
        <v>54</v>
      </c>
      <c r="H31" s="292" t="s">
        <v>120</v>
      </c>
      <c r="I31" s="292" t="s">
        <v>120</v>
      </c>
      <c r="J31" s="292" t="s">
        <v>54</v>
      </c>
      <c r="K31" s="292"/>
      <c r="L31" s="292"/>
      <c r="M31" s="292"/>
    </row>
    <row r="32" spans="1:13" ht="14.25" x14ac:dyDescent="0.2">
      <c r="A32" s="379" t="s">
        <v>56</v>
      </c>
      <c r="B32" s="289" t="s">
        <v>130</v>
      </c>
      <c r="C32" s="287">
        <v>0.04</v>
      </c>
      <c r="D32" s="270" t="s">
        <v>138</v>
      </c>
      <c r="E32" s="295">
        <v>1.9699999999999999E-4</v>
      </c>
      <c r="F32" s="295">
        <v>6.4999999999999997E-4</v>
      </c>
      <c r="G32" s="295">
        <v>5.0000000000000002E-5</v>
      </c>
      <c r="H32" s="239">
        <v>2.34E-4</v>
      </c>
      <c r="I32" s="239">
        <v>5.3999999999999998E-5</v>
      </c>
      <c r="J32" s="295">
        <v>2.13E-4</v>
      </c>
      <c r="K32" s="295">
        <v>0.06</v>
      </c>
      <c r="L32" s="295">
        <v>3.3999999999999998E-3</v>
      </c>
      <c r="M32" s="295">
        <v>1E-3</v>
      </c>
    </row>
    <row r="33" spans="1:13" x14ac:dyDescent="0.2">
      <c r="A33" s="380"/>
      <c r="B33" s="289" t="s">
        <v>128</v>
      </c>
      <c r="C33" s="114"/>
      <c r="D33" s="268"/>
      <c r="E33" s="111" t="s">
        <v>120</v>
      </c>
      <c r="F33" s="111" t="s">
        <v>49</v>
      </c>
      <c r="G33" s="111" t="s">
        <v>88</v>
      </c>
      <c r="H33" s="111" t="s">
        <v>120</v>
      </c>
      <c r="I33" s="111" t="s">
        <v>120</v>
      </c>
      <c r="J33" s="111" t="s">
        <v>120</v>
      </c>
      <c r="K33" s="111"/>
      <c r="L33" s="111"/>
      <c r="M33" s="111"/>
    </row>
    <row r="34" spans="1:13" x14ac:dyDescent="0.2">
      <c r="A34" s="378" t="s">
        <v>57</v>
      </c>
      <c r="B34" s="288" t="s">
        <v>130</v>
      </c>
      <c r="C34" s="283" t="s">
        <v>53</v>
      </c>
      <c r="D34" s="284" t="s">
        <v>53</v>
      </c>
      <c r="E34" s="293">
        <v>12</v>
      </c>
      <c r="F34" s="293">
        <v>218</v>
      </c>
      <c r="G34" s="293">
        <v>155</v>
      </c>
      <c r="H34" s="294">
        <v>22.9</v>
      </c>
      <c r="I34" s="294">
        <v>19.399999999999999</v>
      </c>
      <c r="J34" s="293">
        <v>10.7</v>
      </c>
      <c r="K34" s="293">
        <v>106</v>
      </c>
      <c r="L34" s="293">
        <v>32</v>
      </c>
      <c r="M34" s="293">
        <v>11.1</v>
      </c>
    </row>
    <row r="35" spans="1:13" x14ac:dyDescent="0.2">
      <c r="A35" s="378"/>
      <c r="B35" s="290" t="s">
        <v>128</v>
      </c>
      <c r="C35" s="263"/>
      <c r="D35" s="286"/>
      <c r="E35" s="292" t="s">
        <v>120</v>
      </c>
      <c r="F35" s="292" t="s">
        <v>120</v>
      </c>
      <c r="G35" s="292" t="s">
        <v>120</v>
      </c>
      <c r="H35" s="292" t="s">
        <v>120</v>
      </c>
      <c r="I35" s="292" t="s">
        <v>120</v>
      </c>
      <c r="J35" s="292" t="s">
        <v>120</v>
      </c>
      <c r="K35" s="292"/>
      <c r="L35" s="292"/>
      <c r="M35" s="292"/>
    </row>
    <row r="36" spans="1:13" x14ac:dyDescent="0.2">
      <c r="A36" s="379" t="s">
        <v>139</v>
      </c>
      <c r="B36" s="289" t="s">
        <v>130</v>
      </c>
      <c r="C36" s="285">
        <v>120</v>
      </c>
      <c r="D36" s="269">
        <v>120</v>
      </c>
      <c r="E36" s="111">
        <v>0.5</v>
      </c>
      <c r="F36" s="111">
        <v>5</v>
      </c>
      <c r="G36" s="111">
        <v>5</v>
      </c>
      <c r="H36" s="111" t="s">
        <v>76</v>
      </c>
      <c r="I36" s="111" t="s">
        <v>76</v>
      </c>
      <c r="J36" s="111">
        <v>2.5</v>
      </c>
      <c r="K36" s="111" t="s">
        <v>76</v>
      </c>
      <c r="L36" s="111" t="s">
        <v>76</v>
      </c>
      <c r="M36" s="111" t="s">
        <v>76</v>
      </c>
    </row>
    <row r="37" spans="1:13" x14ac:dyDescent="0.2">
      <c r="A37" s="380"/>
      <c r="B37" s="289" t="s">
        <v>128</v>
      </c>
      <c r="C37" s="114"/>
      <c r="D37" s="268"/>
      <c r="E37" s="111" t="s">
        <v>54</v>
      </c>
      <c r="F37" s="111" t="s">
        <v>54</v>
      </c>
      <c r="G37" s="111" t="s">
        <v>54</v>
      </c>
      <c r="H37" s="111" t="s">
        <v>120</v>
      </c>
      <c r="I37" s="111" t="s">
        <v>120</v>
      </c>
      <c r="J37" s="111" t="s">
        <v>54</v>
      </c>
      <c r="K37" s="111"/>
      <c r="L37" s="111"/>
      <c r="M37" s="111"/>
    </row>
    <row r="38" spans="1:13" x14ac:dyDescent="0.2">
      <c r="A38" s="378" t="s">
        <v>58</v>
      </c>
      <c r="B38" s="288" t="s">
        <v>130</v>
      </c>
      <c r="C38" s="281">
        <v>8.8999999999999999E-3</v>
      </c>
      <c r="D38" s="282">
        <v>8.8999999999999999E-3</v>
      </c>
      <c r="E38" s="291">
        <v>1.5499999999999999E-3</v>
      </c>
      <c r="F38" s="291">
        <v>1E-3</v>
      </c>
      <c r="G38" s="291">
        <v>5.0000000000000001E-4</v>
      </c>
      <c r="H38" s="291">
        <v>7.2700000000000004E-3</v>
      </c>
      <c r="I38" s="291">
        <v>3.2699999999999999E-3</v>
      </c>
      <c r="J38" s="291">
        <v>1.0800000000000001E-2</v>
      </c>
      <c r="K38" s="291">
        <v>5.0000000000000001E-4</v>
      </c>
      <c r="L38" s="291">
        <v>5.0000000000000001E-4</v>
      </c>
      <c r="M38" s="291">
        <v>5.0000000000000001E-4</v>
      </c>
    </row>
    <row r="39" spans="1:13" x14ac:dyDescent="0.2">
      <c r="A39" s="378"/>
      <c r="B39" s="290" t="s">
        <v>128</v>
      </c>
      <c r="C39" s="263"/>
      <c r="D39" s="286"/>
      <c r="E39" s="292" t="s">
        <v>54</v>
      </c>
      <c r="F39" s="292" t="s">
        <v>54</v>
      </c>
      <c r="G39" s="292" t="s">
        <v>54</v>
      </c>
      <c r="H39" s="292" t="s">
        <v>120</v>
      </c>
      <c r="I39" s="292" t="s">
        <v>120</v>
      </c>
      <c r="J39" s="292" t="s">
        <v>120</v>
      </c>
      <c r="K39" s="292" t="s">
        <v>54</v>
      </c>
      <c r="L39" s="292" t="s">
        <v>54</v>
      </c>
      <c r="M39" s="292" t="s">
        <v>54</v>
      </c>
    </row>
    <row r="40" spans="1:13" x14ac:dyDescent="0.2">
      <c r="A40" s="379" t="s">
        <v>59</v>
      </c>
      <c r="B40" s="289" t="s">
        <v>130</v>
      </c>
      <c r="C40" s="114" t="s">
        <v>53</v>
      </c>
      <c r="D40" s="268" t="s">
        <v>53</v>
      </c>
      <c r="E40" s="295">
        <v>1.24E-3</v>
      </c>
      <c r="F40" s="295">
        <v>5.0099999999999997E-3</v>
      </c>
      <c r="G40" s="295">
        <v>1.8400000000000001E-3</v>
      </c>
      <c r="H40" s="295">
        <v>8.8199999999999997E-3</v>
      </c>
      <c r="I40" s="295">
        <v>2.0200000000000001E-3</v>
      </c>
      <c r="J40" s="295">
        <v>4.1799999999999997E-3</v>
      </c>
      <c r="K40" s="295">
        <v>0.3</v>
      </c>
      <c r="L40" s="295">
        <v>5.3200000000000001E-3</v>
      </c>
      <c r="M40" s="295">
        <v>1E-4</v>
      </c>
    </row>
    <row r="41" spans="1:13" x14ac:dyDescent="0.2">
      <c r="A41" s="380"/>
      <c r="B41" s="289" t="s">
        <v>128</v>
      </c>
      <c r="C41" s="114"/>
      <c r="D41" s="268"/>
      <c r="E41" s="111" t="s">
        <v>120</v>
      </c>
      <c r="F41" s="111" t="s">
        <v>49</v>
      </c>
      <c r="G41" s="111" t="s">
        <v>49</v>
      </c>
      <c r="H41" s="111" t="s">
        <v>120</v>
      </c>
      <c r="I41" s="111" t="s">
        <v>120</v>
      </c>
      <c r="J41" s="111" t="s">
        <v>120</v>
      </c>
      <c r="K41" s="111"/>
      <c r="L41" s="111"/>
      <c r="M41" s="111" t="s">
        <v>54</v>
      </c>
    </row>
    <row r="42" spans="1:13" ht="14.25" x14ac:dyDescent="0.2">
      <c r="A42" s="378" t="s">
        <v>60</v>
      </c>
      <c r="B42" s="288" t="s">
        <v>130</v>
      </c>
      <c r="C42" s="281">
        <v>2E-3</v>
      </c>
      <c r="D42" s="282" t="s">
        <v>140</v>
      </c>
      <c r="E42" s="293">
        <v>6.7999999999999996E-3</v>
      </c>
      <c r="F42" s="293">
        <v>2E-3</v>
      </c>
      <c r="G42" s="293">
        <v>1E-3</v>
      </c>
      <c r="H42" s="293">
        <v>2.0899999999999998E-2</v>
      </c>
      <c r="I42" s="293">
        <v>1.32E-2</v>
      </c>
      <c r="J42" s="293">
        <v>2.46E-2</v>
      </c>
      <c r="K42" s="293">
        <v>0.15</v>
      </c>
      <c r="L42" s="293">
        <v>0.04</v>
      </c>
      <c r="M42" s="293">
        <v>8.6E-3</v>
      </c>
    </row>
    <row r="43" spans="1:13" x14ac:dyDescent="0.2">
      <c r="A43" s="378"/>
      <c r="B43" s="290" t="s">
        <v>128</v>
      </c>
      <c r="C43" s="263"/>
      <c r="D43" s="286"/>
      <c r="E43" s="292" t="s">
        <v>120</v>
      </c>
      <c r="F43" s="292" t="s">
        <v>54</v>
      </c>
      <c r="G43" s="292" t="s">
        <v>54</v>
      </c>
      <c r="H43" s="292" t="s">
        <v>120</v>
      </c>
      <c r="I43" s="292" t="s">
        <v>120</v>
      </c>
      <c r="J43" s="292" t="s">
        <v>120</v>
      </c>
      <c r="K43" s="292"/>
      <c r="L43" s="292"/>
      <c r="M43" s="292"/>
    </row>
    <row r="44" spans="1:13" x14ac:dyDescent="0.2">
      <c r="A44" s="379" t="s">
        <v>141</v>
      </c>
      <c r="B44" s="289" t="s">
        <v>130</v>
      </c>
      <c r="C44" s="285">
        <v>0.12</v>
      </c>
      <c r="D44" s="269">
        <v>0.12</v>
      </c>
      <c r="E44" s="111">
        <v>0.76200000000000001</v>
      </c>
      <c r="F44" s="111">
        <v>0.36</v>
      </c>
      <c r="G44" s="111">
        <v>0.28999999999999998</v>
      </c>
      <c r="H44" s="111" t="s">
        <v>76</v>
      </c>
      <c r="I44" s="111" t="s">
        <v>76</v>
      </c>
      <c r="J44" s="111">
        <v>0.54</v>
      </c>
      <c r="K44" s="111" t="s">
        <v>76</v>
      </c>
      <c r="L44" s="111" t="s">
        <v>76</v>
      </c>
      <c r="M44" s="111" t="s">
        <v>76</v>
      </c>
    </row>
    <row r="45" spans="1:13" x14ac:dyDescent="0.2">
      <c r="A45" s="380"/>
      <c r="B45" s="289" t="s">
        <v>128</v>
      </c>
      <c r="C45" s="114"/>
      <c r="D45" s="268"/>
      <c r="E45" s="111" t="s">
        <v>120</v>
      </c>
      <c r="F45" s="111" t="s">
        <v>120</v>
      </c>
      <c r="G45" s="111" t="s">
        <v>120</v>
      </c>
      <c r="H45" s="111" t="s">
        <v>120</v>
      </c>
      <c r="I45" s="111" t="s">
        <v>120</v>
      </c>
      <c r="J45" s="111" t="s">
        <v>120</v>
      </c>
      <c r="K45" s="111"/>
      <c r="L45" s="111"/>
      <c r="M45" s="111"/>
    </row>
    <row r="46" spans="1:13" x14ac:dyDescent="0.2">
      <c r="A46" s="378" t="s">
        <v>61</v>
      </c>
      <c r="B46" s="288" t="s">
        <v>130</v>
      </c>
      <c r="C46" s="281">
        <v>0.3</v>
      </c>
      <c r="D46" s="282">
        <v>0.3</v>
      </c>
      <c r="E46" s="293">
        <v>2.09</v>
      </c>
      <c r="F46" s="293">
        <v>0.03</v>
      </c>
      <c r="G46" s="293">
        <v>0.03</v>
      </c>
      <c r="H46" s="293">
        <v>63.2</v>
      </c>
      <c r="I46" s="293">
        <v>4.4800000000000004</v>
      </c>
      <c r="J46" s="293">
        <v>13.2</v>
      </c>
      <c r="K46" s="293">
        <v>0.03</v>
      </c>
      <c r="L46" s="293">
        <v>0.03</v>
      </c>
      <c r="M46" s="293">
        <v>0.03</v>
      </c>
    </row>
    <row r="47" spans="1:13" x14ac:dyDescent="0.2">
      <c r="A47" s="378"/>
      <c r="B47" s="290" t="s">
        <v>128</v>
      </c>
      <c r="C47" s="263"/>
      <c r="D47" s="286"/>
      <c r="E47" s="292" t="s">
        <v>120</v>
      </c>
      <c r="F47" s="292" t="s">
        <v>54</v>
      </c>
      <c r="G47" s="292" t="s">
        <v>54</v>
      </c>
      <c r="H47" s="292" t="s">
        <v>120</v>
      </c>
      <c r="I47" s="292" t="s">
        <v>120</v>
      </c>
      <c r="J47" s="292" t="s">
        <v>120</v>
      </c>
      <c r="K47" s="292" t="s">
        <v>54</v>
      </c>
      <c r="L47" s="292" t="s">
        <v>54</v>
      </c>
      <c r="M47" s="292"/>
    </row>
    <row r="48" spans="1:13" x14ac:dyDescent="0.2">
      <c r="A48" s="379" t="s">
        <v>62</v>
      </c>
      <c r="B48" s="289" t="s">
        <v>130</v>
      </c>
      <c r="C48" s="285">
        <v>1E-3</v>
      </c>
      <c r="D48" s="269">
        <v>1E-3</v>
      </c>
      <c r="E48" s="295">
        <v>7.28E-3</v>
      </c>
      <c r="F48" s="295">
        <v>2.0000000000000001E-4</v>
      </c>
      <c r="G48" s="295">
        <v>1E-4</v>
      </c>
      <c r="H48" s="295">
        <v>2.93E-2</v>
      </c>
      <c r="I48" s="295">
        <v>6.8500000000000002E-3</v>
      </c>
      <c r="J48" s="295">
        <v>4.4699999999999997E-2</v>
      </c>
      <c r="K48" s="295">
        <v>3.01</v>
      </c>
      <c r="L48" s="295">
        <v>0.04</v>
      </c>
      <c r="M48" s="295">
        <v>0.21</v>
      </c>
    </row>
    <row r="49" spans="1:13" x14ac:dyDescent="0.2">
      <c r="A49" s="380"/>
      <c r="B49" s="289" t="s">
        <v>128</v>
      </c>
      <c r="C49" s="114"/>
      <c r="D49" s="268"/>
      <c r="E49" s="111" t="s">
        <v>120</v>
      </c>
      <c r="F49" s="111" t="s">
        <v>54</v>
      </c>
      <c r="G49" s="111" t="s">
        <v>54</v>
      </c>
      <c r="H49" s="111" t="s">
        <v>120</v>
      </c>
      <c r="I49" s="111" t="s">
        <v>120</v>
      </c>
      <c r="J49" s="111" t="s">
        <v>120</v>
      </c>
      <c r="K49" s="111"/>
      <c r="L49" s="111"/>
      <c r="M49" s="111"/>
    </row>
    <row r="50" spans="1:13" x14ac:dyDescent="0.2">
      <c r="A50" s="378" t="s">
        <v>63</v>
      </c>
      <c r="B50" s="288" t="s">
        <v>130</v>
      </c>
      <c r="C50" s="283" t="s">
        <v>53</v>
      </c>
      <c r="D50" s="284" t="s">
        <v>53</v>
      </c>
      <c r="E50" s="293">
        <v>5.0000000000000001E-3</v>
      </c>
      <c r="F50" s="293">
        <v>1.0999999999999999E-2</v>
      </c>
      <c r="G50" s="293">
        <v>6.7999999999999996E-3</v>
      </c>
      <c r="H50" s="293">
        <v>5.0000000000000001E-3</v>
      </c>
      <c r="I50" s="293">
        <v>5.0000000000000001E-3</v>
      </c>
      <c r="J50" s="293">
        <v>5.0000000000000001E-3</v>
      </c>
      <c r="K50" s="293">
        <v>0.04</v>
      </c>
      <c r="L50" s="293">
        <v>0.02</v>
      </c>
      <c r="M50" s="293">
        <v>8.0000000000000002E-3</v>
      </c>
    </row>
    <row r="51" spans="1:13" x14ac:dyDescent="0.2">
      <c r="A51" s="378"/>
      <c r="B51" s="290" t="s">
        <v>128</v>
      </c>
      <c r="C51" s="263"/>
      <c r="D51" s="286"/>
      <c r="E51" s="292" t="s">
        <v>54</v>
      </c>
      <c r="F51" s="292" t="s">
        <v>120</v>
      </c>
      <c r="G51" s="292" t="s">
        <v>120</v>
      </c>
      <c r="H51" s="292" t="s">
        <v>54</v>
      </c>
      <c r="I51" s="292" t="s">
        <v>54</v>
      </c>
      <c r="J51" s="292" t="s">
        <v>54</v>
      </c>
      <c r="K51" s="292"/>
      <c r="L51" s="292"/>
      <c r="M51" s="292"/>
    </row>
    <row r="52" spans="1:13" x14ac:dyDescent="0.2">
      <c r="A52" s="379" t="s">
        <v>64</v>
      </c>
      <c r="B52" s="289" t="s">
        <v>130</v>
      </c>
      <c r="C52" s="114" t="s">
        <v>53</v>
      </c>
      <c r="D52" s="268" t="s">
        <v>53</v>
      </c>
      <c r="E52" s="295">
        <v>2.68</v>
      </c>
      <c r="F52" s="295">
        <v>17.600000000000001</v>
      </c>
      <c r="G52" s="295">
        <v>15.5</v>
      </c>
      <c r="H52" s="295">
        <v>4.53</v>
      </c>
      <c r="I52" s="295">
        <v>2.44</v>
      </c>
      <c r="J52" s="295">
        <v>2.92</v>
      </c>
      <c r="K52" s="295">
        <v>26.5</v>
      </c>
      <c r="L52" s="295">
        <v>33.5</v>
      </c>
      <c r="M52" s="295">
        <v>1.71</v>
      </c>
    </row>
    <row r="53" spans="1:13" x14ac:dyDescent="0.2">
      <c r="A53" s="380"/>
      <c r="B53" s="289" t="s">
        <v>128</v>
      </c>
      <c r="C53" s="114"/>
      <c r="D53" s="268"/>
      <c r="E53" s="111" t="s">
        <v>120</v>
      </c>
      <c r="F53" s="111" t="s">
        <v>120</v>
      </c>
      <c r="G53" s="111" t="s">
        <v>120</v>
      </c>
      <c r="H53" s="111" t="s">
        <v>120</v>
      </c>
      <c r="I53" s="111" t="s">
        <v>120</v>
      </c>
      <c r="J53" s="111" t="s">
        <v>120</v>
      </c>
      <c r="K53" s="111"/>
      <c r="L53" s="111"/>
      <c r="M53" s="111"/>
    </row>
    <row r="54" spans="1:13" x14ac:dyDescent="0.2">
      <c r="A54" s="378" t="s">
        <v>65</v>
      </c>
      <c r="B54" s="288" t="s">
        <v>130</v>
      </c>
      <c r="C54" s="283" t="s">
        <v>53</v>
      </c>
      <c r="D54" s="284" t="s">
        <v>53</v>
      </c>
      <c r="E54" s="293">
        <v>7.9500000000000001E-2</v>
      </c>
      <c r="F54" s="293">
        <v>3.37</v>
      </c>
      <c r="G54" s="293">
        <v>1.1100000000000001</v>
      </c>
      <c r="H54" s="293">
        <v>0.54700000000000004</v>
      </c>
      <c r="I54" s="293">
        <v>0.19700000000000001</v>
      </c>
      <c r="J54" s="293">
        <v>5.7200000000000001E-2</v>
      </c>
      <c r="K54" s="293">
        <v>11.3</v>
      </c>
      <c r="L54" s="293">
        <v>0.14000000000000001</v>
      </c>
      <c r="M54" s="293">
        <v>0.64</v>
      </c>
    </row>
    <row r="55" spans="1:13" x14ac:dyDescent="0.2">
      <c r="A55" s="378"/>
      <c r="B55" s="290" t="s">
        <v>128</v>
      </c>
      <c r="C55" s="263"/>
      <c r="D55" s="286"/>
      <c r="E55" s="292" t="s">
        <v>120</v>
      </c>
      <c r="F55" s="292" t="s">
        <v>49</v>
      </c>
      <c r="G55" s="292" t="s">
        <v>49</v>
      </c>
      <c r="H55" s="292" t="s">
        <v>120</v>
      </c>
      <c r="I55" s="292" t="s">
        <v>120</v>
      </c>
      <c r="J55" s="292" t="s">
        <v>120</v>
      </c>
      <c r="K55" s="292"/>
      <c r="L55" s="292"/>
      <c r="M55" s="292"/>
    </row>
    <row r="56" spans="1:13" x14ac:dyDescent="0.2">
      <c r="A56" s="379" t="s">
        <v>66</v>
      </c>
      <c r="B56" s="289" t="s">
        <v>130</v>
      </c>
      <c r="C56" s="285">
        <v>2.5999999999999998E-5</v>
      </c>
      <c r="D56" s="269">
        <v>2.5999999999999998E-5</v>
      </c>
      <c r="E56" s="111">
        <v>5.0000000000000002E-5</v>
      </c>
      <c r="F56" s="111">
        <v>5.0000000000000002E-5</v>
      </c>
      <c r="G56" s="111">
        <v>5.0000000000000002E-5</v>
      </c>
      <c r="H56" s="111">
        <v>5.0000000000000002E-5</v>
      </c>
      <c r="I56" s="111">
        <v>5.0000000000000002E-5</v>
      </c>
      <c r="J56" s="111">
        <v>5.0000000000000002E-5</v>
      </c>
      <c r="K56" s="111"/>
      <c r="L56" s="111"/>
      <c r="M56" s="111">
        <v>3.16E-3</v>
      </c>
    </row>
    <row r="57" spans="1:13" x14ac:dyDescent="0.2">
      <c r="A57" s="380"/>
      <c r="B57" s="289" t="s">
        <v>128</v>
      </c>
      <c r="C57" s="114"/>
      <c r="D57" s="268"/>
      <c r="E57" s="111" t="s">
        <v>54</v>
      </c>
      <c r="F57" s="111" t="s">
        <v>54</v>
      </c>
      <c r="G57" s="111" t="s">
        <v>54</v>
      </c>
      <c r="H57" s="111" t="s">
        <v>54</v>
      </c>
      <c r="I57" s="111" t="s">
        <v>54</v>
      </c>
      <c r="J57" s="111" t="s">
        <v>54</v>
      </c>
      <c r="K57" s="111"/>
      <c r="L57" s="111"/>
      <c r="M57" s="111" t="s">
        <v>49</v>
      </c>
    </row>
    <row r="58" spans="1:13" x14ac:dyDescent="0.2">
      <c r="A58" s="378" t="s">
        <v>67</v>
      </c>
      <c r="B58" s="288" t="s">
        <v>130</v>
      </c>
      <c r="C58" s="281">
        <v>7.2999999999999995E-2</v>
      </c>
      <c r="D58" s="282">
        <v>7.2999999999999995E-2</v>
      </c>
      <c r="E58" s="293">
        <v>1.4E-2</v>
      </c>
      <c r="F58" s="293">
        <v>1.72E-2</v>
      </c>
      <c r="G58" s="293">
        <v>2.86E-2</v>
      </c>
      <c r="H58" s="293">
        <v>1.73E-3</v>
      </c>
      <c r="I58" s="293">
        <v>6.4000000000000005E-4</v>
      </c>
      <c r="J58" s="293">
        <v>8.1899999999999994E-3</v>
      </c>
      <c r="K58" s="293">
        <v>1E-4</v>
      </c>
      <c r="L58" s="293">
        <v>4.8999999999999998E-4</v>
      </c>
      <c r="M58" s="293">
        <v>1E-4</v>
      </c>
    </row>
    <row r="59" spans="1:13" x14ac:dyDescent="0.2">
      <c r="A59" s="378"/>
      <c r="B59" s="290" t="s">
        <v>128</v>
      </c>
      <c r="C59" s="263"/>
      <c r="D59" s="286"/>
      <c r="E59" s="292" t="s">
        <v>120</v>
      </c>
      <c r="F59" s="292" t="s">
        <v>120</v>
      </c>
      <c r="G59" s="292" t="s">
        <v>120</v>
      </c>
      <c r="H59" s="292" t="s">
        <v>120</v>
      </c>
      <c r="I59" s="292" t="s">
        <v>120</v>
      </c>
      <c r="J59" s="292" t="s">
        <v>120</v>
      </c>
      <c r="K59" s="292" t="s">
        <v>54</v>
      </c>
      <c r="L59" s="292"/>
      <c r="M59" s="292" t="s">
        <v>54</v>
      </c>
    </row>
    <row r="60" spans="1:13" x14ac:dyDescent="0.2">
      <c r="A60" s="379" t="s">
        <v>68</v>
      </c>
      <c r="B60" s="289" t="s">
        <v>130</v>
      </c>
      <c r="C60" s="285">
        <v>2.5000000000000001E-2</v>
      </c>
      <c r="D60" s="269">
        <v>2.5000000000000001E-2</v>
      </c>
      <c r="E60" s="295">
        <v>1.82E-3</v>
      </c>
      <c r="F60" s="295">
        <v>1.6400000000000001E-2</v>
      </c>
      <c r="G60" s="295">
        <v>7.7099999999999998E-3</v>
      </c>
      <c r="H60" s="295">
        <v>0.01</v>
      </c>
      <c r="I60" s="295">
        <v>6.1900000000000002E-3</v>
      </c>
      <c r="J60" s="295">
        <v>1.8499999999999999E-2</v>
      </c>
      <c r="K60" s="295">
        <v>0.16</v>
      </c>
      <c r="L60" s="295">
        <v>4.5900000000000003E-3</v>
      </c>
      <c r="M60" s="295">
        <v>1.47E-3</v>
      </c>
    </row>
    <row r="61" spans="1:13" x14ac:dyDescent="0.2">
      <c r="A61" s="380"/>
      <c r="B61" s="289" t="s">
        <v>128</v>
      </c>
      <c r="C61" s="114"/>
      <c r="D61" s="268"/>
      <c r="E61" s="111" t="s">
        <v>120</v>
      </c>
      <c r="F61" s="111" t="s">
        <v>49</v>
      </c>
      <c r="G61" s="111" t="s">
        <v>49</v>
      </c>
      <c r="H61" s="111" t="s">
        <v>120</v>
      </c>
      <c r="I61" s="111" t="s">
        <v>120</v>
      </c>
      <c r="J61" s="111" t="s">
        <v>120</v>
      </c>
      <c r="K61" s="111"/>
      <c r="L61" s="111"/>
      <c r="M61" s="111"/>
    </row>
    <row r="62" spans="1:13" x14ac:dyDescent="0.2">
      <c r="A62" s="378" t="s">
        <v>142</v>
      </c>
      <c r="B62" s="288" t="s">
        <v>130</v>
      </c>
      <c r="C62" s="281">
        <v>13</v>
      </c>
      <c r="D62" s="282">
        <v>13</v>
      </c>
      <c r="E62" s="291">
        <v>0.19400000000000001</v>
      </c>
      <c r="F62" s="291">
        <v>0.05</v>
      </c>
      <c r="G62" s="291">
        <v>0.05</v>
      </c>
      <c r="H62" s="291" t="s">
        <v>76</v>
      </c>
      <c r="I62" s="291" t="s">
        <v>76</v>
      </c>
      <c r="J62" s="291">
        <v>0.187</v>
      </c>
      <c r="K62" s="291" t="s">
        <v>76</v>
      </c>
      <c r="L62" s="291" t="s">
        <v>76</v>
      </c>
      <c r="M62" s="291" t="s">
        <v>76</v>
      </c>
    </row>
    <row r="63" spans="1:13" x14ac:dyDescent="0.2">
      <c r="A63" s="378"/>
      <c r="B63" s="290" t="s">
        <v>128</v>
      </c>
      <c r="C63" s="263"/>
      <c r="D63" s="286"/>
      <c r="E63" s="292" t="s">
        <v>120</v>
      </c>
      <c r="F63" s="292" t="s">
        <v>54</v>
      </c>
      <c r="G63" s="292" t="s">
        <v>54</v>
      </c>
      <c r="H63" s="292" t="s">
        <v>120</v>
      </c>
      <c r="I63" s="292" t="s">
        <v>120</v>
      </c>
      <c r="J63" s="292" t="s">
        <v>120</v>
      </c>
      <c r="K63" s="292" t="s">
        <v>120</v>
      </c>
      <c r="L63" s="292" t="s">
        <v>120</v>
      </c>
      <c r="M63" s="292" t="s">
        <v>120</v>
      </c>
    </row>
    <row r="64" spans="1:13" x14ac:dyDescent="0.2">
      <c r="A64" s="379" t="s">
        <v>143</v>
      </c>
      <c r="B64" s="289" t="s">
        <v>130</v>
      </c>
      <c r="C64" s="285">
        <v>0.06</v>
      </c>
      <c r="D64" s="269">
        <v>0.06</v>
      </c>
      <c r="E64" s="111">
        <v>8.3000000000000001E-3</v>
      </c>
      <c r="F64" s="111">
        <v>0.01</v>
      </c>
      <c r="G64" s="111">
        <v>1.6E-2</v>
      </c>
      <c r="H64" s="111" t="s">
        <v>76</v>
      </c>
      <c r="I64" s="111" t="s">
        <v>76</v>
      </c>
      <c r="J64" s="111">
        <v>1.47E-2</v>
      </c>
      <c r="K64" s="111" t="s">
        <v>76</v>
      </c>
      <c r="L64" s="111" t="s">
        <v>76</v>
      </c>
      <c r="M64" s="111" t="s">
        <v>76</v>
      </c>
    </row>
    <row r="65" spans="1:13" x14ac:dyDescent="0.2">
      <c r="A65" s="380"/>
      <c r="B65" s="289" t="s">
        <v>128</v>
      </c>
      <c r="C65" s="114"/>
      <c r="D65" s="268"/>
      <c r="E65" s="111" t="s">
        <v>120</v>
      </c>
      <c r="F65" s="111" t="s">
        <v>54</v>
      </c>
      <c r="G65" s="111" t="s">
        <v>120</v>
      </c>
      <c r="H65" s="111" t="s">
        <v>120</v>
      </c>
      <c r="I65" s="111" t="s">
        <v>120</v>
      </c>
      <c r="J65" s="111" t="s">
        <v>120</v>
      </c>
      <c r="K65" s="111"/>
      <c r="L65" s="111"/>
      <c r="M65" s="111"/>
    </row>
    <row r="66" spans="1:13" x14ac:dyDescent="0.2">
      <c r="A66" s="378" t="s">
        <v>70</v>
      </c>
      <c r="B66" s="288" t="s">
        <v>130</v>
      </c>
      <c r="C66" s="283" t="s">
        <v>53</v>
      </c>
      <c r="D66" s="284" t="s">
        <v>53</v>
      </c>
      <c r="E66" s="293">
        <v>7.3</v>
      </c>
      <c r="F66" s="293">
        <v>7.5</v>
      </c>
      <c r="G66" s="293">
        <v>5.8</v>
      </c>
      <c r="H66" s="293">
        <v>2.1</v>
      </c>
      <c r="I66" s="293">
        <v>2.4</v>
      </c>
      <c r="J66" s="293">
        <v>5.8</v>
      </c>
      <c r="K66" s="293">
        <v>10.199999999999999</v>
      </c>
      <c r="L66" s="293">
        <v>5.2</v>
      </c>
      <c r="M66" s="293">
        <v>5.3</v>
      </c>
    </row>
    <row r="67" spans="1:13" x14ac:dyDescent="0.2">
      <c r="A67" s="378"/>
      <c r="B67" s="290" t="s">
        <v>128</v>
      </c>
      <c r="C67" s="263"/>
      <c r="D67" s="286"/>
      <c r="E67" s="292" t="s">
        <v>120</v>
      </c>
      <c r="F67" s="292" t="s">
        <v>120</v>
      </c>
      <c r="G67" s="292" t="s">
        <v>120</v>
      </c>
      <c r="H67" s="292" t="s">
        <v>120</v>
      </c>
      <c r="I67" s="292" t="s">
        <v>120</v>
      </c>
      <c r="J67" s="292" t="s">
        <v>120</v>
      </c>
      <c r="K67" s="292"/>
      <c r="L67" s="292"/>
      <c r="M67" s="292"/>
    </row>
    <row r="68" spans="1:13" x14ac:dyDescent="0.2">
      <c r="A68" s="379" t="s">
        <v>71</v>
      </c>
      <c r="B68" s="289" t="s">
        <v>130</v>
      </c>
      <c r="C68" s="285">
        <v>1E-3</v>
      </c>
      <c r="D68" s="269">
        <v>1E-3</v>
      </c>
      <c r="E68" s="111">
        <v>5.0000000000000001E-4</v>
      </c>
      <c r="F68" s="111">
        <v>1.9E-3</v>
      </c>
      <c r="G68" s="111">
        <v>8.9999999999999998E-4</v>
      </c>
      <c r="H68" s="111">
        <v>5.0000000000000001E-4</v>
      </c>
      <c r="I68" s="111">
        <v>5.0000000000000001E-4</v>
      </c>
      <c r="J68" s="111">
        <v>4.6800000000000001E-3</v>
      </c>
      <c r="K68" s="111">
        <v>5.0000000000000001E-4</v>
      </c>
      <c r="L68" s="111">
        <v>5.0000000000000001E-4</v>
      </c>
      <c r="M68" s="111">
        <v>5.0000000000000001E-4</v>
      </c>
    </row>
    <row r="69" spans="1:13" x14ac:dyDescent="0.2">
      <c r="A69" s="380"/>
      <c r="B69" s="289" t="s">
        <v>128</v>
      </c>
      <c r="C69" s="114"/>
      <c r="D69" s="268"/>
      <c r="E69" s="111" t="s">
        <v>54</v>
      </c>
      <c r="F69" s="111" t="s">
        <v>49</v>
      </c>
      <c r="G69" s="111" t="s">
        <v>49</v>
      </c>
      <c r="H69" s="111" t="s">
        <v>54</v>
      </c>
      <c r="I69" s="111" t="s">
        <v>54</v>
      </c>
      <c r="J69" s="111" t="s">
        <v>120</v>
      </c>
      <c r="K69" s="111" t="s">
        <v>54</v>
      </c>
      <c r="L69" s="111" t="s">
        <v>54</v>
      </c>
      <c r="M69" s="111" t="s">
        <v>54</v>
      </c>
    </row>
    <row r="70" spans="1:13" x14ac:dyDescent="0.2">
      <c r="A70" s="378" t="s">
        <v>144</v>
      </c>
      <c r="B70" s="288" t="s">
        <v>130</v>
      </c>
      <c r="C70" s="283" t="s">
        <v>53</v>
      </c>
      <c r="D70" s="284" t="s">
        <v>53</v>
      </c>
      <c r="E70" s="293">
        <v>6.02</v>
      </c>
      <c r="F70" s="293">
        <v>2.87</v>
      </c>
      <c r="G70" s="293">
        <v>3.44</v>
      </c>
      <c r="H70" s="293">
        <v>13.9</v>
      </c>
      <c r="I70" s="293">
        <v>13.3</v>
      </c>
      <c r="J70" s="293">
        <v>11.9</v>
      </c>
      <c r="K70" s="293">
        <v>6.77</v>
      </c>
      <c r="L70" s="293">
        <v>0.85</v>
      </c>
      <c r="M70" s="293">
        <v>3.26</v>
      </c>
    </row>
    <row r="71" spans="1:13" x14ac:dyDescent="0.2">
      <c r="A71" s="378"/>
      <c r="B71" s="290" t="s">
        <v>128</v>
      </c>
      <c r="C71" s="263"/>
      <c r="D71" s="286"/>
      <c r="E71" s="292" t="s">
        <v>120</v>
      </c>
      <c r="F71" s="292" t="s">
        <v>120</v>
      </c>
      <c r="G71" s="292" t="s">
        <v>120</v>
      </c>
      <c r="H71" s="292" t="s">
        <v>120</v>
      </c>
      <c r="I71" s="292" t="s">
        <v>120</v>
      </c>
      <c r="J71" s="292" t="s">
        <v>120</v>
      </c>
      <c r="K71" s="292"/>
      <c r="L71" s="292"/>
      <c r="M71" s="292"/>
    </row>
    <row r="72" spans="1:13" x14ac:dyDescent="0.2">
      <c r="A72" s="379" t="s">
        <v>72</v>
      </c>
      <c r="B72" s="289" t="s">
        <v>130</v>
      </c>
      <c r="C72" s="285">
        <v>1E-4</v>
      </c>
      <c r="D72" s="269">
        <v>1E-4</v>
      </c>
      <c r="E72" s="295">
        <v>5.0000000000000002E-5</v>
      </c>
      <c r="F72" s="295">
        <v>1E-4</v>
      </c>
      <c r="G72" s="295">
        <v>5.0000000000000002E-5</v>
      </c>
      <c r="H72" s="295">
        <v>1.63E-4</v>
      </c>
      <c r="I72" s="295">
        <v>1.6899999999999999E-4</v>
      </c>
      <c r="J72" s="295">
        <v>3.3799999999999998E-4</v>
      </c>
      <c r="K72" s="295">
        <v>5.0000000000000002E-5</v>
      </c>
      <c r="L72" s="295">
        <v>5.0000000000000002E-5</v>
      </c>
      <c r="M72" s="295">
        <v>5.7000000000000003E-5</v>
      </c>
    </row>
    <row r="73" spans="1:13" x14ac:dyDescent="0.2">
      <c r="A73" s="380"/>
      <c r="B73" s="289" t="s">
        <v>128</v>
      </c>
      <c r="C73" s="114"/>
      <c r="D73" s="268"/>
      <c r="E73" s="111" t="s">
        <v>54</v>
      </c>
      <c r="F73" s="111" t="s">
        <v>54</v>
      </c>
      <c r="G73" s="111" t="s">
        <v>54</v>
      </c>
      <c r="H73" s="111" t="s">
        <v>120</v>
      </c>
      <c r="I73" s="111" t="s">
        <v>120</v>
      </c>
      <c r="J73" s="111" t="s">
        <v>120</v>
      </c>
      <c r="K73" s="111" t="s">
        <v>54</v>
      </c>
      <c r="L73" s="111" t="s">
        <v>54</v>
      </c>
      <c r="M73" s="111"/>
    </row>
    <row r="74" spans="1:13" x14ac:dyDescent="0.2">
      <c r="A74" s="378" t="s">
        <v>73</v>
      </c>
      <c r="B74" s="288" t="s">
        <v>130</v>
      </c>
      <c r="C74" s="283" t="s">
        <v>53</v>
      </c>
      <c r="D74" s="284" t="s">
        <v>53</v>
      </c>
      <c r="E74" s="293">
        <v>3.5</v>
      </c>
      <c r="F74" s="293">
        <v>2</v>
      </c>
      <c r="G74" s="293">
        <v>2</v>
      </c>
      <c r="H74" s="293">
        <v>2</v>
      </c>
      <c r="I74" s="293">
        <v>2</v>
      </c>
      <c r="J74" s="293">
        <v>3.1</v>
      </c>
      <c r="K74" s="293" t="s">
        <v>76</v>
      </c>
      <c r="L74" s="293" t="s">
        <v>76</v>
      </c>
      <c r="M74" s="293" t="s">
        <v>76</v>
      </c>
    </row>
    <row r="75" spans="1:13" x14ac:dyDescent="0.2">
      <c r="A75" s="378"/>
      <c r="B75" s="290" t="s">
        <v>128</v>
      </c>
      <c r="C75" s="263"/>
      <c r="D75" s="286"/>
      <c r="E75" s="292" t="s">
        <v>120</v>
      </c>
      <c r="F75" s="292" t="s">
        <v>54</v>
      </c>
      <c r="G75" s="292" t="s">
        <v>54</v>
      </c>
      <c r="H75" s="292" t="s">
        <v>54</v>
      </c>
      <c r="I75" s="292" t="s">
        <v>54</v>
      </c>
      <c r="J75" s="292" t="s">
        <v>120</v>
      </c>
      <c r="K75" s="292"/>
      <c r="L75" s="292"/>
      <c r="M75" s="292"/>
    </row>
    <row r="76" spans="1:13" x14ac:dyDescent="0.2">
      <c r="A76" s="379" t="s">
        <v>74</v>
      </c>
      <c r="B76" s="289" t="s">
        <v>130</v>
      </c>
      <c r="C76" s="114" t="s">
        <v>53</v>
      </c>
      <c r="D76" s="268" t="s">
        <v>53</v>
      </c>
      <c r="E76" s="295">
        <v>6.1899999999999997E-2</v>
      </c>
      <c r="F76" s="295">
        <v>0.44900000000000001</v>
      </c>
      <c r="G76" s="295">
        <v>0.40300000000000002</v>
      </c>
      <c r="H76" s="295">
        <v>0.10299999999999999</v>
      </c>
      <c r="I76" s="295">
        <v>7.8399999999999997E-2</v>
      </c>
      <c r="J76" s="295">
        <v>4.6800000000000001E-2</v>
      </c>
      <c r="K76" s="295">
        <v>0.12</v>
      </c>
      <c r="L76" s="295">
        <v>0.11</v>
      </c>
      <c r="M76" s="295">
        <v>0.08</v>
      </c>
    </row>
    <row r="77" spans="1:13" x14ac:dyDescent="0.2">
      <c r="A77" s="380"/>
      <c r="B77" s="289" t="s">
        <v>128</v>
      </c>
      <c r="C77" s="114"/>
      <c r="D77" s="268"/>
      <c r="E77" s="111" t="s">
        <v>120</v>
      </c>
      <c r="F77" s="111" t="s">
        <v>120</v>
      </c>
      <c r="G77" s="111" t="s">
        <v>120</v>
      </c>
      <c r="H77" s="111" t="s">
        <v>120</v>
      </c>
      <c r="I77" s="111" t="s">
        <v>120</v>
      </c>
      <c r="J77" s="111" t="s">
        <v>120</v>
      </c>
      <c r="K77" s="111"/>
      <c r="L77" s="111"/>
      <c r="M77" s="111"/>
    </row>
    <row r="78" spans="1:13" x14ac:dyDescent="0.2">
      <c r="A78" s="378" t="s">
        <v>145</v>
      </c>
      <c r="B78" s="288" t="s">
        <v>130</v>
      </c>
      <c r="C78" s="281">
        <v>100</v>
      </c>
      <c r="D78" s="282">
        <v>100</v>
      </c>
      <c r="E78" s="291">
        <v>29.3</v>
      </c>
      <c r="F78" s="291">
        <v>464</v>
      </c>
      <c r="G78" s="291">
        <v>269</v>
      </c>
      <c r="H78" s="291">
        <v>8.4</v>
      </c>
      <c r="I78" s="291">
        <v>2.61</v>
      </c>
      <c r="J78" s="291">
        <v>6.8</v>
      </c>
      <c r="K78" s="291">
        <v>501</v>
      </c>
      <c r="L78" s="291">
        <v>159</v>
      </c>
      <c r="M78" s="291">
        <v>21.3</v>
      </c>
    </row>
    <row r="79" spans="1:13" x14ac:dyDescent="0.2">
      <c r="A79" s="378"/>
      <c r="B79" s="290" t="s">
        <v>128</v>
      </c>
      <c r="C79" s="263"/>
      <c r="D79" s="286"/>
      <c r="E79" s="292" t="s">
        <v>120</v>
      </c>
      <c r="F79" s="292" t="s">
        <v>49</v>
      </c>
      <c r="G79" s="292" t="s">
        <v>49</v>
      </c>
      <c r="H79" s="292" t="s">
        <v>120</v>
      </c>
      <c r="I79" s="292" t="s">
        <v>120</v>
      </c>
      <c r="J79" s="292" t="s">
        <v>120</v>
      </c>
      <c r="K79" s="292"/>
      <c r="L79" s="292"/>
      <c r="M79" s="292"/>
    </row>
    <row r="80" spans="1:13" x14ac:dyDescent="0.2">
      <c r="A80" s="379" t="s">
        <v>75</v>
      </c>
      <c r="B80" s="289" t="s">
        <v>130</v>
      </c>
      <c r="C80" s="114" t="s">
        <v>53</v>
      </c>
      <c r="D80" s="268" t="s">
        <v>53</v>
      </c>
      <c r="E80" s="111">
        <v>9.67</v>
      </c>
      <c r="F80" s="111">
        <v>149</v>
      </c>
      <c r="G80" s="111">
        <v>89.1</v>
      </c>
      <c r="H80" s="111">
        <v>1.9</v>
      </c>
      <c r="I80" s="111">
        <v>1.92</v>
      </c>
      <c r="J80" s="111">
        <v>2.73</v>
      </c>
      <c r="K80" s="111">
        <v>168</v>
      </c>
      <c r="L80" s="111">
        <v>55.4</v>
      </c>
      <c r="M80" s="111">
        <v>7.03</v>
      </c>
    </row>
    <row r="81" spans="1:13" x14ac:dyDescent="0.2">
      <c r="A81" s="380"/>
      <c r="B81" s="289" t="s">
        <v>128</v>
      </c>
      <c r="C81" s="114"/>
      <c r="D81" s="268"/>
      <c r="E81" s="111" t="s">
        <v>120</v>
      </c>
      <c r="F81" s="111" t="s">
        <v>49</v>
      </c>
      <c r="G81" s="111" t="s">
        <v>49</v>
      </c>
      <c r="H81" s="111" t="s">
        <v>120</v>
      </c>
      <c r="I81" s="111" t="s">
        <v>120</v>
      </c>
      <c r="J81" s="111" t="s">
        <v>120</v>
      </c>
      <c r="K81" s="111"/>
      <c r="L81" s="111"/>
      <c r="M81" s="111"/>
    </row>
    <row r="82" spans="1:13" x14ac:dyDescent="0.2">
      <c r="A82" s="378" t="s">
        <v>77</v>
      </c>
      <c r="B82" s="288" t="s">
        <v>130</v>
      </c>
      <c r="C82" s="281">
        <v>8.0000000000000004E-4</v>
      </c>
      <c r="D82" s="282">
        <v>8.0000000000000004E-4</v>
      </c>
      <c r="E82" s="293">
        <v>1E-4</v>
      </c>
      <c r="F82" s="293">
        <v>2.0000000000000001E-4</v>
      </c>
      <c r="G82" s="293">
        <v>1E-4</v>
      </c>
      <c r="H82" s="293">
        <v>1E-4</v>
      </c>
      <c r="I82" s="293">
        <v>1E-4</v>
      </c>
      <c r="J82" s="293">
        <v>1E-4</v>
      </c>
      <c r="K82" s="293">
        <v>9.6000000000000002E-4</v>
      </c>
      <c r="L82" s="293">
        <v>1.67E-3</v>
      </c>
      <c r="M82" s="293">
        <v>1E-4</v>
      </c>
    </row>
    <row r="83" spans="1:13" x14ac:dyDescent="0.2">
      <c r="A83" s="378"/>
      <c r="B83" s="290" t="s">
        <v>128</v>
      </c>
      <c r="C83" s="263"/>
      <c r="D83" s="286"/>
      <c r="E83" s="292" t="s">
        <v>54</v>
      </c>
      <c r="F83" s="292" t="s">
        <v>54</v>
      </c>
      <c r="G83" s="292" t="s">
        <v>54</v>
      </c>
      <c r="H83" s="292" t="s">
        <v>54</v>
      </c>
      <c r="I83" s="292" t="s">
        <v>54</v>
      </c>
      <c r="J83" s="292" t="s">
        <v>54</v>
      </c>
      <c r="K83" s="292"/>
      <c r="L83" s="292"/>
      <c r="M83" s="292" t="s">
        <v>54</v>
      </c>
    </row>
    <row r="84" spans="1:13" x14ac:dyDescent="0.2">
      <c r="A84" s="379" t="s">
        <v>79</v>
      </c>
      <c r="B84" s="289" t="s">
        <v>130</v>
      </c>
      <c r="C84" s="285">
        <v>0.1</v>
      </c>
      <c r="D84" s="269">
        <v>0.1</v>
      </c>
      <c r="E84" s="295">
        <v>1.4999999999999999E-2</v>
      </c>
      <c r="F84" s="295">
        <v>0.01</v>
      </c>
      <c r="G84" s="295">
        <v>0.01</v>
      </c>
      <c r="H84" s="295">
        <v>0.14299999999999999</v>
      </c>
      <c r="I84" s="295">
        <v>9.0999999999999998E-2</v>
      </c>
      <c r="J84" s="295">
        <v>0.19</v>
      </c>
      <c r="K84" s="295">
        <v>0.01</v>
      </c>
      <c r="L84" s="295">
        <v>0.01</v>
      </c>
      <c r="M84" s="295">
        <v>0.01</v>
      </c>
    </row>
    <row r="85" spans="1:13" x14ac:dyDescent="0.2">
      <c r="A85" s="380"/>
      <c r="B85" s="289" t="s">
        <v>128</v>
      </c>
      <c r="C85" s="114"/>
      <c r="D85" s="268"/>
      <c r="E85" s="111"/>
      <c r="F85" s="111" t="s">
        <v>54</v>
      </c>
      <c r="G85" s="111" t="s">
        <v>54</v>
      </c>
      <c r="H85" s="111" t="s">
        <v>120</v>
      </c>
      <c r="I85" s="111" t="s">
        <v>120</v>
      </c>
      <c r="J85" s="111" t="s">
        <v>120</v>
      </c>
      <c r="K85" s="111" t="s">
        <v>54</v>
      </c>
      <c r="L85" s="111" t="s">
        <v>54</v>
      </c>
      <c r="M85" s="111" t="s">
        <v>54</v>
      </c>
    </row>
    <row r="86" spans="1:13" x14ac:dyDescent="0.2">
      <c r="A86" s="378" t="s">
        <v>80</v>
      </c>
      <c r="B86" s="288" t="s">
        <v>130</v>
      </c>
      <c r="C86" s="281">
        <v>1.4999999999999999E-2</v>
      </c>
      <c r="D86" s="282">
        <v>1.4999999999999999E-2</v>
      </c>
      <c r="E86" s="293">
        <v>2.1499999999999999E-4</v>
      </c>
      <c r="F86" s="293">
        <v>1.2E-2</v>
      </c>
      <c r="G86" s="293">
        <v>1.41E-2</v>
      </c>
      <c r="H86" s="293">
        <v>7.6900000000000004E-4</v>
      </c>
      <c r="I86" s="293">
        <v>2.5099999999999998E-4</v>
      </c>
      <c r="J86" s="293">
        <v>6.0700000000000001E-4</v>
      </c>
      <c r="K86" s="293">
        <v>3.88E-4</v>
      </c>
      <c r="L86" s="293">
        <v>1.63E-4</v>
      </c>
      <c r="M86" s="293">
        <v>5.5999999999999999E-5</v>
      </c>
    </row>
    <row r="87" spans="1:13" x14ac:dyDescent="0.2">
      <c r="A87" s="378"/>
      <c r="B87" s="290" t="s">
        <v>128</v>
      </c>
      <c r="C87" s="263"/>
      <c r="D87" s="286"/>
      <c r="E87" s="292" t="s">
        <v>120</v>
      </c>
      <c r="F87" s="292" t="s">
        <v>120</v>
      </c>
      <c r="G87" s="292" t="s">
        <v>120</v>
      </c>
      <c r="H87" s="292" t="s">
        <v>120</v>
      </c>
      <c r="I87" s="292" t="s">
        <v>120</v>
      </c>
      <c r="J87" s="292" t="s">
        <v>120</v>
      </c>
      <c r="K87" s="292"/>
      <c r="L87" s="292"/>
      <c r="M87" s="292"/>
    </row>
    <row r="88" spans="1:13" x14ac:dyDescent="0.2">
      <c r="A88" s="379" t="s">
        <v>81</v>
      </c>
      <c r="B88" s="289" t="s">
        <v>130</v>
      </c>
      <c r="C88" s="114" t="s">
        <v>53</v>
      </c>
      <c r="D88" s="268" t="s">
        <v>53</v>
      </c>
      <c r="E88" s="295">
        <v>2.8999999999999998E-3</v>
      </c>
      <c r="F88" s="295">
        <v>2E-3</v>
      </c>
      <c r="G88" s="295">
        <v>1E-3</v>
      </c>
      <c r="H88" s="295">
        <v>2.4299999999999999E-2</v>
      </c>
      <c r="I88" s="295">
        <v>8.8999999999999999E-3</v>
      </c>
      <c r="J88" s="295">
        <v>2.5999999999999999E-2</v>
      </c>
      <c r="K88" s="295">
        <v>1E-3</v>
      </c>
      <c r="L88" s="295">
        <v>1E-3</v>
      </c>
      <c r="M88" s="295">
        <v>1E-3</v>
      </c>
    </row>
    <row r="89" spans="1:13" x14ac:dyDescent="0.2">
      <c r="A89" s="380"/>
      <c r="B89" s="289" t="s">
        <v>128</v>
      </c>
      <c r="C89" s="114"/>
      <c r="D89" s="268"/>
      <c r="E89" s="111" t="s">
        <v>120</v>
      </c>
      <c r="F89" s="111" t="s">
        <v>54</v>
      </c>
      <c r="G89" s="111" t="s">
        <v>54</v>
      </c>
      <c r="H89" s="111" t="s">
        <v>120</v>
      </c>
      <c r="I89" s="111" t="s">
        <v>120</v>
      </c>
      <c r="J89" s="111" t="s">
        <v>120</v>
      </c>
      <c r="K89" s="111" t="s">
        <v>54</v>
      </c>
      <c r="L89" s="111" t="s">
        <v>54</v>
      </c>
      <c r="M89" s="111" t="s">
        <v>54</v>
      </c>
    </row>
    <row r="90" spans="1:13" x14ac:dyDescent="0.2">
      <c r="A90" s="378" t="s">
        <v>82</v>
      </c>
      <c r="B90" s="288" t="s">
        <v>130</v>
      </c>
      <c r="C90" s="281">
        <v>0.03</v>
      </c>
      <c r="D90" s="282">
        <v>0.03</v>
      </c>
      <c r="E90" s="293">
        <v>2.1000000000000001E-2</v>
      </c>
      <c r="F90" s="293">
        <v>2.3E-2</v>
      </c>
      <c r="G90" s="293">
        <v>0.01</v>
      </c>
      <c r="H90" s="293">
        <v>2.3E-2</v>
      </c>
      <c r="I90" s="293">
        <v>1.2E-2</v>
      </c>
      <c r="J90" s="293">
        <v>0.05</v>
      </c>
      <c r="K90" s="293">
        <v>70.099999999999994</v>
      </c>
      <c r="L90" s="293">
        <v>0.03</v>
      </c>
      <c r="M90" s="293">
        <v>0.06</v>
      </c>
    </row>
    <row r="91" spans="1:13" x14ac:dyDescent="0.2">
      <c r="A91" s="378"/>
      <c r="B91" s="290" t="s">
        <v>128</v>
      </c>
      <c r="C91" s="263"/>
      <c r="D91" s="271"/>
      <c r="E91" s="292" t="s">
        <v>120</v>
      </c>
      <c r="F91" s="292" t="s">
        <v>120</v>
      </c>
      <c r="G91" s="292" t="s">
        <v>54</v>
      </c>
      <c r="H91" s="292" t="s">
        <v>120</v>
      </c>
      <c r="I91" s="292" t="s">
        <v>120</v>
      </c>
      <c r="J91" s="292" t="s">
        <v>120</v>
      </c>
      <c r="K91" s="292"/>
      <c r="L91" s="292"/>
      <c r="M91" s="292"/>
    </row>
    <row r="92" spans="1:13" ht="6.75" customHeight="1" x14ac:dyDescent="0.2">
      <c r="A92" s="111"/>
      <c r="B92" s="111"/>
      <c r="C92" s="111"/>
      <c r="D92" s="111"/>
      <c r="E92" s="111"/>
      <c r="F92" s="111"/>
      <c r="G92" s="111"/>
      <c r="H92" s="111"/>
      <c r="I92" s="111"/>
      <c r="J92" s="111"/>
      <c r="K92" s="111"/>
      <c r="L92" s="111"/>
      <c r="M92" s="111"/>
    </row>
    <row r="93" spans="1:13" x14ac:dyDescent="0.2">
      <c r="A93" s="123" t="s">
        <v>91</v>
      </c>
      <c r="B93" s="10"/>
      <c r="C93" s="23"/>
      <c r="D93" s="23"/>
      <c r="E93" s="111"/>
      <c r="F93" s="111"/>
      <c r="G93" s="111"/>
      <c r="H93" s="111"/>
      <c r="I93" s="111"/>
      <c r="J93" s="111"/>
      <c r="K93" s="111"/>
      <c r="L93" s="111"/>
      <c r="M93" s="111"/>
    </row>
    <row r="94" spans="1:13" ht="14.25" x14ac:dyDescent="0.2">
      <c r="A94" s="17" t="s">
        <v>350</v>
      </c>
      <c r="B94" s="116"/>
      <c r="C94" s="23"/>
      <c r="D94" s="23"/>
      <c r="E94" s="111"/>
      <c r="F94" s="111"/>
      <c r="G94" s="111"/>
      <c r="H94" s="111"/>
      <c r="I94" s="111"/>
      <c r="J94" s="111"/>
      <c r="K94" s="111"/>
      <c r="L94" s="111"/>
      <c r="M94" s="111"/>
    </row>
    <row r="95" spans="1:13" ht="14.25" x14ac:dyDescent="0.2">
      <c r="A95" s="17" t="s">
        <v>351</v>
      </c>
      <c r="B95" s="116"/>
      <c r="C95" s="23"/>
      <c r="D95" s="23"/>
      <c r="E95" s="111"/>
      <c r="F95" s="111"/>
      <c r="G95" s="111"/>
      <c r="H95" s="111"/>
      <c r="I95" s="111"/>
      <c r="J95" s="111"/>
      <c r="K95" s="111"/>
      <c r="L95" s="111"/>
      <c r="M95" s="111"/>
    </row>
    <row r="96" spans="1:13" ht="14.25" x14ac:dyDescent="0.2">
      <c r="A96" s="79" t="s">
        <v>377</v>
      </c>
      <c r="B96" s="116"/>
      <c r="C96" s="23"/>
      <c r="D96" s="23"/>
      <c r="E96" s="111"/>
      <c r="F96" s="111"/>
      <c r="G96" s="111"/>
      <c r="H96" s="111"/>
      <c r="I96" s="111"/>
      <c r="J96" s="111"/>
      <c r="K96" s="111"/>
      <c r="L96" s="111"/>
      <c r="M96" s="111"/>
    </row>
    <row r="97" spans="1:13" ht="14.25" x14ac:dyDescent="0.2">
      <c r="A97" s="79" t="s">
        <v>380</v>
      </c>
      <c r="B97" s="116"/>
      <c r="C97" s="23"/>
      <c r="D97" s="23"/>
      <c r="E97" s="111"/>
      <c r="F97" s="111"/>
      <c r="G97" s="111"/>
      <c r="H97" s="111"/>
      <c r="I97" s="111"/>
      <c r="J97" s="111"/>
      <c r="K97" s="111"/>
      <c r="L97" s="111"/>
      <c r="M97" s="111"/>
    </row>
    <row r="98" spans="1:13" ht="14.25" x14ac:dyDescent="0.2">
      <c r="A98" s="79" t="s">
        <v>378</v>
      </c>
      <c r="B98" s="116"/>
      <c r="C98" s="23"/>
      <c r="D98" s="23"/>
      <c r="E98" s="111"/>
      <c r="F98" s="111"/>
      <c r="G98" s="111"/>
      <c r="H98" s="111"/>
      <c r="I98" s="111"/>
      <c r="J98" s="111"/>
      <c r="K98" s="111"/>
      <c r="L98" s="111"/>
      <c r="M98" s="111"/>
    </row>
    <row r="99" spans="1:13" ht="14.25" x14ac:dyDescent="0.2">
      <c r="A99" s="79" t="s">
        <v>381</v>
      </c>
      <c r="B99" s="116"/>
      <c r="C99" s="23"/>
      <c r="D99" s="23"/>
      <c r="E99" s="111"/>
      <c r="F99" s="111"/>
      <c r="G99" s="111"/>
      <c r="H99" s="111"/>
      <c r="I99" s="111"/>
      <c r="J99" s="111"/>
      <c r="K99" s="111"/>
      <c r="L99" s="111"/>
      <c r="M99" s="111"/>
    </row>
    <row r="100" spans="1:13" ht="14.25" x14ac:dyDescent="0.2">
      <c r="A100" s="17" t="s">
        <v>352</v>
      </c>
      <c r="B100" s="116"/>
      <c r="C100" s="23"/>
      <c r="D100" s="23"/>
      <c r="E100" s="111"/>
      <c r="F100" s="111"/>
      <c r="G100" s="111"/>
      <c r="H100" s="111"/>
      <c r="I100" s="111"/>
      <c r="J100" s="111"/>
      <c r="K100" s="111"/>
      <c r="L100" s="111"/>
      <c r="M100" s="111"/>
    </row>
    <row r="101" spans="1:13" ht="13.5" customHeight="1" x14ac:dyDescent="0.2">
      <c r="A101" s="21" t="s">
        <v>162</v>
      </c>
      <c r="C101" s="23"/>
      <c r="D101" s="23"/>
      <c r="E101" s="111"/>
      <c r="F101" s="111"/>
      <c r="G101" s="111"/>
      <c r="H101" s="111"/>
      <c r="I101" s="111"/>
      <c r="J101" s="111"/>
      <c r="K101" s="111"/>
      <c r="L101" s="111"/>
      <c r="M101" s="111"/>
    </row>
    <row r="102" spans="1:13" ht="13.5" customHeight="1" x14ac:dyDescent="0.2">
      <c r="A102" s="298" t="s">
        <v>146</v>
      </c>
      <c r="B102" s="116"/>
      <c r="C102" s="229"/>
      <c r="D102" s="23"/>
      <c r="E102" s="111"/>
      <c r="F102" s="111"/>
      <c r="G102" s="111"/>
      <c r="H102" s="111"/>
      <c r="I102" s="111"/>
      <c r="J102" s="111"/>
      <c r="K102" s="111"/>
      <c r="L102" s="111"/>
      <c r="M102" s="111"/>
    </row>
    <row r="103" spans="1:13" ht="13.5" customHeight="1" x14ac:dyDescent="0.2">
      <c r="A103" s="382" t="s">
        <v>147</v>
      </c>
      <c r="B103" s="382"/>
      <c r="C103" s="382"/>
      <c r="D103" s="296"/>
      <c r="E103" s="111"/>
      <c r="F103" s="111"/>
      <c r="G103" s="111"/>
      <c r="H103" s="111"/>
      <c r="I103" s="111"/>
      <c r="J103" s="111"/>
      <c r="K103" s="111"/>
      <c r="L103" s="111"/>
      <c r="M103" s="111"/>
    </row>
    <row r="104" spans="1:13" ht="13.5" customHeight="1" x14ac:dyDescent="0.2">
      <c r="A104" s="383" t="s">
        <v>148</v>
      </c>
      <c r="B104" s="383"/>
      <c r="C104" s="383"/>
      <c r="D104" s="297"/>
      <c r="E104" s="111"/>
      <c r="F104" s="111"/>
      <c r="G104" s="111"/>
      <c r="H104" s="111"/>
      <c r="I104" s="111"/>
      <c r="J104" s="111"/>
      <c r="K104" s="111"/>
      <c r="L104" s="111"/>
      <c r="M104" s="111"/>
    </row>
    <row r="105" spans="1:13" ht="13.5" customHeight="1" x14ac:dyDescent="0.2">
      <c r="A105" s="328"/>
      <c r="B105" s="328"/>
      <c r="C105" s="299"/>
      <c r="D105" s="297"/>
      <c r="E105" s="111"/>
      <c r="F105" s="111"/>
      <c r="G105" s="111"/>
      <c r="H105" s="111"/>
      <c r="I105" s="111"/>
      <c r="J105" s="111"/>
      <c r="K105" s="111"/>
      <c r="L105" s="111"/>
      <c r="M105" s="111"/>
    </row>
    <row r="106" spans="1:13" ht="13.5" customHeight="1" x14ac:dyDescent="0.2">
      <c r="A106" s="15" t="s">
        <v>376</v>
      </c>
      <c r="B106" s="328"/>
      <c r="C106" s="299"/>
      <c r="D106" s="297"/>
      <c r="E106" s="111"/>
      <c r="F106" s="111"/>
      <c r="G106" s="111"/>
      <c r="H106" s="111"/>
      <c r="I106" s="111"/>
      <c r="J106" s="111"/>
      <c r="K106" s="111"/>
      <c r="L106" s="111"/>
      <c r="M106" s="111"/>
    </row>
    <row r="107" spans="1:13" ht="13.5" customHeight="1" x14ac:dyDescent="0.2">
      <c r="A107" s="15" t="s">
        <v>375</v>
      </c>
      <c r="B107" s="328"/>
      <c r="C107" s="299"/>
      <c r="D107" s="297"/>
      <c r="E107" s="111"/>
      <c r="F107" s="111"/>
      <c r="G107" s="111"/>
      <c r="H107" s="111"/>
      <c r="I107" s="111"/>
      <c r="J107" s="111"/>
      <c r="K107" s="111"/>
      <c r="L107" s="111"/>
      <c r="M107" s="111"/>
    </row>
    <row r="108" spans="1:13" ht="13.5" customHeight="1" x14ac:dyDescent="0.2">
      <c r="A108" s="15" t="s">
        <v>374</v>
      </c>
      <c r="B108" s="328"/>
      <c r="C108" s="299"/>
      <c r="D108" s="297"/>
      <c r="E108" s="111"/>
      <c r="F108" s="111"/>
      <c r="G108" s="111"/>
      <c r="H108" s="111"/>
      <c r="I108" s="111"/>
      <c r="J108" s="111"/>
      <c r="K108" s="111"/>
      <c r="L108" s="111"/>
      <c r="M108" s="111"/>
    </row>
    <row r="109" spans="1:13" ht="13.5" customHeight="1" x14ac:dyDescent="0.2">
      <c r="A109" s="15" t="s">
        <v>382</v>
      </c>
      <c r="B109" s="328"/>
      <c r="C109" s="299"/>
      <c r="D109" s="297"/>
      <c r="E109" s="111"/>
      <c r="F109" s="111"/>
      <c r="G109" s="111"/>
      <c r="H109" s="111"/>
      <c r="I109" s="111"/>
      <c r="J109" s="111"/>
      <c r="K109" s="111"/>
      <c r="L109" s="111"/>
      <c r="M109" s="111"/>
    </row>
    <row r="110" spans="1:13" ht="13.5" customHeight="1" x14ac:dyDescent="0.2">
      <c r="A110" s="15" t="s">
        <v>372</v>
      </c>
      <c r="B110" s="328"/>
      <c r="C110" s="299"/>
      <c r="D110" s="297"/>
      <c r="E110" s="111"/>
      <c r="F110" s="111"/>
      <c r="G110" s="111"/>
      <c r="H110" s="111"/>
      <c r="I110" s="111"/>
      <c r="J110" s="111"/>
      <c r="K110" s="111"/>
      <c r="L110" s="111"/>
      <c r="M110" s="111"/>
    </row>
    <row r="111" spans="1:13" ht="13.5" customHeight="1" x14ac:dyDescent="0.2">
      <c r="A111" s="15" t="s">
        <v>379</v>
      </c>
      <c r="B111" s="328"/>
      <c r="C111" s="299"/>
      <c r="D111" s="297"/>
      <c r="E111" s="111"/>
      <c r="F111" s="111"/>
      <c r="G111" s="111"/>
      <c r="H111" s="111"/>
      <c r="I111" s="111"/>
      <c r="J111" s="111"/>
      <c r="K111" s="111"/>
      <c r="L111" s="111"/>
      <c r="M111" s="111"/>
    </row>
    <row r="112" spans="1:13" ht="13.5" customHeight="1" x14ac:dyDescent="0.2">
      <c r="A112" s="15" t="s">
        <v>369</v>
      </c>
      <c r="B112" s="328"/>
      <c r="C112" s="299"/>
      <c r="D112" s="297"/>
      <c r="E112" s="111"/>
      <c r="F112" s="111"/>
      <c r="G112" s="111"/>
      <c r="H112" s="111"/>
      <c r="I112" s="111"/>
      <c r="J112" s="111"/>
      <c r="K112" s="111"/>
      <c r="L112" s="111"/>
      <c r="M112" s="111"/>
    </row>
    <row r="113" spans="1:13" x14ac:dyDescent="0.2">
      <c r="A113" s="17" t="s">
        <v>371</v>
      </c>
      <c r="B113" s="16"/>
      <c r="C113" s="23"/>
      <c r="D113" s="23"/>
      <c r="E113" s="111"/>
      <c r="F113" s="111"/>
      <c r="G113" s="111"/>
      <c r="H113" s="111"/>
      <c r="I113" s="111"/>
      <c r="J113" s="111"/>
      <c r="K113" s="111"/>
      <c r="L113" s="111"/>
      <c r="M113" s="111"/>
    </row>
    <row r="114" spans="1:13" x14ac:dyDescent="0.2">
      <c r="A114" s="17" t="s">
        <v>383</v>
      </c>
      <c r="B114" s="16"/>
      <c r="C114" s="23"/>
      <c r="D114" s="23"/>
      <c r="E114" s="111"/>
      <c r="F114" s="111"/>
      <c r="G114" s="111"/>
      <c r="H114" s="111"/>
      <c r="I114" s="111"/>
      <c r="J114" s="111"/>
      <c r="K114" s="111"/>
      <c r="L114" s="111"/>
      <c r="M114" s="111"/>
    </row>
    <row r="115" spans="1:13" x14ac:dyDescent="0.2">
      <c r="A115" s="17" t="s">
        <v>388</v>
      </c>
      <c r="B115" s="16"/>
      <c r="C115" s="23"/>
      <c r="D115" s="23"/>
      <c r="E115" s="111"/>
      <c r="F115" s="111"/>
      <c r="G115" s="111"/>
      <c r="H115" s="111"/>
      <c r="I115" s="111"/>
      <c r="J115" s="111"/>
      <c r="K115" s="111"/>
      <c r="L115" s="111"/>
      <c r="M115" s="111"/>
    </row>
    <row r="116" spans="1:13" x14ac:dyDescent="0.2">
      <c r="A116" s="15" t="s">
        <v>149</v>
      </c>
      <c r="B116" s="16"/>
      <c r="C116" s="23"/>
      <c r="D116" s="23"/>
      <c r="E116" s="111"/>
      <c r="F116" s="111"/>
      <c r="G116" s="111"/>
      <c r="H116" s="111"/>
      <c r="I116" s="111"/>
      <c r="J116" s="111"/>
      <c r="K116" s="111"/>
      <c r="L116" s="111"/>
      <c r="M116" s="111"/>
    </row>
    <row r="117" spans="1:13" x14ac:dyDescent="0.2">
      <c r="A117" s="21" t="s">
        <v>99</v>
      </c>
      <c r="B117" s="16"/>
      <c r="C117" s="23"/>
      <c r="D117" s="23"/>
      <c r="E117" s="111"/>
      <c r="F117" s="111"/>
      <c r="G117" s="111"/>
      <c r="H117" s="111"/>
      <c r="I117" s="111"/>
      <c r="J117" s="111"/>
      <c r="K117" s="111"/>
      <c r="L117" s="111"/>
      <c r="M117" s="111"/>
    </row>
    <row r="118" spans="1:13" x14ac:dyDescent="0.2">
      <c r="A118" s="21" t="s">
        <v>373</v>
      </c>
      <c r="B118" s="16"/>
      <c r="C118" s="23"/>
      <c r="D118" s="23"/>
      <c r="E118" s="111"/>
      <c r="F118" s="111"/>
      <c r="G118" s="111"/>
      <c r="H118" s="111"/>
      <c r="I118" s="111"/>
      <c r="J118" s="111"/>
      <c r="K118" s="111"/>
      <c r="L118" s="111"/>
      <c r="M118" s="111"/>
    </row>
    <row r="119" spans="1:13" x14ac:dyDescent="0.2">
      <c r="A119" s="21" t="s">
        <v>370</v>
      </c>
      <c r="B119" s="16"/>
      <c r="C119" s="23"/>
      <c r="D119" s="23"/>
      <c r="E119" s="111"/>
      <c r="F119" s="111"/>
      <c r="G119" s="111"/>
      <c r="H119" s="111"/>
      <c r="I119" s="111"/>
      <c r="J119" s="111"/>
      <c r="K119" s="111"/>
      <c r="L119" s="111"/>
      <c r="M119" s="111"/>
    </row>
    <row r="120" spans="1:13" x14ac:dyDescent="0.2">
      <c r="A120" s="381" t="s">
        <v>152</v>
      </c>
      <c r="B120" s="381"/>
      <c r="C120" s="23"/>
      <c r="D120" s="23"/>
      <c r="E120" s="111"/>
      <c r="F120" s="111"/>
      <c r="G120" s="111"/>
      <c r="H120" s="111"/>
      <c r="I120" s="111"/>
      <c r="J120" s="111"/>
      <c r="K120" s="111"/>
      <c r="L120" s="111"/>
      <c r="M120" s="111"/>
    </row>
    <row r="121" spans="1:13" x14ac:dyDescent="0.2">
      <c r="A121" s="381" t="s">
        <v>387</v>
      </c>
      <c r="B121" s="381"/>
      <c r="C121" s="23"/>
      <c r="D121" s="23"/>
      <c r="E121" s="111"/>
      <c r="F121" s="111"/>
      <c r="G121" s="111"/>
      <c r="H121" s="111"/>
      <c r="I121" s="111"/>
      <c r="J121" s="111"/>
      <c r="K121" s="111"/>
      <c r="L121" s="111"/>
      <c r="M121" s="111"/>
    </row>
    <row r="122" spans="1:13" x14ac:dyDescent="0.2">
      <c r="A122" s="17" t="s">
        <v>384</v>
      </c>
      <c r="B122" s="78"/>
      <c r="C122" s="23"/>
      <c r="D122" s="23"/>
      <c r="E122" s="111"/>
      <c r="F122" s="111"/>
      <c r="G122" s="111"/>
      <c r="H122" s="111"/>
      <c r="I122" s="111"/>
      <c r="J122" s="111"/>
      <c r="K122" s="111"/>
      <c r="L122" s="111"/>
      <c r="M122" s="111"/>
    </row>
    <row r="123" spans="1:13" x14ac:dyDescent="0.2">
      <c r="A123" s="15" t="s">
        <v>385</v>
      </c>
      <c r="B123" s="116"/>
      <c r="C123" s="23"/>
      <c r="D123" s="23"/>
      <c r="E123" s="111"/>
      <c r="F123" s="111"/>
      <c r="G123" s="111"/>
      <c r="H123" s="111"/>
      <c r="I123" s="111"/>
      <c r="J123" s="111"/>
      <c r="K123" s="111"/>
      <c r="L123" s="111"/>
      <c r="M123" s="111"/>
    </row>
    <row r="124" spans="1:13" x14ac:dyDescent="0.2">
      <c r="A124" s="15" t="s">
        <v>386</v>
      </c>
      <c r="B124" s="116"/>
      <c r="C124" s="23"/>
      <c r="D124" s="23"/>
      <c r="E124" s="111"/>
      <c r="F124" s="111"/>
      <c r="G124" s="111"/>
      <c r="H124" s="111"/>
      <c r="I124" s="111"/>
      <c r="J124" s="111"/>
      <c r="K124" s="111"/>
      <c r="L124" s="111"/>
      <c r="M124" s="111"/>
    </row>
    <row r="125" spans="1:13" x14ac:dyDescent="0.2">
      <c r="A125" s="111"/>
      <c r="B125" s="111"/>
      <c r="C125" s="111"/>
      <c r="D125" s="111"/>
      <c r="E125" s="111"/>
      <c r="F125" s="111"/>
      <c r="G125" s="111"/>
      <c r="H125" s="111"/>
      <c r="I125" s="111"/>
      <c r="J125" s="111"/>
      <c r="K125" s="111"/>
      <c r="L125" s="111"/>
      <c r="M125" s="111"/>
    </row>
    <row r="126" spans="1:13" x14ac:dyDescent="0.2">
      <c r="A126" s="111"/>
      <c r="B126" s="111"/>
      <c r="C126" s="111"/>
      <c r="D126" s="111"/>
      <c r="E126" s="111"/>
      <c r="F126" s="111"/>
      <c r="G126" s="111"/>
      <c r="H126" s="111"/>
      <c r="I126" s="111"/>
      <c r="J126" s="111"/>
      <c r="K126" s="111"/>
      <c r="L126" s="111"/>
      <c r="M126" s="111"/>
    </row>
    <row r="127" spans="1:13" x14ac:dyDescent="0.2">
      <c r="A127" s="111"/>
      <c r="B127" s="111"/>
      <c r="C127" s="111"/>
      <c r="D127" s="111"/>
      <c r="E127" s="111"/>
      <c r="F127" s="111"/>
      <c r="G127" s="111"/>
      <c r="H127" s="111"/>
      <c r="I127" s="111"/>
      <c r="J127" s="111"/>
      <c r="K127" s="111"/>
      <c r="L127" s="111"/>
      <c r="M127" s="111"/>
    </row>
    <row r="128" spans="1:13" x14ac:dyDescent="0.2">
      <c r="A128" s="111"/>
      <c r="B128" s="111"/>
      <c r="C128" s="111"/>
      <c r="D128" s="111"/>
      <c r="E128" s="111"/>
      <c r="F128" s="111"/>
      <c r="G128" s="111"/>
      <c r="H128" s="111"/>
      <c r="I128" s="111"/>
      <c r="J128" s="111"/>
      <c r="K128" s="111"/>
      <c r="L128" s="111"/>
      <c r="M128" s="111"/>
    </row>
    <row r="129" spans="1:13" x14ac:dyDescent="0.2">
      <c r="A129" s="111"/>
      <c r="B129" s="111"/>
      <c r="C129" s="111"/>
      <c r="D129" s="111"/>
      <c r="E129" s="111"/>
      <c r="F129" s="111"/>
      <c r="G129" s="111"/>
      <c r="H129" s="111"/>
      <c r="I129" s="111"/>
      <c r="J129" s="111"/>
      <c r="K129" s="111"/>
      <c r="L129" s="111"/>
      <c r="M129" s="111"/>
    </row>
    <row r="130" spans="1:13" x14ac:dyDescent="0.2">
      <c r="A130" s="111"/>
      <c r="B130" s="111"/>
      <c r="C130" s="111"/>
      <c r="D130" s="111"/>
      <c r="E130" s="111"/>
      <c r="F130" s="111"/>
      <c r="G130" s="111"/>
      <c r="H130" s="111"/>
      <c r="I130" s="111"/>
      <c r="J130" s="111"/>
      <c r="K130" s="111"/>
      <c r="L130" s="111"/>
      <c r="M130" s="111"/>
    </row>
    <row r="131" spans="1:13" x14ac:dyDescent="0.2">
      <c r="A131" s="111"/>
      <c r="B131" s="111"/>
      <c r="C131" s="111"/>
      <c r="D131" s="111"/>
      <c r="E131" s="111"/>
      <c r="F131" s="111"/>
      <c r="G131" s="111"/>
      <c r="H131" s="111"/>
      <c r="I131" s="111"/>
      <c r="J131" s="111"/>
      <c r="K131" s="111"/>
      <c r="L131" s="111"/>
      <c r="M131" s="111"/>
    </row>
    <row r="132" spans="1:13" x14ac:dyDescent="0.2">
      <c r="A132" s="111"/>
      <c r="B132" s="111"/>
      <c r="C132" s="111"/>
      <c r="D132" s="111"/>
      <c r="E132" s="111"/>
      <c r="F132" s="111"/>
      <c r="G132" s="111"/>
      <c r="H132" s="111"/>
      <c r="I132" s="111"/>
      <c r="J132" s="111"/>
      <c r="K132" s="111"/>
      <c r="L132" s="111"/>
      <c r="M132" s="111"/>
    </row>
    <row r="133" spans="1:13" x14ac:dyDescent="0.2">
      <c r="A133" s="111"/>
      <c r="B133" s="111"/>
      <c r="C133" s="111"/>
      <c r="D133" s="111"/>
      <c r="E133" s="111"/>
      <c r="F133" s="111"/>
      <c r="G133" s="111"/>
      <c r="H133" s="111"/>
      <c r="I133" s="111"/>
      <c r="J133" s="111"/>
      <c r="K133" s="111"/>
      <c r="L133" s="111"/>
      <c r="M133" s="111"/>
    </row>
    <row r="134" spans="1:13" x14ac:dyDescent="0.2">
      <c r="A134" s="111"/>
      <c r="B134" s="111"/>
      <c r="C134" s="111"/>
      <c r="D134" s="111"/>
      <c r="E134" s="111"/>
      <c r="F134" s="111"/>
      <c r="G134" s="111"/>
      <c r="H134" s="111"/>
      <c r="I134" s="111"/>
      <c r="J134" s="111"/>
      <c r="K134" s="111"/>
      <c r="L134" s="111"/>
      <c r="M134" s="111"/>
    </row>
    <row r="135" spans="1:13" x14ac:dyDescent="0.2">
      <c r="A135" s="111"/>
      <c r="B135" s="111"/>
      <c r="C135" s="111"/>
      <c r="D135" s="111"/>
      <c r="E135" s="111"/>
      <c r="F135" s="111"/>
      <c r="G135" s="111"/>
      <c r="H135" s="111"/>
      <c r="I135" s="111"/>
      <c r="J135" s="111"/>
      <c r="K135" s="111"/>
      <c r="L135" s="111"/>
      <c r="M135" s="111"/>
    </row>
    <row r="136" spans="1:13" x14ac:dyDescent="0.2">
      <c r="A136" s="111"/>
      <c r="B136" s="111"/>
      <c r="C136" s="111"/>
      <c r="D136" s="111"/>
      <c r="E136" s="111"/>
      <c r="F136" s="111"/>
      <c r="G136" s="111"/>
      <c r="H136" s="111"/>
      <c r="I136" s="111"/>
      <c r="J136" s="111"/>
      <c r="K136" s="111"/>
      <c r="L136" s="111"/>
      <c r="M136" s="111"/>
    </row>
    <row r="137" spans="1:13" x14ac:dyDescent="0.2">
      <c r="A137" s="111"/>
      <c r="B137" s="111"/>
      <c r="C137" s="111"/>
      <c r="D137" s="111"/>
      <c r="E137" s="111"/>
      <c r="F137" s="111"/>
      <c r="G137" s="111"/>
      <c r="H137" s="111"/>
      <c r="I137" s="111"/>
      <c r="J137" s="111"/>
      <c r="K137" s="111"/>
      <c r="L137" s="111"/>
      <c r="M137" s="111"/>
    </row>
    <row r="138" spans="1:13" x14ac:dyDescent="0.2">
      <c r="A138" s="111"/>
      <c r="B138" s="111"/>
      <c r="C138" s="111"/>
      <c r="D138" s="111"/>
      <c r="E138" s="111"/>
      <c r="F138" s="111"/>
      <c r="G138" s="111"/>
      <c r="H138" s="111"/>
      <c r="I138" s="111"/>
      <c r="J138" s="111"/>
      <c r="K138" s="111"/>
      <c r="L138" s="111"/>
      <c r="M138" s="111"/>
    </row>
    <row r="139" spans="1:13" x14ac:dyDescent="0.2">
      <c r="A139" s="111"/>
      <c r="B139" s="111"/>
      <c r="C139" s="111"/>
      <c r="D139" s="111"/>
      <c r="E139" s="111"/>
      <c r="F139" s="111"/>
      <c r="G139" s="111"/>
      <c r="H139" s="111"/>
      <c r="I139" s="111"/>
      <c r="J139" s="111"/>
      <c r="K139" s="111"/>
      <c r="L139" s="111"/>
      <c r="M139" s="111"/>
    </row>
    <row r="140" spans="1:13" x14ac:dyDescent="0.2">
      <c r="A140" s="111"/>
      <c r="B140" s="111"/>
      <c r="C140" s="111"/>
      <c r="D140" s="111"/>
      <c r="E140" s="111"/>
      <c r="F140" s="111"/>
      <c r="G140" s="111"/>
      <c r="H140" s="111"/>
      <c r="I140" s="111"/>
      <c r="J140" s="111"/>
      <c r="K140" s="111"/>
      <c r="L140" s="111"/>
      <c r="M140" s="111"/>
    </row>
    <row r="141" spans="1:13" x14ac:dyDescent="0.2">
      <c r="A141" s="111"/>
      <c r="B141" s="111"/>
      <c r="C141" s="111"/>
      <c r="D141" s="111"/>
      <c r="E141" s="111"/>
      <c r="F141" s="111"/>
      <c r="G141" s="111"/>
      <c r="H141" s="111"/>
      <c r="I141" s="111"/>
      <c r="J141" s="111"/>
      <c r="K141" s="111"/>
      <c r="L141" s="111"/>
      <c r="M141" s="111"/>
    </row>
    <row r="142" spans="1:13" x14ac:dyDescent="0.2">
      <c r="A142" s="111"/>
      <c r="B142" s="111"/>
      <c r="C142" s="111"/>
      <c r="D142" s="111"/>
      <c r="E142" s="111"/>
      <c r="F142" s="111"/>
      <c r="G142" s="111"/>
      <c r="H142" s="111"/>
      <c r="I142" s="111"/>
      <c r="J142" s="111"/>
      <c r="K142" s="111"/>
      <c r="L142" s="111"/>
      <c r="M142" s="111"/>
    </row>
    <row r="143" spans="1:13" x14ac:dyDescent="0.2">
      <c r="A143" s="111"/>
      <c r="B143" s="111"/>
      <c r="C143" s="111"/>
      <c r="D143" s="111"/>
      <c r="E143" s="111"/>
      <c r="F143" s="111"/>
      <c r="G143" s="111"/>
      <c r="H143" s="111"/>
      <c r="I143" s="111"/>
      <c r="J143" s="111"/>
      <c r="K143" s="111"/>
      <c r="L143" s="111"/>
      <c r="M143" s="111"/>
    </row>
    <row r="144" spans="1:13" x14ac:dyDescent="0.2">
      <c r="A144" s="111"/>
      <c r="B144" s="111"/>
      <c r="C144" s="111"/>
      <c r="D144" s="111"/>
      <c r="E144" s="111"/>
      <c r="F144" s="111"/>
      <c r="G144" s="111"/>
      <c r="H144" s="111"/>
      <c r="I144" s="111"/>
      <c r="J144" s="111"/>
      <c r="K144" s="111"/>
      <c r="L144" s="111"/>
      <c r="M144" s="111"/>
    </row>
    <row r="145" spans="1:13" x14ac:dyDescent="0.2">
      <c r="A145" s="111"/>
      <c r="B145" s="111"/>
      <c r="C145" s="111"/>
      <c r="D145" s="111"/>
      <c r="E145" s="111"/>
      <c r="F145" s="111"/>
      <c r="G145" s="111"/>
      <c r="H145" s="111"/>
      <c r="I145" s="111"/>
      <c r="J145" s="111"/>
      <c r="K145" s="111"/>
      <c r="L145" s="111"/>
      <c r="M145" s="111"/>
    </row>
    <row r="146" spans="1:13" x14ac:dyDescent="0.2">
      <c r="A146" s="111"/>
      <c r="B146" s="111"/>
      <c r="C146" s="111"/>
      <c r="D146" s="111"/>
      <c r="E146" s="111"/>
      <c r="F146" s="111"/>
      <c r="G146" s="111"/>
      <c r="H146" s="111"/>
      <c r="I146" s="111"/>
      <c r="J146" s="111"/>
      <c r="K146" s="111"/>
      <c r="L146" s="111"/>
      <c r="M146" s="111"/>
    </row>
    <row r="147" spans="1:13" x14ac:dyDescent="0.2">
      <c r="A147" s="111"/>
      <c r="B147" s="111"/>
      <c r="C147" s="111"/>
      <c r="D147" s="111"/>
      <c r="E147" s="111"/>
      <c r="F147" s="111"/>
      <c r="G147" s="111"/>
      <c r="H147" s="111"/>
      <c r="I147" s="111"/>
      <c r="J147" s="111"/>
      <c r="K147" s="111"/>
      <c r="L147" s="111"/>
      <c r="M147" s="111"/>
    </row>
    <row r="148" spans="1:13" x14ac:dyDescent="0.2">
      <c r="A148" s="111"/>
      <c r="B148" s="111"/>
      <c r="C148" s="111"/>
      <c r="D148" s="111"/>
      <c r="E148" s="111"/>
      <c r="F148" s="111"/>
      <c r="G148" s="111"/>
      <c r="H148" s="111"/>
      <c r="I148" s="111"/>
      <c r="J148" s="111"/>
      <c r="K148" s="111"/>
      <c r="L148" s="111"/>
      <c r="M148" s="111"/>
    </row>
    <row r="149" spans="1:13" x14ac:dyDescent="0.2">
      <c r="A149" s="111"/>
      <c r="B149" s="111"/>
      <c r="C149" s="111"/>
      <c r="D149" s="111"/>
      <c r="E149" s="111"/>
      <c r="F149" s="111"/>
      <c r="G149" s="111"/>
      <c r="H149" s="111"/>
      <c r="I149" s="111"/>
      <c r="J149" s="111"/>
      <c r="K149" s="111"/>
      <c r="L149" s="111"/>
      <c r="M149" s="111"/>
    </row>
    <row r="150" spans="1:13" x14ac:dyDescent="0.2">
      <c r="A150" s="111"/>
      <c r="B150" s="111"/>
      <c r="C150" s="111"/>
      <c r="D150" s="111"/>
      <c r="E150" s="111"/>
      <c r="F150" s="111"/>
      <c r="G150" s="111"/>
      <c r="H150" s="111"/>
      <c r="I150" s="111"/>
      <c r="J150" s="111"/>
      <c r="K150" s="111"/>
      <c r="L150" s="111"/>
      <c r="M150" s="111"/>
    </row>
    <row r="151" spans="1:13" x14ac:dyDescent="0.2">
      <c r="A151" s="111"/>
      <c r="B151" s="111"/>
      <c r="C151" s="111"/>
      <c r="D151" s="111"/>
      <c r="E151" s="111"/>
      <c r="F151" s="111"/>
      <c r="G151" s="111"/>
      <c r="H151" s="111"/>
      <c r="I151" s="111"/>
      <c r="J151" s="111"/>
      <c r="K151" s="111"/>
      <c r="L151" s="111"/>
      <c r="M151" s="111"/>
    </row>
    <row r="152" spans="1:13" x14ac:dyDescent="0.2">
      <c r="A152" s="111"/>
      <c r="B152" s="111"/>
      <c r="C152" s="111"/>
      <c r="D152" s="111"/>
      <c r="E152" s="111"/>
      <c r="F152" s="111"/>
      <c r="G152" s="111"/>
      <c r="H152" s="111"/>
      <c r="I152" s="111"/>
      <c r="J152" s="111"/>
      <c r="K152" s="111"/>
      <c r="L152" s="111"/>
      <c r="M152" s="111"/>
    </row>
    <row r="153" spans="1:13" x14ac:dyDescent="0.2">
      <c r="A153" s="111"/>
      <c r="B153" s="111"/>
      <c r="C153" s="111"/>
      <c r="D153" s="111"/>
      <c r="E153" s="111"/>
      <c r="F153" s="111"/>
      <c r="G153" s="111"/>
      <c r="H153" s="111"/>
      <c r="I153" s="111"/>
      <c r="J153" s="111"/>
      <c r="K153" s="111"/>
      <c r="L153" s="111"/>
      <c r="M153" s="111"/>
    </row>
    <row r="154" spans="1:13" x14ac:dyDescent="0.2">
      <c r="A154" s="111"/>
      <c r="B154" s="111"/>
      <c r="C154" s="111"/>
      <c r="D154" s="111"/>
      <c r="E154" s="111"/>
      <c r="F154" s="111"/>
      <c r="G154" s="111"/>
      <c r="H154" s="111"/>
      <c r="I154" s="111"/>
      <c r="J154" s="111"/>
      <c r="K154" s="111"/>
      <c r="L154" s="111"/>
      <c r="M154" s="111"/>
    </row>
    <row r="155" spans="1:13" x14ac:dyDescent="0.2">
      <c r="A155" s="111"/>
      <c r="B155" s="111"/>
      <c r="C155" s="111"/>
      <c r="D155" s="111"/>
      <c r="E155" s="111"/>
      <c r="F155" s="111"/>
      <c r="G155" s="111"/>
      <c r="H155" s="111"/>
      <c r="I155" s="111"/>
      <c r="J155" s="111"/>
      <c r="K155" s="111"/>
      <c r="L155" s="111"/>
      <c r="M155" s="111"/>
    </row>
    <row r="156" spans="1:13" x14ac:dyDescent="0.2">
      <c r="A156" s="111"/>
      <c r="B156" s="111"/>
      <c r="C156" s="111"/>
      <c r="D156" s="111"/>
      <c r="E156" s="111"/>
      <c r="F156" s="111"/>
      <c r="G156" s="111"/>
      <c r="H156" s="111"/>
      <c r="I156" s="111"/>
      <c r="J156" s="111"/>
      <c r="K156" s="111"/>
      <c r="L156" s="111"/>
      <c r="M156" s="111"/>
    </row>
    <row r="157" spans="1:13" x14ac:dyDescent="0.2">
      <c r="A157" s="111"/>
      <c r="B157" s="111"/>
      <c r="C157" s="111"/>
      <c r="D157" s="111"/>
      <c r="E157" s="111"/>
      <c r="F157" s="111"/>
      <c r="G157" s="111"/>
      <c r="H157" s="111"/>
      <c r="I157" s="111"/>
      <c r="J157" s="111"/>
      <c r="K157" s="111"/>
      <c r="L157" s="111"/>
      <c r="M157" s="111"/>
    </row>
    <row r="158" spans="1:13" x14ac:dyDescent="0.2">
      <c r="A158" s="111"/>
      <c r="B158" s="111"/>
      <c r="C158" s="111"/>
      <c r="D158" s="111"/>
      <c r="E158" s="111"/>
      <c r="F158" s="111"/>
      <c r="G158" s="111"/>
      <c r="H158" s="111"/>
      <c r="I158" s="111"/>
      <c r="J158" s="111"/>
      <c r="K158" s="111"/>
      <c r="L158" s="111"/>
      <c r="M158" s="111"/>
    </row>
    <row r="159" spans="1:13" x14ac:dyDescent="0.2">
      <c r="A159" s="111"/>
      <c r="B159" s="111"/>
      <c r="C159" s="111"/>
      <c r="D159" s="111"/>
      <c r="E159" s="111"/>
      <c r="F159" s="111"/>
      <c r="G159" s="111"/>
      <c r="H159" s="111"/>
      <c r="I159" s="111"/>
      <c r="J159" s="111"/>
      <c r="K159" s="111"/>
      <c r="L159" s="111"/>
      <c r="M159" s="111"/>
    </row>
    <row r="160" spans="1:13" x14ac:dyDescent="0.2">
      <c r="A160" s="111"/>
      <c r="B160" s="111"/>
      <c r="C160" s="111"/>
      <c r="D160" s="111"/>
      <c r="E160" s="111"/>
      <c r="F160" s="111"/>
      <c r="G160" s="111"/>
      <c r="H160" s="111"/>
      <c r="I160" s="111"/>
      <c r="J160" s="111"/>
      <c r="K160" s="111"/>
      <c r="L160" s="111"/>
      <c r="M160" s="111"/>
    </row>
    <row r="161" spans="1:13" x14ac:dyDescent="0.2">
      <c r="A161" s="111"/>
      <c r="B161" s="111"/>
      <c r="C161" s="111"/>
      <c r="D161" s="111"/>
      <c r="E161" s="111"/>
      <c r="F161" s="111"/>
      <c r="G161" s="111"/>
      <c r="H161" s="111"/>
      <c r="I161" s="111"/>
      <c r="J161" s="111"/>
      <c r="K161" s="111"/>
      <c r="L161" s="111"/>
      <c r="M161" s="111"/>
    </row>
    <row r="162" spans="1:13" x14ac:dyDescent="0.2">
      <c r="A162" s="111"/>
      <c r="B162" s="111"/>
      <c r="C162" s="111"/>
      <c r="D162" s="111"/>
      <c r="E162" s="111"/>
      <c r="F162" s="111"/>
      <c r="G162" s="111"/>
      <c r="H162" s="111"/>
      <c r="I162" s="111"/>
      <c r="J162" s="111"/>
      <c r="K162" s="111"/>
      <c r="L162" s="111"/>
      <c r="M162" s="111"/>
    </row>
    <row r="163" spans="1:13" x14ac:dyDescent="0.2">
      <c r="A163" s="111"/>
      <c r="B163" s="111"/>
      <c r="C163" s="111"/>
      <c r="D163" s="111"/>
      <c r="E163" s="111"/>
      <c r="F163" s="111"/>
      <c r="G163" s="111"/>
      <c r="H163" s="111"/>
      <c r="I163" s="111"/>
      <c r="J163" s="111"/>
      <c r="K163" s="111"/>
      <c r="L163" s="111"/>
      <c r="M163" s="111"/>
    </row>
    <row r="164" spans="1:13" x14ac:dyDescent="0.2">
      <c r="A164" s="111"/>
      <c r="B164" s="111"/>
      <c r="C164" s="111"/>
      <c r="D164" s="111"/>
      <c r="E164" s="111"/>
      <c r="F164" s="111"/>
      <c r="G164" s="111"/>
      <c r="H164" s="111"/>
      <c r="I164" s="111"/>
      <c r="J164" s="111"/>
      <c r="K164" s="111"/>
      <c r="L164" s="111"/>
      <c r="M164" s="111"/>
    </row>
    <row r="165" spans="1:13" x14ac:dyDescent="0.2">
      <c r="A165" s="111"/>
      <c r="B165" s="111"/>
      <c r="C165" s="111"/>
      <c r="D165" s="111"/>
      <c r="E165" s="111"/>
      <c r="F165" s="111"/>
      <c r="G165" s="111"/>
      <c r="H165" s="111"/>
      <c r="I165" s="111"/>
      <c r="J165" s="111"/>
      <c r="K165" s="111"/>
      <c r="L165" s="111"/>
      <c r="M165" s="111"/>
    </row>
    <row r="166" spans="1:13" x14ac:dyDescent="0.2">
      <c r="A166" s="111"/>
      <c r="B166" s="111"/>
      <c r="C166" s="111"/>
      <c r="D166" s="111"/>
      <c r="E166" s="111"/>
      <c r="F166" s="111"/>
      <c r="G166" s="111"/>
      <c r="H166" s="111"/>
      <c r="I166" s="111"/>
      <c r="J166" s="111"/>
      <c r="K166" s="111"/>
      <c r="L166" s="111"/>
      <c r="M166" s="111"/>
    </row>
    <row r="167" spans="1:13" x14ac:dyDescent="0.2">
      <c r="A167" s="111"/>
      <c r="B167" s="111"/>
      <c r="C167" s="111"/>
      <c r="D167" s="111"/>
      <c r="E167" s="111"/>
      <c r="F167" s="111"/>
      <c r="G167" s="111"/>
      <c r="H167" s="111"/>
      <c r="I167" s="111"/>
      <c r="J167" s="111"/>
      <c r="K167" s="111"/>
      <c r="L167" s="111"/>
      <c r="M167" s="111"/>
    </row>
  </sheetData>
  <mergeCells count="53">
    <mergeCell ref="A2:D2"/>
    <mergeCell ref="A3:B3"/>
    <mergeCell ref="A4:B4"/>
    <mergeCell ref="A5:B5"/>
    <mergeCell ref="A6:B6"/>
    <mergeCell ref="D6:D7"/>
    <mergeCell ref="A28:A29"/>
    <mergeCell ref="A7:B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52:A53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4:A55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84:A85"/>
    <mergeCell ref="A86:A87"/>
    <mergeCell ref="A121:B121"/>
    <mergeCell ref="A90:A91"/>
    <mergeCell ref="A103:C103"/>
    <mergeCell ref="A104:C104"/>
    <mergeCell ref="A120:B120"/>
    <mergeCell ref="A88:A89"/>
    <mergeCell ref="A78:A79"/>
    <mergeCell ref="A80:A81"/>
    <mergeCell ref="A82:A83"/>
    <mergeCell ref="A76:A77"/>
  </mergeCells>
  <conditionalFormatting sqref="E8:M8">
    <cfRule type="expression" dxfId="38" priority="5">
      <formula>AND(ISNUMBER(E8),OR(E8&gt;9,E8&lt;6.5))</formula>
    </cfRule>
  </conditionalFormatting>
  <conditionalFormatting sqref="E24:M69 E71:M91">
    <cfRule type="expression" dxfId="37" priority="3">
      <formula>AND(E25="U",ISNUMBER(E24),E24&gt;$C24)</formula>
    </cfRule>
    <cfRule type="expression" dxfId="36" priority="4">
      <formula>AND(E25&lt;&gt;"U",ISNUMBER(E24),E24&gt;$C24)</formula>
    </cfRule>
  </conditionalFormatting>
  <conditionalFormatting sqref="E71:M91 E9:M69">
    <cfRule type="expression" dxfId="35" priority="1">
      <formula>AND(OR(E10="U",E10="UJ"),ISNUMBER(E9),E9&gt;$C9)</formula>
    </cfRule>
    <cfRule type="expression" dxfId="34" priority="2">
      <formula>AND(E10&lt;&gt;"U",ISNUMBER(E9),E9&gt;$C9)</formula>
    </cfRule>
  </conditionalFormatting>
  <pageMargins left="0.7" right="0.7" top="0.75" bottom="0.75" header="0.3" footer="0.3"/>
  <pageSetup paperSize="3" scale="95" orientation="landscape" horizontalDpi="1200" verticalDpi="1200" r:id="rId1"/>
  <headerFooter>
    <oddFooter>&amp;L&amp;8ES102011123831RDD&amp;R&amp;8&amp;P OF &amp;N</oddFooter>
  </headerFooter>
  <rowBreaks count="1" manualBreakCount="1">
    <brk id="59" max="12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66"/>
  <sheetViews>
    <sheetView view="pageBreakPreview" topLeftCell="J4" zoomScaleNormal="90" zoomScaleSheetLayoutView="100" workbookViewId="0">
      <pane xSplit="1" ySplit="3" topLeftCell="K19" activePane="bottomRight" state="frozen"/>
      <selection activeCell="J4" sqref="J4"/>
      <selection pane="topRight" activeCell="K4" sqref="K4"/>
      <selection pane="bottomLeft" activeCell="J8" sqref="J8"/>
      <selection pane="bottomRight" activeCell="J4" sqref="J4"/>
    </sheetView>
  </sheetViews>
  <sheetFormatPr defaultRowHeight="12" x14ac:dyDescent="0.2"/>
  <cols>
    <col min="1" max="1" width="19.5703125" style="98" hidden="1" customWidth="1"/>
    <col min="2" max="2" width="11.85546875" style="98" hidden="1" customWidth="1"/>
    <col min="3" max="3" width="13.5703125" style="98" hidden="1" customWidth="1"/>
    <col min="4" max="4" width="12.85546875" style="98" hidden="1" customWidth="1"/>
    <col min="5" max="7" width="11.85546875" style="98" hidden="1" customWidth="1"/>
    <col min="8" max="8" width="16.7109375" style="98" hidden="1" customWidth="1"/>
    <col min="9" max="9" width="4.85546875" style="98" hidden="1" customWidth="1"/>
    <col min="10" max="10" width="22.5703125" style="98" customWidth="1"/>
    <col min="11" max="17" width="16.28515625" style="98" customWidth="1"/>
    <col min="18" max="18" width="9.140625" style="98"/>
    <col min="19" max="19" width="0" style="98" hidden="1" customWidth="1"/>
    <col min="20" max="16384" width="9.140625" style="98"/>
  </cols>
  <sheetData>
    <row r="1" spans="1:17" hidden="1" x14ac:dyDescent="0.2"/>
    <row r="2" spans="1:17" ht="24" hidden="1" x14ac:dyDescent="0.2">
      <c r="A2" s="99" t="s">
        <v>291</v>
      </c>
      <c r="B2" s="99" t="s">
        <v>38</v>
      </c>
      <c r="C2" s="100" t="s">
        <v>203</v>
      </c>
      <c r="D2" s="100" t="s">
        <v>244</v>
      </c>
      <c r="E2" s="100" t="s">
        <v>252</v>
      </c>
      <c r="F2" s="100" t="s">
        <v>186</v>
      </c>
      <c r="G2" s="100" t="s">
        <v>221</v>
      </c>
      <c r="H2" s="100" t="s">
        <v>278</v>
      </c>
      <c r="J2" s="101" t="s">
        <v>292</v>
      </c>
      <c r="K2" s="102">
        <v>0.95</v>
      </c>
      <c r="L2" s="103"/>
      <c r="M2" s="103"/>
      <c r="N2" s="103"/>
      <c r="O2" s="103"/>
      <c r="P2" s="103"/>
      <c r="Q2" s="103"/>
    </row>
    <row r="3" spans="1:17" hidden="1" x14ac:dyDescent="0.2">
      <c r="A3" s="98" t="s">
        <v>293</v>
      </c>
      <c r="B3" s="104">
        <v>41115</v>
      </c>
      <c r="C3" s="98">
        <v>251</v>
      </c>
      <c r="D3" s="105">
        <v>0.03</v>
      </c>
      <c r="E3" s="98">
        <v>38.299999999999997</v>
      </c>
      <c r="F3" s="98">
        <v>7.24</v>
      </c>
      <c r="G3" s="98">
        <v>325</v>
      </c>
      <c r="H3" s="105">
        <v>1E-3</v>
      </c>
      <c r="J3" s="106" t="s">
        <v>294</v>
      </c>
      <c r="K3" s="107" t="b">
        <v>1</v>
      </c>
      <c r="L3" s="103"/>
      <c r="M3" s="103"/>
      <c r="N3" s="103"/>
      <c r="O3" s="103"/>
      <c r="P3" s="103"/>
      <c r="Q3" s="103"/>
    </row>
    <row r="4" spans="1:17" ht="12.75" x14ac:dyDescent="0.2">
      <c r="B4" s="104"/>
      <c r="D4" s="105"/>
      <c r="H4" s="105"/>
      <c r="J4" s="302" t="s">
        <v>391</v>
      </c>
      <c r="K4" s="107"/>
      <c r="L4" s="103"/>
      <c r="M4" s="103"/>
      <c r="N4" s="103"/>
      <c r="O4" s="103"/>
      <c r="P4" s="103"/>
      <c r="Q4" s="103"/>
    </row>
    <row r="5" spans="1:17" ht="12.75" x14ac:dyDescent="0.2">
      <c r="B5" s="104">
        <v>41188</v>
      </c>
      <c r="C5" s="98">
        <v>294</v>
      </c>
      <c r="D5" s="98">
        <v>4.8000000000000001E-2</v>
      </c>
      <c r="E5" s="98">
        <v>42.5</v>
      </c>
      <c r="F5" s="98">
        <v>7.2</v>
      </c>
      <c r="G5" s="98">
        <v>346</v>
      </c>
      <c r="H5" s="98">
        <v>3.1E-2</v>
      </c>
      <c r="J5" s="303" t="s">
        <v>0</v>
      </c>
      <c r="K5" s="103"/>
      <c r="L5" s="103"/>
      <c r="M5" s="103"/>
      <c r="N5" s="103"/>
      <c r="O5" s="103"/>
      <c r="P5" s="103"/>
      <c r="Q5" s="103"/>
    </row>
    <row r="6" spans="1:17" ht="17.25" customHeight="1" x14ac:dyDescent="0.2">
      <c r="B6" s="104">
        <v>41517.423611111109</v>
      </c>
      <c r="C6" s="98">
        <v>320</v>
      </c>
      <c r="D6" s="105">
        <v>0.03</v>
      </c>
      <c r="E6" s="98">
        <v>38.4</v>
      </c>
      <c r="F6" s="98">
        <v>7.05</v>
      </c>
      <c r="G6" s="98">
        <v>278</v>
      </c>
      <c r="H6" s="105">
        <v>1E-3</v>
      </c>
      <c r="J6" s="311" t="s">
        <v>291</v>
      </c>
      <c r="K6" s="312" t="s">
        <v>295</v>
      </c>
      <c r="L6" s="312" t="s">
        <v>296</v>
      </c>
      <c r="M6" s="312" t="s">
        <v>297</v>
      </c>
      <c r="N6" s="312" t="s">
        <v>125</v>
      </c>
      <c r="O6" s="312" t="s">
        <v>298</v>
      </c>
      <c r="P6" s="312" t="s">
        <v>145</v>
      </c>
      <c r="Q6" s="312" t="s">
        <v>299</v>
      </c>
    </row>
    <row r="7" spans="1:17" x14ac:dyDescent="0.2">
      <c r="B7" s="104">
        <v>41894.479166666664</v>
      </c>
      <c r="C7" s="98">
        <v>349</v>
      </c>
      <c r="D7" s="105">
        <v>0.03</v>
      </c>
      <c r="E7" s="98">
        <v>44</v>
      </c>
      <c r="F7" s="98">
        <v>7.02</v>
      </c>
      <c r="G7" s="98">
        <v>326</v>
      </c>
      <c r="H7" s="98">
        <v>5.1999999999999998E-3</v>
      </c>
      <c r="J7" s="304" t="s">
        <v>293</v>
      </c>
      <c r="K7" s="305" t="s">
        <v>336</v>
      </c>
      <c r="L7" s="305"/>
      <c r="M7" s="305" t="s">
        <v>337</v>
      </c>
      <c r="N7" s="305"/>
      <c r="O7" s="305" t="s">
        <v>411</v>
      </c>
      <c r="P7" s="305" t="s">
        <v>338</v>
      </c>
      <c r="Q7" s="305"/>
    </row>
    <row r="8" spans="1:17" x14ac:dyDescent="0.2">
      <c r="B8" s="104">
        <v>42284.569444444445</v>
      </c>
      <c r="C8" s="98">
        <v>327</v>
      </c>
      <c r="D8" s="105">
        <v>0.03</v>
      </c>
      <c r="E8" s="98">
        <v>42.3</v>
      </c>
      <c r="F8" s="98">
        <v>7.08</v>
      </c>
      <c r="G8" s="98">
        <v>302</v>
      </c>
      <c r="H8" s="98">
        <v>4.1999999999999997E-3</v>
      </c>
      <c r="J8" s="304" t="s">
        <v>300</v>
      </c>
      <c r="K8" s="305" t="s">
        <v>339</v>
      </c>
      <c r="L8" s="305"/>
      <c r="M8" s="305" t="s">
        <v>339</v>
      </c>
      <c r="N8" s="305"/>
      <c r="O8" s="305" t="s">
        <v>412</v>
      </c>
      <c r="P8" s="305" t="s">
        <v>339</v>
      </c>
      <c r="Q8" s="305"/>
    </row>
    <row r="9" spans="1:17" x14ac:dyDescent="0.2">
      <c r="J9" s="304" t="s">
        <v>312</v>
      </c>
      <c r="K9" s="305"/>
      <c r="L9" s="305"/>
      <c r="M9" s="305"/>
      <c r="N9" s="305"/>
      <c r="O9" s="305"/>
      <c r="P9" s="305"/>
      <c r="Q9" s="305"/>
    </row>
    <row r="10" spans="1:17" x14ac:dyDescent="0.2">
      <c r="A10" s="98" t="s">
        <v>300</v>
      </c>
      <c r="B10" s="104">
        <v>41104</v>
      </c>
      <c r="C10" s="98">
        <v>330</v>
      </c>
      <c r="D10" s="105">
        <v>0.03</v>
      </c>
      <c r="E10" s="98">
        <v>36.200000000000003</v>
      </c>
      <c r="F10" s="98">
        <v>5.81</v>
      </c>
      <c r="G10" s="98">
        <v>40.200000000000003</v>
      </c>
      <c r="H10" s="98">
        <v>1E-3</v>
      </c>
      <c r="J10" s="304" t="s">
        <v>313</v>
      </c>
      <c r="K10" s="305"/>
      <c r="L10" s="305"/>
      <c r="M10" s="305"/>
      <c r="N10" s="305"/>
      <c r="O10" s="305"/>
      <c r="P10" s="305"/>
      <c r="Q10" s="305"/>
    </row>
    <row r="11" spans="1:17" x14ac:dyDescent="0.2">
      <c r="B11" s="104">
        <v>41189</v>
      </c>
      <c r="C11" s="98">
        <v>331</v>
      </c>
      <c r="D11" s="105">
        <v>0.03</v>
      </c>
      <c r="E11" s="98">
        <v>33.9</v>
      </c>
      <c r="F11" s="98">
        <v>7.29</v>
      </c>
      <c r="G11" s="98">
        <v>36.200000000000003</v>
      </c>
      <c r="H11" s="98">
        <v>1.0999999999999999E-2</v>
      </c>
      <c r="J11" s="304" t="s">
        <v>314</v>
      </c>
      <c r="K11" s="305"/>
      <c r="L11" s="305"/>
      <c r="M11" s="305"/>
      <c r="N11" s="305"/>
      <c r="O11" s="305"/>
      <c r="P11" s="305"/>
      <c r="Q11" s="305"/>
    </row>
    <row r="12" spans="1:17" x14ac:dyDescent="0.2">
      <c r="B12" s="104">
        <v>41515.548611111109</v>
      </c>
      <c r="C12" s="98">
        <v>380</v>
      </c>
      <c r="D12" s="105">
        <v>0.03</v>
      </c>
      <c r="E12" s="98">
        <v>37</v>
      </c>
      <c r="F12" s="98">
        <v>6.97</v>
      </c>
      <c r="G12" s="98">
        <v>42.8</v>
      </c>
      <c r="H12" s="98">
        <v>1E-3</v>
      </c>
      <c r="J12" s="304" t="s">
        <v>315</v>
      </c>
      <c r="K12" s="305"/>
      <c r="L12" s="305"/>
      <c r="M12" s="305"/>
      <c r="N12" s="305"/>
      <c r="O12" s="305"/>
      <c r="P12" s="305"/>
      <c r="Q12" s="305"/>
    </row>
    <row r="13" spans="1:17" x14ac:dyDescent="0.2">
      <c r="B13" s="104">
        <v>41894.583333333336</v>
      </c>
      <c r="C13" s="98">
        <v>142</v>
      </c>
      <c r="D13" s="105">
        <v>0.03</v>
      </c>
      <c r="E13" s="98">
        <v>16.2</v>
      </c>
      <c r="F13" s="98">
        <v>7.19</v>
      </c>
      <c r="G13" s="98">
        <v>18.5</v>
      </c>
      <c r="H13" s="98">
        <v>9.7999999999999997E-3</v>
      </c>
      <c r="J13" s="304" t="s">
        <v>316</v>
      </c>
      <c r="K13" s="305"/>
      <c r="L13" s="305"/>
      <c r="M13" s="305"/>
      <c r="N13" s="305"/>
      <c r="O13" s="305"/>
      <c r="P13" s="305"/>
      <c r="Q13" s="305"/>
    </row>
    <row r="14" spans="1:17" x14ac:dyDescent="0.2">
      <c r="B14" s="104">
        <v>42284.527777777781</v>
      </c>
      <c r="C14" s="98">
        <v>409</v>
      </c>
      <c r="D14" s="105">
        <v>0.03</v>
      </c>
      <c r="F14" s="98">
        <v>7.22</v>
      </c>
      <c r="G14" s="98">
        <v>45.8</v>
      </c>
      <c r="H14" s="98">
        <v>2.5000000000000001E-3</v>
      </c>
      <c r="J14" s="304" t="s">
        <v>403</v>
      </c>
      <c r="K14" s="305"/>
      <c r="L14" s="305"/>
      <c r="M14" s="305"/>
      <c r="N14" s="305"/>
      <c r="O14" s="305"/>
      <c r="P14" s="305"/>
      <c r="Q14" s="305"/>
    </row>
    <row r="15" spans="1:17" x14ac:dyDescent="0.2">
      <c r="J15" s="304" t="s">
        <v>404</v>
      </c>
      <c r="K15" s="305"/>
      <c r="L15" s="305"/>
      <c r="M15" s="305"/>
      <c r="N15" s="305"/>
      <c r="O15" s="305"/>
      <c r="P15" s="305"/>
      <c r="Q15" s="305"/>
    </row>
    <row r="16" spans="1:17" x14ac:dyDescent="0.2">
      <c r="J16" s="304" t="s">
        <v>317</v>
      </c>
      <c r="K16" s="305"/>
      <c r="L16" s="305"/>
      <c r="M16" s="305"/>
      <c r="N16" s="305"/>
      <c r="O16" s="305"/>
      <c r="P16" s="305"/>
      <c r="Q16" s="305"/>
    </row>
    <row r="17" spans="2:17" x14ac:dyDescent="0.2">
      <c r="J17" s="304" t="s">
        <v>318</v>
      </c>
      <c r="K17" s="305"/>
      <c r="L17" s="305"/>
      <c r="M17" s="305"/>
      <c r="N17" s="305"/>
      <c r="O17" s="305"/>
      <c r="P17" s="305"/>
      <c r="Q17" s="305"/>
    </row>
    <row r="18" spans="2:17" x14ac:dyDescent="0.2">
      <c r="J18" s="304" t="s">
        <v>301</v>
      </c>
      <c r="K18" s="305" t="s">
        <v>340</v>
      </c>
      <c r="L18" s="305" t="s">
        <v>405</v>
      </c>
      <c r="M18" s="305" t="s">
        <v>340</v>
      </c>
      <c r="N18" s="305" t="s">
        <v>344</v>
      </c>
      <c r="O18" s="305" t="s">
        <v>341</v>
      </c>
      <c r="P18" s="305" t="s">
        <v>340</v>
      </c>
      <c r="Q18" s="305" t="s">
        <v>413</v>
      </c>
    </row>
    <row r="19" spans="2:17" x14ac:dyDescent="0.2">
      <c r="J19" s="304" t="s">
        <v>302</v>
      </c>
      <c r="K19" s="305" t="s">
        <v>340</v>
      </c>
      <c r="L19" s="305" t="s">
        <v>406</v>
      </c>
      <c r="M19" s="305" t="s">
        <v>340</v>
      </c>
      <c r="N19" s="305" t="s">
        <v>428</v>
      </c>
      <c r="O19" s="305" t="s">
        <v>342</v>
      </c>
      <c r="P19" s="305" t="s">
        <v>340</v>
      </c>
      <c r="Q19" s="305" t="s">
        <v>414</v>
      </c>
    </row>
    <row r="20" spans="2:17" x14ac:dyDescent="0.2">
      <c r="J20" s="304" t="s">
        <v>303</v>
      </c>
      <c r="K20" s="305" t="s">
        <v>340</v>
      </c>
      <c r="L20" s="305" t="s">
        <v>341</v>
      </c>
      <c r="M20" s="305" t="s">
        <v>407</v>
      </c>
      <c r="N20" s="305" t="s">
        <v>429</v>
      </c>
      <c r="O20" s="305" t="s">
        <v>415</v>
      </c>
      <c r="P20" s="305" t="s">
        <v>416</v>
      </c>
      <c r="Q20" s="305" t="s">
        <v>417</v>
      </c>
    </row>
    <row r="21" spans="2:17" x14ac:dyDescent="0.2">
      <c r="J21" s="304" t="s">
        <v>304</v>
      </c>
      <c r="K21" s="305" t="s">
        <v>340</v>
      </c>
      <c r="L21" s="305" t="s">
        <v>408</v>
      </c>
      <c r="M21" s="305" t="s">
        <v>340</v>
      </c>
      <c r="N21" s="305" t="s">
        <v>430</v>
      </c>
      <c r="O21" s="305" t="s">
        <v>418</v>
      </c>
      <c r="P21" s="305" t="s">
        <v>340</v>
      </c>
      <c r="Q21" s="305" t="s">
        <v>419</v>
      </c>
    </row>
    <row r="22" spans="2:17" x14ac:dyDescent="0.2">
      <c r="J22" s="304" t="s">
        <v>305</v>
      </c>
      <c r="K22" s="305" t="s">
        <v>340</v>
      </c>
      <c r="L22" s="305" t="s">
        <v>409</v>
      </c>
      <c r="M22" s="305" t="s">
        <v>340</v>
      </c>
      <c r="N22" s="305" t="s">
        <v>343</v>
      </c>
      <c r="O22" s="305" t="s">
        <v>420</v>
      </c>
      <c r="P22" s="305" t="s">
        <v>340</v>
      </c>
      <c r="Q22" s="305" t="s">
        <v>421</v>
      </c>
    </row>
    <row r="23" spans="2:17" x14ac:dyDescent="0.2">
      <c r="J23" s="304" t="s">
        <v>306</v>
      </c>
      <c r="K23" s="305" t="s">
        <v>340</v>
      </c>
      <c r="L23" s="305" t="s">
        <v>340</v>
      </c>
      <c r="M23" s="305" t="s">
        <v>340</v>
      </c>
      <c r="N23" s="305" t="s">
        <v>431</v>
      </c>
      <c r="O23" s="305" t="s">
        <v>422</v>
      </c>
      <c r="P23" s="305" t="s">
        <v>340</v>
      </c>
      <c r="Q23" s="305" t="s">
        <v>423</v>
      </c>
    </row>
    <row r="24" spans="2:17" x14ac:dyDescent="0.2">
      <c r="J24" s="304" t="s">
        <v>307</v>
      </c>
      <c r="K24" s="305" t="s">
        <v>340</v>
      </c>
      <c r="L24" s="305" t="s">
        <v>340</v>
      </c>
      <c r="M24" s="305" t="s">
        <v>340</v>
      </c>
      <c r="N24" s="305" t="s">
        <v>432</v>
      </c>
      <c r="O24" s="305" t="s">
        <v>424</v>
      </c>
      <c r="P24" s="305" t="s">
        <v>340</v>
      </c>
      <c r="Q24" s="305" t="s">
        <v>425</v>
      </c>
    </row>
    <row r="25" spans="2:17" x14ac:dyDescent="0.2">
      <c r="J25" s="310" t="s">
        <v>308</v>
      </c>
      <c r="K25" s="313" t="s">
        <v>340</v>
      </c>
      <c r="L25" s="313" t="s">
        <v>410</v>
      </c>
      <c r="M25" s="313" t="s">
        <v>340</v>
      </c>
      <c r="N25" s="313" t="s">
        <v>433</v>
      </c>
      <c r="O25" s="313" t="s">
        <v>426</v>
      </c>
      <c r="P25" s="313" t="s">
        <v>340</v>
      </c>
      <c r="Q25" s="313" t="s">
        <v>427</v>
      </c>
    </row>
    <row r="26" spans="2:17" x14ac:dyDescent="0.2">
      <c r="B26" s="104">
        <v>37774</v>
      </c>
      <c r="C26" s="98">
        <v>199</v>
      </c>
      <c r="D26" s="105">
        <v>0.03</v>
      </c>
      <c r="E26" s="98">
        <v>42</v>
      </c>
      <c r="F26" s="98">
        <v>7.3</v>
      </c>
      <c r="H26" s="105">
        <v>5.0000000000000001E-3</v>
      </c>
      <c r="J26" s="304" t="s">
        <v>293</v>
      </c>
      <c r="K26" s="306" t="s">
        <v>309</v>
      </c>
      <c r="L26" s="329" t="s">
        <v>311</v>
      </c>
      <c r="M26" s="329" t="s">
        <v>76</v>
      </c>
      <c r="N26" s="329" t="s">
        <v>311</v>
      </c>
      <c r="O26" s="330" t="s">
        <v>76</v>
      </c>
      <c r="P26" s="329" t="s">
        <v>76</v>
      </c>
      <c r="Q26" s="330" t="s">
        <v>311</v>
      </c>
    </row>
    <row r="27" spans="2:17" x14ac:dyDescent="0.2">
      <c r="B27" s="104">
        <v>37886</v>
      </c>
      <c r="C27" s="98">
        <v>199</v>
      </c>
      <c r="D27" s="105">
        <v>0.03</v>
      </c>
      <c r="E27" s="98">
        <v>44</v>
      </c>
      <c r="F27" s="98">
        <v>7.14</v>
      </c>
      <c r="H27" s="105">
        <v>5.0000000000000001E-3</v>
      </c>
      <c r="J27" s="304" t="s">
        <v>300</v>
      </c>
      <c r="K27" s="329" t="s">
        <v>76</v>
      </c>
      <c r="L27" s="329" t="s">
        <v>311</v>
      </c>
      <c r="M27" s="329" t="s">
        <v>76</v>
      </c>
      <c r="N27" s="329" t="s">
        <v>311</v>
      </c>
      <c r="O27" s="331" t="s">
        <v>76</v>
      </c>
      <c r="P27" s="329" t="s">
        <v>76</v>
      </c>
      <c r="Q27" s="330" t="s">
        <v>311</v>
      </c>
    </row>
    <row r="28" spans="2:17" x14ac:dyDescent="0.2">
      <c r="B28" s="104">
        <v>37888</v>
      </c>
      <c r="C28" s="98">
        <v>380</v>
      </c>
      <c r="D28" s="98">
        <v>5.92</v>
      </c>
      <c r="E28" s="98">
        <v>52.9</v>
      </c>
      <c r="F28" s="98">
        <v>7.66</v>
      </c>
      <c r="H28" s="98">
        <v>6.8000000000000005E-2</v>
      </c>
      <c r="J28" s="304" t="s">
        <v>312</v>
      </c>
      <c r="K28" s="329" t="s">
        <v>311</v>
      </c>
      <c r="L28" s="330" t="s">
        <v>311</v>
      </c>
      <c r="M28" s="329" t="s">
        <v>311</v>
      </c>
      <c r="N28" s="329" t="s">
        <v>311</v>
      </c>
      <c r="O28" s="330" t="s">
        <v>311</v>
      </c>
      <c r="P28" s="329" t="s">
        <v>311</v>
      </c>
      <c r="Q28" s="330" t="s">
        <v>311</v>
      </c>
    </row>
    <row r="29" spans="2:17" x14ac:dyDescent="0.2">
      <c r="B29" s="104">
        <v>38553</v>
      </c>
      <c r="C29" s="98">
        <v>233</v>
      </c>
      <c r="D29" s="105">
        <v>0.03</v>
      </c>
      <c r="E29" s="98">
        <v>46.5</v>
      </c>
      <c r="F29" s="98">
        <v>7.52</v>
      </c>
      <c r="H29" s="98">
        <v>9.7900000000000001E-2</v>
      </c>
      <c r="J29" s="304" t="s">
        <v>313</v>
      </c>
      <c r="K29" s="329" t="s">
        <v>311</v>
      </c>
      <c r="L29" s="330" t="s">
        <v>311</v>
      </c>
      <c r="M29" s="329" t="s">
        <v>311</v>
      </c>
      <c r="N29" s="329" t="s">
        <v>311</v>
      </c>
      <c r="O29" s="330" t="s">
        <v>311</v>
      </c>
      <c r="P29" s="331" t="s">
        <v>311</v>
      </c>
      <c r="Q29" s="330" t="s">
        <v>311</v>
      </c>
    </row>
    <row r="30" spans="2:17" x14ac:dyDescent="0.2">
      <c r="B30" s="104">
        <v>38605</v>
      </c>
      <c r="C30" s="98">
        <v>254</v>
      </c>
      <c r="D30" s="98">
        <v>0.04</v>
      </c>
      <c r="E30" s="98">
        <v>30.6</v>
      </c>
      <c r="F30" s="98">
        <v>7.12</v>
      </c>
      <c r="H30" s="98">
        <v>9.7000000000000003E-3</v>
      </c>
      <c r="J30" s="308" t="s">
        <v>314</v>
      </c>
      <c r="K30" s="329" t="s">
        <v>311</v>
      </c>
      <c r="L30" s="330" t="s">
        <v>311</v>
      </c>
      <c r="M30" s="329" t="s">
        <v>311</v>
      </c>
      <c r="N30" s="329" t="s">
        <v>311</v>
      </c>
      <c r="O30" s="331" t="s">
        <v>311</v>
      </c>
      <c r="P30" s="332" t="s">
        <v>311</v>
      </c>
      <c r="Q30" s="330" t="s">
        <v>311</v>
      </c>
    </row>
    <row r="31" spans="2:17" x14ac:dyDescent="0.2">
      <c r="B31" s="104">
        <v>38876</v>
      </c>
      <c r="C31" s="98">
        <v>250</v>
      </c>
      <c r="D31" s="105">
        <v>0.03</v>
      </c>
      <c r="E31" s="98">
        <v>48.2</v>
      </c>
      <c r="F31" s="98">
        <v>7.31</v>
      </c>
      <c r="H31" s="98">
        <v>6.2E-2</v>
      </c>
      <c r="J31" s="308" t="s">
        <v>315</v>
      </c>
      <c r="K31" s="329" t="s">
        <v>311</v>
      </c>
      <c r="L31" s="330" t="s">
        <v>311</v>
      </c>
      <c r="M31" s="329" t="s">
        <v>311</v>
      </c>
      <c r="N31" s="329" t="s">
        <v>311</v>
      </c>
      <c r="O31" s="331" t="s">
        <v>311</v>
      </c>
      <c r="P31" s="329" t="s">
        <v>311</v>
      </c>
      <c r="Q31" s="330" t="s">
        <v>311</v>
      </c>
    </row>
    <row r="32" spans="2:17" x14ac:dyDescent="0.2">
      <c r="B32" s="104">
        <v>38982</v>
      </c>
      <c r="C32" s="98">
        <v>256</v>
      </c>
      <c r="D32" s="105">
        <v>0.03</v>
      </c>
      <c r="E32" s="98">
        <v>52.2</v>
      </c>
      <c r="F32" s="98">
        <v>7.86</v>
      </c>
      <c r="H32" s="98">
        <v>1.2200000000000001E-2</v>
      </c>
      <c r="J32" s="308" t="s">
        <v>316</v>
      </c>
      <c r="K32" s="329" t="s">
        <v>311</v>
      </c>
      <c r="L32" s="330" t="s">
        <v>311</v>
      </c>
      <c r="M32" s="329" t="s">
        <v>311</v>
      </c>
      <c r="N32" s="329" t="s">
        <v>311</v>
      </c>
      <c r="O32" s="331" t="s">
        <v>311</v>
      </c>
      <c r="P32" s="329" t="s">
        <v>311</v>
      </c>
      <c r="Q32" s="330" t="s">
        <v>311</v>
      </c>
    </row>
    <row r="33" spans="2:19" x14ac:dyDescent="0.2">
      <c r="B33" s="104">
        <v>39232</v>
      </c>
      <c r="C33" s="98">
        <v>285</v>
      </c>
      <c r="D33" s="105">
        <v>0.03</v>
      </c>
      <c r="E33" s="98">
        <v>58.7</v>
      </c>
      <c r="F33" s="98">
        <v>7.15</v>
      </c>
      <c r="H33" s="105">
        <v>7.0000000000000001E-3</v>
      </c>
      <c r="J33" s="304" t="s">
        <v>403</v>
      </c>
      <c r="K33" s="329" t="s">
        <v>311</v>
      </c>
      <c r="L33" s="332" t="s">
        <v>311</v>
      </c>
      <c r="M33" s="331" t="s">
        <v>311</v>
      </c>
      <c r="N33" s="331" t="s">
        <v>311</v>
      </c>
      <c r="O33" s="331" t="s">
        <v>311</v>
      </c>
      <c r="P33" s="331" t="s">
        <v>311</v>
      </c>
      <c r="Q33" s="332" t="s">
        <v>311</v>
      </c>
      <c r="S33" s="100" t="s">
        <v>311</v>
      </c>
    </row>
    <row r="34" spans="2:19" x14ac:dyDescent="0.2">
      <c r="B34" s="104">
        <v>39358</v>
      </c>
      <c r="C34" s="98">
        <v>267</v>
      </c>
      <c r="D34" s="105">
        <v>0.03</v>
      </c>
      <c r="E34" s="98">
        <v>56.9</v>
      </c>
      <c r="F34" s="98">
        <v>7.68</v>
      </c>
      <c r="H34" s="98">
        <v>8.9999999999999993E-3</v>
      </c>
      <c r="J34" s="304" t="s">
        <v>404</v>
      </c>
      <c r="K34" s="329" t="s">
        <v>311</v>
      </c>
      <c r="L34" s="331" t="s">
        <v>311</v>
      </c>
      <c r="M34" s="329" t="s">
        <v>311</v>
      </c>
      <c r="N34" s="329" t="s">
        <v>311</v>
      </c>
      <c r="O34" s="331" t="s">
        <v>311</v>
      </c>
      <c r="P34" s="331" t="s">
        <v>311</v>
      </c>
      <c r="Q34" s="330" t="s">
        <v>311</v>
      </c>
      <c r="S34" s="73" t="s">
        <v>310</v>
      </c>
    </row>
    <row r="35" spans="2:19" x14ac:dyDescent="0.2">
      <c r="B35" s="104">
        <v>39597.635416666664</v>
      </c>
      <c r="C35" s="98">
        <v>249</v>
      </c>
      <c r="D35" s="105">
        <v>0.03</v>
      </c>
      <c r="E35" s="98">
        <v>62.5</v>
      </c>
      <c r="F35" s="98">
        <v>6.99</v>
      </c>
      <c r="H35" s="98">
        <v>6.4000000000000003E-3</v>
      </c>
      <c r="J35" s="304" t="s">
        <v>317</v>
      </c>
      <c r="K35" s="305" t="s">
        <v>311</v>
      </c>
      <c r="L35" s="309" t="s">
        <v>311</v>
      </c>
      <c r="M35" s="305" t="s">
        <v>311</v>
      </c>
      <c r="N35" s="305" t="s">
        <v>311</v>
      </c>
      <c r="O35" s="305" t="s">
        <v>311</v>
      </c>
      <c r="P35" s="305" t="s">
        <v>311</v>
      </c>
      <c r="Q35" s="305" t="s">
        <v>311</v>
      </c>
      <c r="S35" s="108" t="s">
        <v>76</v>
      </c>
    </row>
    <row r="36" spans="2:19" x14ac:dyDescent="0.2">
      <c r="B36" s="104">
        <v>39707.401388888888</v>
      </c>
      <c r="C36" s="98">
        <v>260</v>
      </c>
      <c r="D36" s="98">
        <v>5.0000000000000001E-3</v>
      </c>
      <c r="E36" s="98">
        <v>59.8</v>
      </c>
      <c r="F36" s="98">
        <v>7.16</v>
      </c>
      <c r="H36" s="98">
        <v>3.7000000000000002E-3</v>
      </c>
      <c r="J36" s="304" t="s">
        <v>318</v>
      </c>
      <c r="K36" s="309" t="s">
        <v>311</v>
      </c>
      <c r="L36" s="309" t="s">
        <v>311</v>
      </c>
      <c r="M36" s="309" t="s">
        <v>311</v>
      </c>
      <c r="N36" s="309" t="s">
        <v>311</v>
      </c>
      <c r="O36" s="309" t="s">
        <v>311</v>
      </c>
      <c r="P36" s="309" t="s">
        <v>311</v>
      </c>
      <c r="Q36" s="309" t="s">
        <v>311</v>
      </c>
      <c r="S36" s="72" t="s">
        <v>309</v>
      </c>
    </row>
    <row r="37" spans="2:19" x14ac:dyDescent="0.2">
      <c r="B37" s="104">
        <v>39962.670138888891</v>
      </c>
      <c r="C37" s="98">
        <v>280</v>
      </c>
      <c r="D37" s="98">
        <v>8.9999999999999993E-3</v>
      </c>
      <c r="E37" s="98">
        <v>51.9</v>
      </c>
      <c r="F37" s="98">
        <v>7.16</v>
      </c>
      <c r="H37" s="98">
        <v>2.8999999999999998E-3</v>
      </c>
      <c r="J37" s="304" t="s">
        <v>301</v>
      </c>
      <c r="K37" s="306" t="s">
        <v>309</v>
      </c>
      <c r="L37" s="309" t="s">
        <v>76</v>
      </c>
      <c r="M37" s="306" t="s">
        <v>309</v>
      </c>
      <c r="N37" s="307" t="s">
        <v>310</v>
      </c>
      <c r="O37" s="307" t="s">
        <v>310</v>
      </c>
      <c r="P37" s="306" t="s">
        <v>309</v>
      </c>
      <c r="Q37" s="309" t="s">
        <v>76</v>
      </c>
    </row>
    <row r="38" spans="2:19" x14ac:dyDescent="0.2">
      <c r="B38" s="104">
        <v>40064.784722222219</v>
      </c>
      <c r="C38" s="98">
        <v>280</v>
      </c>
      <c r="D38" s="98">
        <v>2.7E-2</v>
      </c>
      <c r="E38" s="98">
        <v>62.6</v>
      </c>
      <c r="F38" s="98">
        <v>7.39</v>
      </c>
      <c r="H38" s="98">
        <v>3.5999999999999999E-3</v>
      </c>
      <c r="J38" s="304" t="s">
        <v>302</v>
      </c>
      <c r="K38" s="306" t="s">
        <v>309</v>
      </c>
      <c r="L38" s="309" t="s">
        <v>76</v>
      </c>
      <c r="M38" s="306" t="s">
        <v>309</v>
      </c>
      <c r="N38" s="309" t="s">
        <v>76</v>
      </c>
      <c r="O38" s="309" t="s">
        <v>76</v>
      </c>
      <c r="P38" s="306" t="s">
        <v>309</v>
      </c>
      <c r="Q38" s="309" t="s">
        <v>76</v>
      </c>
    </row>
    <row r="39" spans="2:19" x14ac:dyDescent="0.2">
      <c r="B39" s="104">
        <v>40335.565972222219</v>
      </c>
      <c r="C39" s="98">
        <v>280</v>
      </c>
      <c r="D39" s="98">
        <v>1.6E-2</v>
      </c>
      <c r="E39" s="98">
        <v>73.3</v>
      </c>
      <c r="F39" s="98">
        <v>6.41</v>
      </c>
      <c r="H39" s="98">
        <v>7.4999999999999997E-3</v>
      </c>
      <c r="J39" s="304" t="s">
        <v>303</v>
      </c>
      <c r="K39" s="306" t="s">
        <v>309</v>
      </c>
      <c r="L39" s="307" t="s">
        <v>310</v>
      </c>
      <c r="M39" s="306" t="s">
        <v>309</v>
      </c>
      <c r="N39" s="306" t="s">
        <v>309</v>
      </c>
      <c r="O39" s="309" t="s">
        <v>76</v>
      </c>
      <c r="P39" s="309" t="s">
        <v>76</v>
      </c>
      <c r="Q39" s="307" t="s">
        <v>310</v>
      </c>
    </row>
    <row r="40" spans="2:19" x14ac:dyDescent="0.2">
      <c r="B40" s="104">
        <v>40429.579861111109</v>
      </c>
      <c r="C40" s="98">
        <v>290</v>
      </c>
      <c r="D40" s="98">
        <v>1.7999999999999999E-2</v>
      </c>
      <c r="E40" s="98">
        <v>77</v>
      </c>
      <c r="F40" s="98">
        <v>8.16</v>
      </c>
      <c r="H40" s="98">
        <v>9.7999999999999997E-3</v>
      </c>
      <c r="J40" s="304" t="s">
        <v>304</v>
      </c>
      <c r="K40" s="306" t="s">
        <v>309</v>
      </c>
      <c r="L40" s="307" t="s">
        <v>310</v>
      </c>
      <c r="M40" s="306" t="s">
        <v>309</v>
      </c>
      <c r="N40" s="306" t="s">
        <v>309</v>
      </c>
      <c r="O40" s="309" t="s">
        <v>76</v>
      </c>
      <c r="P40" s="306" t="s">
        <v>309</v>
      </c>
      <c r="Q40" s="309" t="s">
        <v>76</v>
      </c>
    </row>
    <row r="41" spans="2:19" x14ac:dyDescent="0.2">
      <c r="B41" s="104">
        <v>41044</v>
      </c>
      <c r="C41" s="98">
        <v>316</v>
      </c>
      <c r="D41" s="98">
        <v>9.6</v>
      </c>
      <c r="E41" s="98">
        <v>67.3</v>
      </c>
      <c r="F41" s="98">
        <v>6.95</v>
      </c>
      <c r="H41" s="98">
        <v>3.64</v>
      </c>
      <c r="J41" s="304" t="s">
        <v>305</v>
      </c>
      <c r="K41" s="306" t="s">
        <v>309</v>
      </c>
      <c r="L41" s="307" t="s">
        <v>310</v>
      </c>
      <c r="M41" s="306" t="s">
        <v>309</v>
      </c>
      <c r="N41" s="306" t="s">
        <v>309</v>
      </c>
      <c r="O41" s="309" t="s">
        <v>76</v>
      </c>
      <c r="P41" s="306" t="s">
        <v>309</v>
      </c>
      <c r="Q41" s="309" t="s">
        <v>76</v>
      </c>
    </row>
    <row r="42" spans="2:19" x14ac:dyDescent="0.2">
      <c r="B42" s="104"/>
      <c r="J42" s="304" t="s">
        <v>306</v>
      </c>
      <c r="K42" s="306" t="s">
        <v>309</v>
      </c>
      <c r="L42" s="306" t="s">
        <v>309</v>
      </c>
      <c r="M42" s="306" t="s">
        <v>309</v>
      </c>
      <c r="N42" s="306" t="s">
        <v>309</v>
      </c>
      <c r="O42" s="309" t="s">
        <v>76</v>
      </c>
      <c r="P42" s="306" t="s">
        <v>309</v>
      </c>
      <c r="Q42" s="309" t="s">
        <v>76</v>
      </c>
    </row>
    <row r="43" spans="2:19" x14ac:dyDescent="0.2">
      <c r="B43" s="104"/>
      <c r="J43" s="304" t="s">
        <v>307</v>
      </c>
      <c r="K43" s="306" t="s">
        <v>309</v>
      </c>
      <c r="L43" s="306" t="s">
        <v>309</v>
      </c>
      <c r="M43" s="306" t="s">
        <v>309</v>
      </c>
      <c r="N43" s="306" t="s">
        <v>309</v>
      </c>
      <c r="O43" s="309" t="s">
        <v>76</v>
      </c>
      <c r="P43" s="306" t="s">
        <v>309</v>
      </c>
      <c r="Q43" s="309" t="s">
        <v>76</v>
      </c>
    </row>
    <row r="44" spans="2:19" x14ac:dyDescent="0.2">
      <c r="B44" s="104">
        <v>41162.392361111109</v>
      </c>
      <c r="C44" s="98">
        <v>350</v>
      </c>
      <c r="D44" s="105">
        <v>0.02</v>
      </c>
      <c r="E44" s="98">
        <v>83.1</v>
      </c>
      <c r="F44" s="98">
        <v>7.02</v>
      </c>
      <c r="G44" s="98">
        <v>1000</v>
      </c>
      <c r="H44" s="98">
        <v>3.3E-3</v>
      </c>
      <c r="J44" s="310" t="s">
        <v>308</v>
      </c>
      <c r="K44" s="306" t="s">
        <v>309</v>
      </c>
      <c r="L44" s="307" t="s">
        <v>310</v>
      </c>
      <c r="M44" s="306" t="s">
        <v>309</v>
      </c>
      <c r="N44" s="306" t="s">
        <v>309</v>
      </c>
      <c r="O44" s="307" t="s">
        <v>310</v>
      </c>
      <c r="P44" s="306" t="s">
        <v>309</v>
      </c>
      <c r="Q44" s="307" t="s">
        <v>310</v>
      </c>
    </row>
    <row r="45" spans="2:19" ht="6" customHeight="1" x14ac:dyDescent="0.2">
      <c r="B45" s="104">
        <v>41423.515972222223</v>
      </c>
      <c r="C45" s="98">
        <v>326</v>
      </c>
      <c r="D45" s="105">
        <v>0.02</v>
      </c>
      <c r="E45" s="98">
        <v>60.9</v>
      </c>
      <c r="F45" s="98">
        <v>7.01</v>
      </c>
      <c r="G45" s="98">
        <v>752</v>
      </c>
      <c r="H45" s="98">
        <v>4.7000000000000002E-3</v>
      </c>
      <c r="J45" s="109"/>
      <c r="K45" s="74"/>
    </row>
    <row r="46" spans="2:19" x14ac:dyDescent="0.2">
      <c r="B46" s="104">
        <v>41529.34097222222</v>
      </c>
      <c r="C46" s="98">
        <v>340</v>
      </c>
      <c r="D46" s="105">
        <v>0.02</v>
      </c>
      <c r="E46" s="98">
        <v>63.6</v>
      </c>
      <c r="F46" s="98">
        <v>6.96</v>
      </c>
      <c r="G46" s="98">
        <v>813</v>
      </c>
      <c r="H46" s="98">
        <v>3.3E-3</v>
      </c>
      <c r="J46" s="75" t="s">
        <v>91</v>
      </c>
      <c r="K46" s="74"/>
    </row>
    <row r="47" spans="2:19" s="314" customFormat="1" ht="13.5" customHeight="1" x14ac:dyDescent="0.25">
      <c r="B47" s="315">
        <v>41891</v>
      </c>
      <c r="C47" s="314">
        <v>349</v>
      </c>
      <c r="D47" s="316">
        <v>0.01</v>
      </c>
      <c r="E47" s="314">
        <v>77.8</v>
      </c>
      <c r="F47" s="314">
        <v>6.97</v>
      </c>
      <c r="G47" s="314">
        <v>886</v>
      </c>
      <c r="H47" s="314">
        <v>3.3999999999999998E-3</v>
      </c>
      <c r="J47" s="317" t="s">
        <v>389</v>
      </c>
    </row>
    <row r="48" spans="2:19" s="314" customFormat="1" ht="13.5" customHeight="1" x14ac:dyDescent="0.25">
      <c r="B48" s="315">
        <v>42166.711805555555</v>
      </c>
      <c r="C48" s="314">
        <v>336</v>
      </c>
      <c r="D48" s="316">
        <v>0.02</v>
      </c>
      <c r="E48" s="314">
        <v>68.900000000000006</v>
      </c>
      <c r="F48" s="314">
        <v>6.73</v>
      </c>
      <c r="G48" s="314">
        <v>868</v>
      </c>
      <c r="H48" s="314">
        <v>3.7000000000000002E-3</v>
      </c>
      <c r="J48" s="318" t="s">
        <v>319</v>
      </c>
    </row>
    <row r="49" spans="1:10" s="314" customFormat="1" ht="13.5" customHeight="1" x14ac:dyDescent="0.25">
      <c r="B49" s="315">
        <v>42260</v>
      </c>
      <c r="C49" s="314">
        <v>347</v>
      </c>
      <c r="D49" s="316">
        <v>0.02</v>
      </c>
      <c r="E49" s="314">
        <v>90.9</v>
      </c>
      <c r="F49" s="314">
        <v>6.88</v>
      </c>
      <c r="G49" s="314">
        <v>1090</v>
      </c>
      <c r="H49" s="314">
        <v>5.3E-3</v>
      </c>
      <c r="J49" s="319" t="s">
        <v>320</v>
      </c>
    </row>
    <row r="50" spans="1:10" s="314" customFormat="1" ht="13.5" customHeight="1" x14ac:dyDescent="0.25">
      <c r="J50" s="319" t="s">
        <v>321</v>
      </c>
    </row>
    <row r="51" spans="1:10" s="314" customFormat="1" ht="13.5" customHeight="1" x14ac:dyDescent="0.2">
      <c r="A51" s="314" t="s">
        <v>302</v>
      </c>
      <c r="B51" s="315">
        <v>37144</v>
      </c>
      <c r="D51" s="314">
        <v>0.12</v>
      </c>
      <c r="E51" s="314">
        <v>32.799999999999997</v>
      </c>
      <c r="F51" s="314">
        <v>7.8</v>
      </c>
      <c r="H51" s="314">
        <v>6.0000000000000001E-3</v>
      </c>
      <c r="J51" s="320" t="s">
        <v>322</v>
      </c>
    </row>
    <row r="52" spans="1:10" s="314" customFormat="1" ht="13.5" customHeight="1" x14ac:dyDescent="0.2">
      <c r="B52" s="315">
        <v>37417</v>
      </c>
      <c r="C52" s="314">
        <v>238</v>
      </c>
      <c r="D52" s="314">
        <v>0.67</v>
      </c>
      <c r="E52" s="314">
        <v>34.6</v>
      </c>
      <c r="F52" s="314">
        <v>6.5</v>
      </c>
      <c r="H52" s="316">
        <v>0.01</v>
      </c>
      <c r="J52" s="321" t="s">
        <v>323</v>
      </c>
    </row>
    <row r="53" spans="1:10" s="314" customFormat="1" ht="13.5" customHeight="1" x14ac:dyDescent="0.25">
      <c r="B53" s="315">
        <v>37522</v>
      </c>
      <c r="C53" s="314">
        <v>217</v>
      </c>
      <c r="D53" s="316">
        <v>0.03</v>
      </c>
      <c r="E53" s="314">
        <v>42.4</v>
      </c>
      <c r="F53" s="314">
        <v>7.99</v>
      </c>
      <c r="H53" s="316">
        <v>0.01</v>
      </c>
      <c r="J53" s="319" t="s">
        <v>324</v>
      </c>
    </row>
    <row r="54" spans="1:10" s="314" customFormat="1" ht="13.5" customHeight="1" x14ac:dyDescent="0.25">
      <c r="B54" s="315">
        <v>37774</v>
      </c>
      <c r="C54" s="314">
        <v>228</v>
      </c>
      <c r="D54" s="314">
        <v>1.38</v>
      </c>
      <c r="E54" s="314">
        <v>34.700000000000003</v>
      </c>
      <c r="F54" s="314">
        <v>6.7</v>
      </c>
      <c r="H54" s="316">
        <v>5.0000000000000001E-3</v>
      </c>
      <c r="J54" s="319" t="s">
        <v>325</v>
      </c>
    </row>
    <row r="55" spans="1:10" x14ac:dyDescent="0.2">
      <c r="B55" s="104">
        <v>37886</v>
      </c>
      <c r="C55" s="98">
        <v>228</v>
      </c>
      <c r="D55" s="98">
        <v>0.68</v>
      </c>
      <c r="E55" s="98">
        <v>36</v>
      </c>
      <c r="F55" s="98">
        <v>7.14</v>
      </c>
      <c r="H55" s="105">
        <v>5.0000000000000001E-3</v>
      </c>
    </row>
    <row r="56" spans="1:10" x14ac:dyDescent="0.2">
      <c r="B56" s="104">
        <v>38260</v>
      </c>
      <c r="C56" s="98">
        <v>234</v>
      </c>
      <c r="D56" s="98">
        <v>0.39600000000000002</v>
      </c>
      <c r="E56" s="98">
        <v>36.700000000000003</v>
      </c>
      <c r="F56" s="98">
        <v>7.56</v>
      </c>
      <c r="H56" s="105">
        <v>5.0000000000000001E-3</v>
      </c>
    </row>
    <row r="57" spans="1:10" x14ac:dyDescent="0.2">
      <c r="B57" s="104">
        <v>38476</v>
      </c>
      <c r="C57" s="98">
        <v>249</v>
      </c>
      <c r="D57" s="98">
        <v>0.75600000000000001</v>
      </c>
      <c r="E57" s="98">
        <v>39.200000000000003</v>
      </c>
      <c r="F57" s="98">
        <v>7.17</v>
      </c>
      <c r="H57" s="98">
        <v>6.4999999999999997E-3</v>
      </c>
    </row>
    <row r="58" spans="1:10" x14ac:dyDescent="0.2">
      <c r="B58" s="104">
        <v>38605</v>
      </c>
      <c r="C58" s="98">
        <v>255</v>
      </c>
      <c r="D58" s="98">
        <v>0.57199999999999995</v>
      </c>
      <c r="E58" s="98">
        <v>26.8</v>
      </c>
      <c r="F58" s="98">
        <v>6.85</v>
      </c>
      <c r="H58" s="98">
        <v>1.1299999999999999E-2</v>
      </c>
    </row>
    <row r="59" spans="1:10" x14ac:dyDescent="0.2">
      <c r="B59" s="104">
        <v>38876</v>
      </c>
      <c r="C59" s="98">
        <v>242</v>
      </c>
      <c r="D59" s="98">
        <v>0.72099999999999997</v>
      </c>
      <c r="E59" s="98">
        <v>36.799999999999997</v>
      </c>
      <c r="F59" s="98">
        <v>7.35</v>
      </c>
      <c r="H59" s="98">
        <v>6.0999999999999999E-2</v>
      </c>
    </row>
    <row r="60" spans="1:10" x14ac:dyDescent="0.2">
      <c r="B60" s="104">
        <v>38982</v>
      </c>
      <c r="C60" s="98">
        <v>246</v>
      </c>
      <c r="D60" s="98">
        <v>0.77400000000000002</v>
      </c>
      <c r="E60" s="98">
        <v>35.4</v>
      </c>
      <c r="F60" s="98">
        <v>7.93</v>
      </c>
      <c r="H60" s="98">
        <v>6.7999999999999996E-3</v>
      </c>
    </row>
    <row r="61" spans="1:10" x14ac:dyDescent="0.2">
      <c r="B61" s="104">
        <v>39232</v>
      </c>
      <c r="C61" s="98">
        <v>264</v>
      </c>
      <c r="D61" s="98">
        <v>0.76</v>
      </c>
      <c r="E61" s="98">
        <v>39.4</v>
      </c>
      <c r="F61" s="98">
        <v>7.36</v>
      </c>
      <c r="H61" s="98">
        <v>5.4999999999999997E-3</v>
      </c>
    </row>
    <row r="62" spans="1:10" x14ac:dyDescent="0.2">
      <c r="B62" s="104">
        <v>39358</v>
      </c>
      <c r="C62" s="98">
        <v>259</v>
      </c>
      <c r="D62" s="98">
        <v>0.59499999999999997</v>
      </c>
      <c r="E62" s="98">
        <v>37.1</v>
      </c>
      <c r="F62" s="98">
        <v>7.86</v>
      </c>
      <c r="H62" s="98">
        <v>6.0000000000000001E-3</v>
      </c>
    </row>
    <row r="63" spans="1:10" x14ac:dyDescent="0.2">
      <c r="B63" s="104">
        <v>39597</v>
      </c>
      <c r="C63" s="98">
        <v>269</v>
      </c>
      <c r="D63" s="98">
        <v>0.68700000000000006</v>
      </c>
      <c r="E63" s="98">
        <v>41.2</v>
      </c>
      <c r="F63" s="98">
        <v>7.11</v>
      </c>
      <c r="H63" s="105">
        <v>5.0000000000000001E-3</v>
      </c>
    </row>
    <row r="64" spans="1:10" x14ac:dyDescent="0.2">
      <c r="B64" s="104">
        <v>39707.402777777781</v>
      </c>
      <c r="C64" s="98">
        <v>260</v>
      </c>
      <c r="D64" s="98">
        <v>0.77</v>
      </c>
      <c r="E64" s="98">
        <v>38.6</v>
      </c>
      <c r="F64" s="98">
        <v>7.3</v>
      </c>
      <c r="H64" s="98">
        <v>5.9999999999999995E-4</v>
      </c>
    </row>
    <row r="65" spans="1:8" x14ac:dyDescent="0.2">
      <c r="B65" s="104">
        <v>39962.677083333336</v>
      </c>
      <c r="C65" s="98">
        <v>260</v>
      </c>
      <c r="D65" s="98">
        <v>0.746</v>
      </c>
      <c r="E65" s="98">
        <v>39.5</v>
      </c>
      <c r="F65" s="98">
        <v>7.27</v>
      </c>
      <c r="H65" s="98">
        <v>8.0000000000000004E-4</v>
      </c>
    </row>
    <row r="66" spans="1:8" x14ac:dyDescent="0.2">
      <c r="B66" s="104">
        <v>40064.791666666664</v>
      </c>
      <c r="C66" s="98">
        <v>250</v>
      </c>
      <c r="D66" s="98">
        <v>0.745</v>
      </c>
      <c r="E66" s="98">
        <v>39.4</v>
      </c>
      <c r="F66" s="98">
        <v>7.51</v>
      </c>
      <c r="H66" s="98">
        <v>1.1000000000000001E-3</v>
      </c>
    </row>
    <row r="67" spans="1:8" x14ac:dyDescent="0.2">
      <c r="B67" s="104">
        <v>40335.589583333334</v>
      </c>
      <c r="C67" s="98">
        <v>240</v>
      </c>
      <c r="D67" s="98">
        <v>0.76700000000000002</v>
      </c>
      <c r="E67" s="98">
        <v>48.5</v>
      </c>
      <c r="F67" s="98">
        <v>6.38</v>
      </c>
      <c r="H67" s="98">
        <v>1.06E-2</v>
      </c>
    </row>
    <row r="68" spans="1:8" x14ac:dyDescent="0.2">
      <c r="B68" s="104">
        <v>40429.602777777778</v>
      </c>
      <c r="C68" s="98">
        <v>260</v>
      </c>
      <c r="D68" s="98">
        <v>0.82799999999999996</v>
      </c>
      <c r="E68" s="98">
        <v>46.9</v>
      </c>
      <c r="F68" s="98">
        <v>7.3</v>
      </c>
      <c r="H68" s="98">
        <v>3.0000000000000001E-3</v>
      </c>
    </row>
    <row r="69" spans="1:8" x14ac:dyDescent="0.2">
      <c r="B69" s="104">
        <v>40570.705555555556</v>
      </c>
      <c r="C69" s="98">
        <v>260</v>
      </c>
      <c r="D69" s="98">
        <v>0.65700000000000003</v>
      </c>
      <c r="E69" s="98">
        <v>45</v>
      </c>
      <c r="F69" s="98">
        <v>7.32</v>
      </c>
      <c r="H69" s="98">
        <v>4.0000000000000001E-3</v>
      </c>
    </row>
    <row r="70" spans="1:8" x14ac:dyDescent="0.2">
      <c r="B70" s="104">
        <v>40745.387499999997</v>
      </c>
      <c r="C70" s="98">
        <v>260</v>
      </c>
      <c r="D70" s="98">
        <v>0.79300000000000004</v>
      </c>
      <c r="E70" s="98">
        <v>44.5</v>
      </c>
      <c r="F70" s="98">
        <v>7.5</v>
      </c>
      <c r="H70" s="98">
        <v>1.2999999999999999E-3</v>
      </c>
    </row>
    <row r="71" spans="1:8" x14ac:dyDescent="0.2">
      <c r="B71" s="104">
        <v>40809.526388888888</v>
      </c>
      <c r="C71" s="98">
        <v>260</v>
      </c>
      <c r="D71" s="98">
        <v>0.82699999999999996</v>
      </c>
      <c r="E71" s="98">
        <v>47.7</v>
      </c>
      <c r="F71" s="98">
        <v>7.33</v>
      </c>
      <c r="H71" s="98">
        <v>8.9999999999999998E-4</v>
      </c>
    </row>
    <row r="72" spans="1:8" x14ac:dyDescent="0.2">
      <c r="B72" s="104">
        <v>41044</v>
      </c>
      <c r="C72" s="98">
        <v>265</v>
      </c>
      <c r="D72" s="98">
        <v>0.72599999999999998</v>
      </c>
      <c r="E72" s="98">
        <v>47</v>
      </c>
      <c r="F72" s="98">
        <v>7.1</v>
      </c>
      <c r="H72" s="98">
        <v>2.1299999999999999E-3</v>
      </c>
    </row>
    <row r="73" spans="1:8" x14ac:dyDescent="0.2">
      <c r="B73" s="104">
        <v>41162.416666666664</v>
      </c>
      <c r="C73" s="98">
        <v>276</v>
      </c>
      <c r="D73" s="98">
        <v>0.77</v>
      </c>
      <c r="E73" s="98">
        <v>49.1</v>
      </c>
      <c r="F73" s="98">
        <v>7.34</v>
      </c>
      <c r="G73" s="98">
        <v>600</v>
      </c>
      <c r="H73" s="98">
        <v>2.3E-3</v>
      </c>
    </row>
    <row r="74" spans="1:8" x14ac:dyDescent="0.2">
      <c r="B74" s="104">
        <v>41423.497916666667</v>
      </c>
      <c r="C74" s="98">
        <v>269</v>
      </c>
      <c r="D74" s="98">
        <v>0.72099999999999997</v>
      </c>
      <c r="E74" s="98">
        <v>44.2</v>
      </c>
      <c r="F74" s="98">
        <v>7.24</v>
      </c>
      <c r="G74" s="98">
        <v>574</v>
      </c>
      <c r="H74" s="105">
        <v>1E-3</v>
      </c>
    </row>
    <row r="75" spans="1:8" x14ac:dyDescent="0.2">
      <c r="B75" s="104">
        <v>41529.35833333333</v>
      </c>
      <c r="C75" s="98">
        <v>298</v>
      </c>
      <c r="D75" s="98">
        <v>0.69899999999999995</v>
      </c>
      <c r="E75" s="98">
        <v>45.8</v>
      </c>
      <c r="F75" s="98">
        <v>7.2</v>
      </c>
      <c r="G75" s="98">
        <v>588</v>
      </c>
      <c r="H75" s="98">
        <v>1.1999999999999999E-3</v>
      </c>
    </row>
    <row r="76" spans="1:8" x14ac:dyDescent="0.2">
      <c r="B76" s="104">
        <v>41891</v>
      </c>
      <c r="C76" s="98">
        <v>318</v>
      </c>
      <c r="D76" s="98">
        <v>0.70199999999999996</v>
      </c>
      <c r="E76" s="98">
        <v>55.4</v>
      </c>
      <c r="F76" s="98">
        <v>7.25</v>
      </c>
      <c r="G76" s="98">
        <v>620</v>
      </c>
      <c r="H76" s="98">
        <v>1.1000000000000001E-3</v>
      </c>
    </row>
    <row r="77" spans="1:8" x14ac:dyDescent="0.2">
      <c r="B77" s="104">
        <v>42166.739583333336</v>
      </c>
      <c r="C77" s="98">
        <v>324</v>
      </c>
      <c r="D77" s="98">
        <v>0.67</v>
      </c>
      <c r="E77" s="98">
        <v>48.2</v>
      </c>
      <c r="F77" s="98">
        <v>7.4</v>
      </c>
      <c r="G77" s="98">
        <v>611</v>
      </c>
      <c r="H77" s="98">
        <v>2.0999999999999999E-3</v>
      </c>
    </row>
    <row r="78" spans="1:8" x14ac:dyDescent="0.2">
      <c r="B78" s="104">
        <v>42260</v>
      </c>
      <c r="C78" s="98">
        <v>327</v>
      </c>
      <c r="D78" s="98">
        <v>0.65700000000000003</v>
      </c>
      <c r="E78" s="98">
        <v>55.6</v>
      </c>
      <c r="F78" s="98">
        <v>7.18</v>
      </c>
      <c r="G78" s="98">
        <v>615</v>
      </c>
      <c r="H78" s="98">
        <v>1E-3</v>
      </c>
    </row>
    <row r="80" spans="1:8" x14ac:dyDescent="0.2">
      <c r="A80" s="98" t="s">
        <v>303</v>
      </c>
      <c r="B80" s="104">
        <v>33034</v>
      </c>
      <c r="C80" s="98">
        <v>150</v>
      </c>
      <c r="G80" s="98">
        <v>84</v>
      </c>
    </row>
    <row r="81" spans="2:8" x14ac:dyDescent="0.2">
      <c r="B81" s="104">
        <v>33103</v>
      </c>
      <c r="C81" s="98">
        <v>124</v>
      </c>
      <c r="G81" s="98">
        <v>27</v>
      </c>
    </row>
    <row r="82" spans="2:8" x14ac:dyDescent="0.2">
      <c r="B82" s="104">
        <v>33420</v>
      </c>
      <c r="C82" s="98">
        <v>151</v>
      </c>
      <c r="D82" s="98">
        <v>3.5999999999999997E-2</v>
      </c>
      <c r="E82" s="104"/>
      <c r="F82" s="98">
        <v>7.4</v>
      </c>
      <c r="G82" s="98">
        <v>33</v>
      </c>
      <c r="H82" s="98">
        <v>2.5999999999999999E-2</v>
      </c>
    </row>
    <row r="83" spans="2:8" x14ac:dyDescent="0.2">
      <c r="B83" s="104">
        <v>33482</v>
      </c>
      <c r="C83" s="98">
        <v>121</v>
      </c>
      <c r="D83" s="98">
        <v>0.106</v>
      </c>
      <c r="E83" s="104"/>
      <c r="F83" s="98">
        <v>7.29</v>
      </c>
      <c r="G83" s="98">
        <v>35</v>
      </c>
      <c r="H83" s="98">
        <v>0.05</v>
      </c>
    </row>
    <row r="84" spans="2:8" x14ac:dyDescent="0.2">
      <c r="B84" s="104">
        <v>33809</v>
      </c>
      <c r="C84" s="98">
        <v>142</v>
      </c>
      <c r="G84" s="98">
        <v>20</v>
      </c>
    </row>
    <row r="85" spans="2:8" x14ac:dyDescent="0.2">
      <c r="B85" s="104">
        <v>33877</v>
      </c>
      <c r="C85" s="98">
        <v>150</v>
      </c>
      <c r="G85" s="98">
        <v>26</v>
      </c>
    </row>
    <row r="86" spans="2:8" x14ac:dyDescent="0.2">
      <c r="B86" s="104">
        <v>34252</v>
      </c>
      <c r="C86" s="98">
        <v>128</v>
      </c>
      <c r="G86" s="98">
        <v>26</v>
      </c>
    </row>
    <row r="87" spans="2:8" x14ac:dyDescent="0.2">
      <c r="B87" s="104">
        <v>34534</v>
      </c>
      <c r="C87" s="98">
        <v>150</v>
      </c>
      <c r="D87" s="98">
        <v>0.03</v>
      </c>
      <c r="E87" s="98">
        <v>13.1</v>
      </c>
      <c r="G87" s="98">
        <v>38</v>
      </c>
      <c r="H87" s="98">
        <v>1.0999999999999999E-2</v>
      </c>
    </row>
    <row r="88" spans="2:8" x14ac:dyDescent="0.2">
      <c r="B88" s="104">
        <v>34632</v>
      </c>
      <c r="C88" s="98">
        <v>130</v>
      </c>
      <c r="D88" s="98">
        <v>6.0999999999999999E-2</v>
      </c>
      <c r="E88" s="98">
        <v>10.7</v>
      </c>
      <c r="G88" s="98">
        <v>57</v>
      </c>
      <c r="H88" s="98">
        <v>6.0000000000000001E-3</v>
      </c>
    </row>
    <row r="89" spans="2:8" x14ac:dyDescent="0.2">
      <c r="B89" s="104">
        <v>34912</v>
      </c>
      <c r="D89" s="98">
        <v>0.17</v>
      </c>
      <c r="G89" s="98">
        <v>32</v>
      </c>
      <c r="H89" s="105">
        <v>0.01</v>
      </c>
    </row>
    <row r="90" spans="2:8" x14ac:dyDescent="0.2">
      <c r="B90" s="104">
        <v>35215</v>
      </c>
      <c r="C90" s="98">
        <v>147</v>
      </c>
      <c r="D90" s="98">
        <v>0.56999999999999995</v>
      </c>
      <c r="E90" s="98">
        <v>9.8000000000000007</v>
      </c>
      <c r="F90" s="98">
        <v>7.6</v>
      </c>
      <c r="G90" s="98">
        <v>28.2</v>
      </c>
      <c r="H90" s="105">
        <v>0.01</v>
      </c>
    </row>
    <row r="91" spans="2:8" x14ac:dyDescent="0.2">
      <c r="B91" s="104">
        <v>35334</v>
      </c>
      <c r="C91" s="98">
        <v>147</v>
      </c>
      <c r="D91" s="98">
        <v>0.36</v>
      </c>
      <c r="E91" s="98">
        <v>9.1999999999999993</v>
      </c>
      <c r="F91" s="98">
        <v>6.97</v>
      </c>
      <c r="G91" s="98">
        <v>33.1</v>
      </c>
      <c r="H91" s="105">
        <v>0.01</v>
      </c>
    </row>
    <row r="92" spans="2:8" x14ac:dyDescent="0.2">
      <c r="B92" s="104">
        <v>35622</v>
      </c>
      <c r="C92" s="98">
        <v>29</v>
      </c>
      <c r="D92" s="105">
        <v>0.01</v>
      </c>
      <c r="E92" s="98">
        <v>11.8</v>
      </c>
      <c r="F92" s="98">
        <v>7.47</v>
      </c>
      <c r="G92" s="98">
        <v>33</v>
      </c>
      <c r="H92" s="105">
        <v>0.01</v>
      </c>
    </row>
    <row r="93" spans="2:8" x14ac:dyDescent="0.2">
      <c r="B93" s="104">
        <v>35710</v>
      </c>
      <c r="D93" s="98">
        <v>0.3</v>
      </c>
      <c r="E93" s="98">
        <v>10.8</v>
      </c>
      <c r="F93" s="98">
        <v>7.79</v>
      </c>
      <c r="G93" s="98">
        <v>28</v>
      </c>
      <c r="H93" s="105">
        <v>0.01</v>
      </c>
    </row>
    <row r="94" spans="2:8" x14ac:dyDescent="0.2">
      <c r="B94" s="104">
        <v>35947</v>
      </c>
      <c r="D94" s="98">
        <v>0.26</v>
      </c>
      <c r="E94" s="98">
        <v>10.4</v>
      </c>
      <c r="F94" s="98">
        <v>6.99</v>
      </c>
      <c r="G94" s="98">
        <v>30</v>
      </c>
      <c r="H94" s="105">
        <v>0.01</v>
      </c>
    </row>
    <row r="95" spans="2:8" x14ac:dyDescent="0.2">
      <c r="B95" s="104">
        <v>36099</v>
      </c>
      <c r="C95" s="98">
        <v>141</v>
      </c>
      <c r="D95" s="98">
        <v>0.27</v>
      </c>
      <c r="E95" s="98">
        <v>12.4</v>
      </c>
      <c r="F95" s="98">
        <v>7.31</v>
      </c>
      <c r="G95" s="98">
        <v>20</v>
      </c>
      <c r="H95" s="105">
        <v>0.01</v>
      </c>
    </row>
    <row r="96" spans="2:8" x14ac:dyDescent="0.2">
      <c r="B96" s="104">
        <v>36462</v>
      </c>
      <c r="D96" s="105">
        <v>0.01</v>
      </c>
      <c r="E96" s="98">
        <v>7.1</v>
      </c>
      <c r="F96" s="98">
        <v>7.13</v>
      </c>
      <c r="G96" s="98">
        <v>23</v>
      </c>
      <c r="H96" s="105">
        <v>0.01</v>
      </c>
    </row>
    <row r="97" spans="2:8" x14ac:dyDescent="0.2">
      <c r="B97" s="104">
        <v>36677</v>
      </c>
      <c r="D97" s="105">
        <v>0.01</v>
      </c>
      <c r="E97" s="98">
        <v>9.6</v>
      </c>
      <c r="F97" s="98">
        <v>7.73</v>
      </c>
      <c r="G97" s="98">
        <v>23</v>
      </c>
      <c r="H97" s="98">
        <v>0.09</v>
      </c>
    </row>
    <row r="98" spans="2:8" x14ac:dyDescent="0.2">
      <c r="B98" s="104">
        <v>36808</v>
      </c>
      <c r="D98" s="98">
        <v>0.06</v>
      </c>
      <c r="E98" s="98">
        <v>10</v>
      </c>
      <c r="F98" s="98">
        <v>7.12</v>
      </c>
      <c r="G98" s="98">
        <v>15</v>
      </c>
      <c r="H98" s="98">
        <v>0.04</v>
      </c>
    </row>
    <row r="99" spans="2:8" x14ac:dyDescent="0.2">
      <c r="B99" s="104">
        <v>36809</v>
      </c>
      <c r="D99" s="98">
        <v>0.06</v>
      </c>
      <c r="E99" s="98">
        <v>10</v>
      </c>
      <c r="G99" s="98">
        <v>33</v>
      </c>
      <c r="H99" s="98">
        <v>0.04</v>
      </c>
    </row>
    <row r="100" spans="2:8" x14ac:dyDescent="0.2">
      <c r="B100" s="104">
        <v>37047</v>
      </c>
      <c r="C100" s="98">
        <v>119</v>
      </c>
      <c r="D100" s="98">
        <v>0.04</v>
      </c>
      <c r="E100" s="98">
        <v>10.3</v>
      </c>
      <c r="F100" s="98">
        <v>8</v>
      </c>
      <c r="G100" s="98">
        <v>60</v>
      </c>
      <c r="H100" s="98">
        <v>0.02</v>
      </c>
    </row>
    <row r="101" spans="2:8" x14ac:dyDescent="0.2">
      <c r="B101" s="104">
        <v>37139</v>
      </c>
      <c r="D101" s="105">
        <v>0.03</v>
      </c>
      <c r="E101" s="98">
        <v>21.3</v>
      </c>
      <c r="G101" s="98">
        <v>60</v>
      </c>
      <c r="H101" s="98">
        <v>6.0000000000000001E-3</v>
      </c>
    </row>
    <row r="102" spans="2:8" x14ac:dyDescent="0.2">
      <c r="B102" s="104">
        <v>37417</v>
      </c>
      <c r="C102" s="98">
        <v>150</v>
      </c>
      <c r="D102" s="105">
        <v>0.03</v>
      </c>
      <c r="E102" s="98">
        <v>11.5</v>
      </c>
      <c r="G102" s="98">
        <v>26</v>
      </c>
      <c r="H102" s="105">
        <v>5.0000000000000001E-3</v>
      </c>
    </row>
    <row r="103" spans="2:8" x14ac:dyDescent="0.2">
      <c r="B103" s="104">
        <v>37522</v>
      </c>
      <c r="C103" s="98">
        <v>146</v>
      </c>
      <c r="D103" s="105">
        <v>0.03</v>
      </c>
      <c r="E103" s="98">
        <v>16.399999999999999</v>
      </c>
      <c r="F103" s="98">
        <v>8.1300000000000008</v>
      </c>
      <c r="G103" s="98">
        <v>26</v>
      </c>
      <c r="H103" s="105">
        <v>5.0000000000000001E-3</v>
      </c>
    </row>
    <row r="104" spans="2:8" x14ac:dyDescent="0.2">
      <c r="B104" s="104">
        <v>37774</v>
      </c>
      <c r="C104" s="98">
        <v>144</v>
      </c>
      <c r="D104" s="105">
        <v>0.03</v>
      </c>
      <c r="E104" s="98">
        <v>10.6</v>
      </c>
      <c r="F104" s="98">
        <v>7</v>
      </c>
      <c r="G104" s="98">
        <v>26</v>
      </c>
      <c r="H104" s="105">
        <v>5.0000000000000001E-3</v>
      </c>
    </row>
    <row r="105" spans="2:8" x14ac:dyDescent="0.2">
      <c r="B105" s="104">
        <v>37886</v>
      </c>
      <c r="C105" s="98">
        <v>150</v>
      </c>
      <c r="D105" s="105">
        <v>0.03</v>
      </c>
      <c r="E105" s="98">
        <v>11.4</v>
      </c>
      <c r="F105" s="98">
        <v>7.59</v>
      </c>
      <c r="G105" s="98">
        <v>36</v>
      </c>
      <c r="H105" s="98">
        <v>7.0000000000000001E-3</v>
      </c>
    </row>
    <row r="106" spans="2:8" x14ac:dyDescent="0.2">
      <c r="B106" s="104">
        <v>38146</v>
      </c>
      <c r="C106" s="98">
        <v>140</v>
      </c>
      <c r="D106" s="105">
        <v>0.03</v>
      </c>
      <c r="E106" s="98">
        <v>11.3</v>
      </c>
      <c r="F106" s="98">
        <v>6.85</v>
      </c>
      <c r="G106" s="98">
        <v>24</v>
      </c>
      <c r="H106" s="98">
        <v>5.0000000000000001E-3</v>
      </c>
    </row>
    <row r="107" spans="2:8" x14ac:dyDescent="0.2">
      <c r="B107" s="104">
        <v>38251</v>
      </c>
      <c r="C107" s="98">
        <v>154</v>
      </c>
      <c r="D107" s="105">
        <v>0.03</v>
      </c>
      <c r="E107" s="98">
        <v>11.6</v>
      </c>
      <c r="F107" s="98">
        <v>7.47</v>
      </c>
      <c r="G107" s="98">
        <v>22</v>
      </c>
      <c r="H107" s="98">
        <v>9.9000000000000008E-3</v>
      </c>
    </row>
    <row r="108" spans="2:8" x14ac:dyDescent="0.2">
      <c r="B108" s="104">
        <v>38476</v>
      </c>
      <c r="C108" s="98">
        <v>155</v>
      </c>
      <c r="D108" s="105">
        <v>0.03</v>
      </c>
      <c r="E108" s="98">
        <v>13.2</v>
      </c>
      <c r="F108" s="98">
        <v>7.47</v>
      </c>
      <c r="G108" s="98">
        <v>35.200000000000003</v>
      </c>
      <c r="H108" s="98">
        <v>7.7000000000000002E-3</v>
      </c>
    </row>
    <row r="109" spans="2:8" x14ac:dyDescent="0.2">
      <c r="B109" s="104">
        <v>38604</v>
      </c>
      <c r="C109" s="98">
        <v>172</v>
      </c>
      <c r="D109" s="105">
        <v>0.03</v>
      </c>
      <c r="E109" s="98">
        <v>12.8</v>
      </c>
      <c r="G109" s="98">
        <v>25.7</v>
      </c>
      <c r="H109" s="98">
        <v>1.0800000000000001E-2</v>
      </c>
    </row>
    <row r="110" spans="2:8" x14ac:dyDescent="0.2">
      <c r="B110" s="104">
        <v>38876</v>
      </c>
      <c r="C110" s="98">
        <v>151</v>
      </c>
      <c r="D110" s="105">
        <v>0.03</v>
      </c>
      <c r="E110" s="98">
        <v>12.6</v>
      </c>
      <c r="F110" s="98">
        <v>7.58</v>
      </c>
      <c r="G110" s="98">
        <v>24.8</v>
      </c>
      <c r="H110" s="98">
        <v>1.2E-2</v>
      </c>
    </row>
    <row r="111" spans="2:8" x14ac:dyDescent="0.2">
      <c r="B111" s="104">
        <v>38981</v>
      </c>
      <c r="C111" s="98">
        <v>165</v>
      </c>
      <c r="D111" s="105">
        <v>0.03</v>
      </c>
      <c r="E111" s="98">
        <v>13.1</v>
      </c>
      <c r="F111" s="98">
        <v>6.98</v>
      </c>
      <c r="G111" s="98">
        <v>24.1</v>
      </c>
      <c r="H111" s="98">
        <v>1.43E-2</v>
      </c>
    </row>
    <row r="112" spans="2:8" x14ac:dyDescent="0.2">
      <c r="B112" s="104">
        <v>39233</v>
      </c>
      <c r="C112" s="98">
        <v>136</v>
      </c>
      <c r="D112" s="105">
        <v>0.03</v>
      </c>
      <c r="E112" s="98">
        <v>11.3</v>
      </c>
      <c r="F112" s="98">
        <v>7.6</v>
      </c>
      <c r="G112" s="98">
        <v>25.3</v>
      </c>
      <c r="H112" s="98">
        <v>3.1199999999999999E-2</v>
      </c>
    </row>
    <row r="113" spans="2:8" x14ac:dyDescent="0.2">
      <c r="B113" s="104">
        <v>39359</v>
      </c>
      <c r="C113" s="98">
        <v>166</v>
      </c>
      <c r="D113" s="105">
        <v>0.03</v>
      </c>
      <c r="E113" s="98">
        <v>11.6</v>
      </c>
      <c r="F113" s="98">
        <v>8.11</v>
      </c>
      <c r="G113" s="98">
        <v>26.2</v>
      </c>
      <c r="H113" s="98">
        <v>1.04E-2</v>
      </c>
    </row>
    <row r="114" spans="2:8" x14ac:dyDescent="0.2">
      <c r="B114" s="104">
        <v>39597.572916666664</v>
      </c>
      <c r="C114" s="98">
        <v>143</v>
      </c>
      <c r="D114" s="105">
        <v>0.03</v>
      </c>
      <c r="E114" s="98">
        <v>12</v>
      </c>
      <c r="F114" s="98">
        <v>7.51</v>
      </c>
      <c r="G114" s="98">
        <v>26.8</v>
      </c>
      <c r="H114" s="98">
        <v>7.1000000000000004E-3</v>
      </c>
    </row>
    <row r="115" spans="2:8" x14ac:dyDescent="0.2">
      <c r="B115" s="104">
        <v>39707.567361111112</v>
      </c>
      <c r="C115" s="98">
        <v>160</v>
      </c>
      <c r="D115" s="98">
        <v>8.0000000000000002E-3</v>
      </c>
      <c r="E115" s="98">
        <v>13.3</v>
      </c>
      <c r="F115" s="98">
        <v>7.82</v>
      </c>
      <c r="G115" s="98">
        <v>23.8</v>
      </c>
      <c r="H115" s="98">
        <v>4.8999999999999998E-3</v>
      </c>
    </row>
    <row r="116" spans="2:8" x14ac:dyDescent="0.2">
      <c r="B116" s="104">
        <v>39962.611111111109</v>
      </c>
      <c r="C116" s="98">
        <v>150</v>
      </c>
      <c r="D116" s="98">
        <v>2.7E-2</v>
      </c>
      <c r="E116" s="98">
        <v>11.7</v>
      </c>
      <c r="F116" s="98">
        <v>7.55</v>
      </c>
      <c r="G116" s="98">
        <v>27.6</v>
      </c>
      <c r="H116" s="98">
        <v>4.4000000000000003E-3</v>
      </c>
    </row>
    <row r="117" spans="2:8" x14ac:dyDescent="0.2">
      <c r="B117" s="104">
        <v>40065.423611111109</v>
      </c>
      <c r="C117" s="98">
        <v>160</v>
      </c>
      <c r="D117" s="98">
        <v>1.9E-2</v>
      </c>
      <c r="E117" s="98">
        <v>11.9</v>
      </c>
      <c r="F117" s="98">
        <v>7.55</v>
      </c>
      <c r="G117" s="98">
        <v>49</v>
      </c>
      <c r="H117" s="98">
        <v>6.4999999999999997E-3</v>
      </c>
    </row>
    <row r="118" spans="2:8" x14ac:dyDescent="0.2">
      <c r="B118" s="104">
        <v>40336.420138888891</v>
      </c>
      <c r="C118" s="98">
        <v>170</v>
      </c>
      <c r="D118" s="98">
        <v>0.01</v>
      </c>
      <c r="E118" s="98">
        <v>14.1</v>
      </c>
      <c r="F118" s="98">
        <v>7.61</v>
      </c>
      <c r="G118" s="98">
        <v>39</v>
      </c>
      <c r="H118" s="98">
        <v>6.6E-3</v>
      </c>
    </row>
    <row r="119" spans="2:8" x14ac:dyDescent="0.2">
      <c r="B119" s="104">
        <v>40429.674305555556</v>
      </c>
      <c r="C119" s="98">
        <v>190</v>
      </c>
      <c r="D119" s="98">
        <v>1.0999999999999999E-2</v>
      </c>
      <c r="E119" s="98">
        <v>13.4</v>
      </c>
      <c r="F119" s="98">
        <v>7.36</v>
      </c>
      <c r="G119" s="98">
        <v>27</v>
      </c>
      <c r="H119" s="98">
        <v>7.7999999999999996E-3</v>
      </c>
    </row>
    <row r="120" spans="2:8" x14ac:dyDescent="0.2">
      <c r="B120" s="104">
        <v>40575.593055555553</v>
      </c>
      <c r="C120" s="98">
        <v>170</v>
      </c>
      <c r="D120" s="98">
        <v>1.6E-2</v>
      </c>
      <c r="E120" s="98">
        <v>13.2</v>
      </c>
      <c r="F120" s="98">
        <v>7.95</v>
      </c>
      <c r="G120" s="98">
        <v>32</v>
      </c>
      <c r="H120" s="98">
        <v>7.1000000000000004E-3</v>
      </c>
    </row>
    <row r="121" spans="2:8" x14ac:dyDescent="0.2">
      <c r="B121" s="104">
        <v>40696.634722222225</v>
      </c>
      <c r="C121" s="98">
        <v>140</v>
      </c>
      <c r="D121" s="98">
        <v>7.0000000000000001E-3</v>
      </c>
      <c r="E121" s="98">
        <v>10.5</v>
      </c>
      <c r="F121" s="98">
        <v>7.71</v>
      </c>
      <c r="G121" s="98">
        <v>23</v>
      </c>
      <c r="H121" s="98">
        <v>4.4000000000000003E-3</v>
      </c>
    </row>
    <row r="122" spans="2:8" x14ac:dyDescent="0.2">
      <c r="B122" s="104">
        <v>40811.4375</v>
      </c>
      <c r="C122" s="98">
        <v>150</v>
      </c>
      <c r="D122" s="98">
        <v>8.0000000000000002E-3</v>
      </c>
      <c r="E122" s="98">
        <v>11</v>
      </c>
      <c r="F122" s="98">
        <v>7.76</v>
      </c>
      <c r="G122" s="98">
        <v>26</v>
      </c>
      <c r="H122" s="98">
        <v>6.1000000000000004E-3</v>
      </c>
    </row>
    <row r="123" spans="2:8" x14ac:dyDescent="0.2">
      <c r="B123" s="104">
        <v>41043</v>
      </c>
      <c r="C123" s="98">
        <v>155</v>
      </c>
      <c r="D123" s="98">
        <v>5.8999999999999999E-3</v>
      </c>
      <c r="E123" s="98">
        <v>11.8</v>
      </c>
      <c r="F123" s="98">
        <v>7.35</v>
      </c>
      <c r="G123" s="98">
        <v>28</v>
      </c>
      <c r="H123" s="98">
        <v>6.9199999999999999E-3</v>
      </c>
    </row>
    <row r="124" spans="2:8" x14ac:dyDescent="0.2">
      <c r="B124" s="104">
        <v>41105</v>
      </c>
      <c r="C124" s="98">
        <v>172</v>
      </c>
      <c r="D124" s="105">
        <v>0.03</v>
      </c>
      <c r="E124" s="98">
        <v>13.6</v>
      </c>
      <c r="F124" s="98">
        <v>7.07</v>
      </c>
      <c r="G124" s="98">
        <v>23</v>
      </c>
      <c r="H124" s="98">
        <v>5.4000000000000003E-3</v>
      </c>
    </row>
    <row r="125" spans="2:8" x14ac:dyDescent="0.2">
      <c r="B125" s="104">
        <v>41513.621527777781</v>
      </c>
      <c r="C125" s="98">
        <v>167</v>
      </c>
      <c r="D125" s="105">
        <v>0.03</v>
      </c>
      <c r="E125" s="98">
        <v>12.4</v>
      </c>
      <c r="F125" s="98">
        <v>7.23</v>
      </c>
      <c r="G125" s="98">
        <v>11</v>
      </c>
      <c r="H125" s="98">
        <v>3.8E-3</v>
      </c>
    </row>
    <row r="126" spans="2:8" x14ac:dyDescent="0.2">
      <c r="B126" s="104">
        <v>41893.545138888891</v>
      </c>
      <c r="C126" s="98">
        <v>168</v>
      </c>
      <c r="D126" s="105">
        <v>0.03</v>
      </c>
      <c r="E126" s="98">
        <v>12.4</v>
      </c>
      <c r="F126" s="98">
        <v>7.03</v>
      </c>
      <c r="G126" s="98">
        <v>38.700000000000003</v>
      </c>
      <c r="H126" s="98">
        <v>3.5999999999999999E-3</v>
      </c>
    </row>
    <row r="127" spans="2:8" x14ac:dyDescent="0.2">
      <c r="B127" s="104">
        <v>42280.607638888891</v>
      </c>
      <c r="C127" s="98">
        <v>174</v>
      </c>
      <c r="D127" s="105">
        <v>0.03</v>
      </c>
      <c r="E127" s="98">
        <v>13.5</v>
      </c>
      <c r="F127" s="98">
        <v>7.98</v>
      </c>
      <c r="H127" s="98">
        <v>3.3999999999999998E-3</v>
      </c>
    </row>
    <row r="129" spans="1:8" x14ac:dyDescent="0.2">
      <c r="A129" s="98" t="s">
        <v>304</v>
      </c>
      <c r="B129" s="104">
        <v>33034</v>
      </c>
      <c r="C129" s="98">
        <v>144</v>
      </c>
      <c r="G129" s="98">
        <v>18</v>
      </c>
    </row>
    <row r="130" spans="1:8" x14ac:dyDescent="0.2">
      <c r="B130" s="104">
        <v>33103</v>
      </c>
      <c r="C130" s="98">
        <v>90</v>
      </c>
      <c r="G130" s="98">
        <v>24.1</v>
      </c>
    </row>
    <row r="131" spans="1:8" x14ac:dyDescent="0.2">
      <c r="B131" s="104">
        <v>33420</v>
      </c>
      <c r="C131" s="98">
        <v>139</v>
      </c>
      <c r="D131" s="98">
        <v>3.4000000000000002E-2</v>
      </c>
      <c r="E131" s="104"/>
      <c r="F131" s="98">
        <v>7.64</v>
      </c>
      <c r="G131" s="98">
        <v>17</v>
      </c>
      <c r="H131" s="98">
        <v>4.5999999999999999E-2</v>
      </c>
    </row>
    <row r="132" spans="1:8" x14ac:dyDescent="0.2">
      <c r="B132" s="104">
        <v>33482</v>
      </c>
      <c r="C132" s="98">
        <v>122</v>
      </c>
      <c r="D132" s="98">
        <v>0.38800000000000001</v>
      </c>
      <c r="E132" s="104"/>
      <c r="F132" s="98">
        <v>7.29</v>
      </c>
      <c r="G132" s="98">
        <v>17</v>
      </c>
      <c r="H132" s="98">
        <v>0.01</v>
      </c>
    </row>
    <row r="133" spans="1:8" x14ac:dyDescent="0.2">
      <c r="B133" s="104">
        <v>33809</v>
      </c>
      <c r="C133" s="98">
        <v>156</v>
      </c>
      <c r="G133" s="98">
        <v>34</v>
      </c>
    </row>
    <row r="134" spans="1:8" x14ac:dyDescent="0.2">
      <c r="B134" s="104">
        <v>33877</v>
      </c>
      <c r="C134" s="98">
        <v>134</v>
      </c>
      <c r="G134" s="98">
        <v>15</v>
      </c>
    </row>
    <row r="135" spans="1:8" x14ac:dyDescent="0.2">
      <c r="B135" s="104">
        <v>34252</v>
      </c>
      <c r="C135" s="98">
        <v>68</v>
      </c>
      <c r="G135" s="98">
        <v>14</v>
      </c>
    </row>
    <row r="136" spans="1:8" x14ac:dyDescent="0.2">
      <c r="B136" s="104">
        <v>34534</v>
      </c>
      <c r="C136" s="98">
        <v>191</v>
      </c>
      <c r="D136" s="98">
        <v>0.03</v>
      </c>
      <c r="E136" s="98">
        <v>14.9</v>
      </c>
      <c r="G136" s="98">
        <v>24</v>
      </c>
      <c r="H136" s="105">
        <v>2E-3</v>
      </c>
    </row>
    <row r="137" spans="1:8" x14ac:dyDescent="0.2">
      <c r="B137" s="104">
        <v>34632</v>
      </c>
      <c r="C137" s="98">
        <v>173</v>
      </c>
      <c r="D137" s="98">
        <v>9.8000000000000004E-2</v>
      </c>
      <c r="E137" s="98">
        <v>14.3</v>
      </c>
      <c r="G137" s="98">
        <v>25</v>
      </c>
      <c r="H137" s="105">
        <v>2E-3</v>
      </c>
    </row>
    <row r="138" spans="1:8" x14ac:dyDescent="0.2">
      <c r="B138" s="104">
        <v>34912</v>
      </c>
      <c r="D138" s="98">
        <v>0.27</v>
      </c>
      <c r="E138" s="98">
        <v>12.3</v>
      </c>
      <c r="G138" s="98">
        <v>25</v>
      </c>
      <c r="H138" s="98">
        <v>0.02</v>
      </c>
    </row>
    <row r="139" spans="1:8" x14ac:dyDescent="0.2">
      <c r="B139" s="104">
        <v>35215</v>
      </c>
      <c r="C139" s="98">
        <v>173</v>
      </c>
      <c r="D139" s="98">
        <v>0.06</v>
      </c>
      <c r="E139" s="98">
        <v>12.3</v>
      </c>
      <c r="F139" s="98">
        <v>7.8</v>
      </c>
      <c r="G139" s="98">
        <v>29</v>
      </c>
      <c r="H139" s="98">
        <v>0.01</v>
      </c>
    </row>
    <row r="140" spans="1:8" x14ac:dyDescent="0.2">
      <c r="B140" s="104">
        <v>35335</v>
      </c>
      <c r="C140" s="98">
        <v>172</v>
      </c>
      <c r="D140" s="98">
        <v>7.0000000000000007E-2</v>
      </c>
      <c r="E140" s="98">
        <v>12</v>
      </c>
      <c r="F140" s="98">
        <v>7.57</v>
      </c>
      <c r="G140" s="98">
        <v>19</v>
      </c>
      <c r="H140" s="98">
        <v>0.02</v>
      </c>
    </row>
    <row r="141" spans="1:8" x14ac:dyDescent="0.2">
      <c r="B141" s="104">
        <v>35563</v>
      </c>
      <c r="C141" s="98">
        <v>246</v>
      </c>
      <c r="D141" s="98">
        <v>0.21</v>
      </c>
      <c r="E141" s="98">
        <v>14.3</v>
      </c>
      <c r="G141" s="98">
        <v>18</v>
      </c>
      <c r="H141" s="105">
        <v>0.01</v>
      </c>
    </row>
    <row r="142" spans="1:8" x14ac:dyDescent="0.2">
      <c r="B142" s="104">
        <v>35710</v>
      </c>
      <c r="D142" s="105">
        <v>0.01</v>
      </c>
      <c r="E142" s="98">
        <v>13.5</v>
      </c>
      <c r="F142" s="98">
        <v>7.21</v>
      </c>
      <c r="G142" s="98">
        <v>21</v>
      </c>
      <c r="H142" s="105">
        <v>0.01</v>
      </c>
    </row>
    <row r="143" spans="1:8" x14ac:dyDescent="0.2">
      <c r="B143" s="104">
        <v>35947</v>
      </c>
      <c r="D143" s="98">
        <v>0.23</v>
      </c>
      <c r="E143" s="98">
        <v>17.600000000000001</v>
      </c>
      <c r="F143" s="98">
        <v>7.09</v>
      </c>
      <c r="G143" s="98">
        <v>25</v>
      </c>
      <c r="H143" s="105">
        <v>0.01</v>
      </c>
    </row>
    <row r="144" spans="1:8" x14ac:dyDescent="0.2">
      <c r="B144" s="104">
        <v>36099</v>
      </c>
      <c r="C144" s="98">
        <v>167</v>
      </c>
      <c r="D144" s="105">
        <v>0.01</v>
      </c>
      <c r="E144" s="98">
        <v>16.2</v>
      </c>
      <c r="F144" s="98">
        <v>7.49</v>
      </c>
      <c r="G144" s="98">
        <v>42</v>
      </c>
      <c r="H144" s="105">
        <v>0.01</v>
      </c>
    </row>
    <row r="145" spans="2:8" x14ac:dyDescent="0.2">
      <c r="B145" s="104">
        <v>36330</v>
      </c>
      <c r="D145" s="98">
        <v>0.03</v>
      </c>
      <c r="E145" s="98">
        <v>14.2</v>
      </c>
      <c r="F145" s="98">
        <v>7.79</v>
      </c>
      <c r="G145" s="98">
        <v>23</v>
      </c>
      <c r="H145" s="105">
        <v>0.01</v>
      </c>
    </row>
    <row r="146" spans="2:8" x14ac:dyDescent="0.2">
      <c r="B146" s="104">
        <v>36462</v>
      </c>
      <c r="D146" s="105">
        <v>0.01</v>
      </c>
      <c r="E146" s="98">
        <v>13.1</v>
      </c>
      <c r="F146" s="98">
        <v>7.38</v>
      </c>
      <c r="G146" s="98">
        <v>24</v>
      </c>
      <c r="H146" s="105">
        <v>0.01</v>
      </c>
    </row>
    <row r="147" spans="2:8" x14ac:dyDescent="0.2">
      <c r="B147" s="104">
        <v>36677</v>
      </c>
      <c r="D147" s="105">
        <v>0.01</v>
      </c>
      <c r="E147" s="98">
        <v>13.9</v>
      </c>
      <c r="F147" s="98">
        <v>7.66</v>
      </c>
      <c r="G147" s="98">
        <v>26</v>
      </c>
      <c r="H147" s="98">
        <v>0.03</v>
      </c>
    </row>
    <row r="148" spans="2:8" x14ac:dyDescent="0.2">
      <c r="B148" s="104">
        <v>36796</v>
      </c>
      <c r="C148" s="98">
        <v>192</v>
      </c>
      <c r="D148" s="98">
        <v>0.05</v>
      </c>
      <c r="E148" s="98">
        <v>13.6</v>
      </c>
      <c r="G148" s="98">
        <v>25</v>
      </c>
      <c r="H148" s="98">
        <v>2.8000000000000001E-2</v>
      </c>
    </row>
    <row r="149" spans="2:8" x14ac:dyDescent="0.2">
      <c r="B149" s="104">
        <v>36808</v>
      </c>
      <c r="D149" s="98">
        <v>7.0000000000000007E-2</v>
      </c>
      <c r="E149" s="98">
        <v>13.6</v>
      </c>
      <c r="F149" s="98">
        <v>7.38</v>
      </c>
      <c r="G149" s="98">
        <v>87</v>
      </c>
      <c r="H149" s="98">
        <v>0.05</v>
      </c>
    </row>
    <row r="150" spans="2:8" x14ac:dyDescent="0.2">
      <c r="B150" s="104">
        <v>36809</v>
      </c>
      <c r="D150" s="98">
        <v>7.0000000000000007E-2</v>
      </c>
      <c r="E150" s="98">
        <v>16.7</v>
      </c>
      <c r="G150" s="98">
        <v>87</v>
      </c>
      <c r="H150" s="98">
        <v>0.05</v>
      </c>
    </row>
    <row r="151" spans="2:8" x14ac:dyDescent="0.2">
      <c r="B151" s="104">
        <v>37047</v>
      </c>
      <c r="C151" s="98">
        <v>213</v>
      </c>
      <c r="D151" s="98">
        <v>0.01</v>
      </c>
      <c r="E151" s="98">
        <v>13.2</v>
      </c>
      <c r="F151" s="98">
        <v>7.9</v>
      </c>
      <c r="G151" s="98">
        <v>26</v>
      </c>
      <c r="H151" s="105">
        <v>0.01</v>
      </c>
    </row>
    <row r="152" spans="2:8" x14ac:dyDescent="0.2">
      <c r="B152" s="104">
        <v>37139</v>
      </c>
      <c r="D152" s="105">
        <v>0.03</v>
      </c>
      <c r="E152" s="98">
        <v>16.899999999999999</v>
      </c>
      <c r="G152" s="98">
        <v>33</v>
      </c>
      <c r="H152" s="98">
        <v>1.7999999999999999E-2</v>
      </c>
    </row>
    <row r="153" spans="2:8" x14ac:dyDescent="0.2">
      <c r="B153" s="104">
        <v>37417</v>
      </c>
      <c r="C153" s="98">
        <v>205</v>
      </c>
      <c r="D153" s="105">
        <v>0.03</v>
      </c>
      <c r="E153" s="98">
        <v>16.2</v>
      </c>
      <c r="F153" s="98">
        <v>6.7</v>
      </c>
      <c r="G153" s="98">
        <v>28</v>
      </c>
      <c r="H153" s="105">
        <v>5.0000000000000001E-3</v>
      </c>
    </row>
    <row r="154" spans="2:8" x14ac:dyDescent="0.2">
      <c r="B154" s="104">
        <v>37522</v>
      </c>
      <c r="C154" s="98">
        <v>195</v>
      </c>
      <c r="D154" s="105">
        <v>0.03</v>
      </c>
      <c r="E154" s="98">
        <v>17.100000000000001</v>
      </c>
      <c r="F154" s="98">
        <v>8.14</v>
      </c>
      <c r="G154" s="98">
        <v>25</v>
      </c>
      <c r="H154" s="105">
        <v>5.0000000000000001E-3</v>
      </c>
    </row>
    <row r="155" spans="2:8" x14ac:dyDescent="0.2">
      <c r="B155" s="104">
        <v>37774</v>
      </c>
      <c r="C155" s="98">
        <v>190</v>
      </c>
      <c r="D155" s="105">
        <v>0.03</v>
      </c>
      <c r="E155" s="98">
        <v>16.2</v>
      </c>
      <c r="F155" s="98">
        <v>6.9</v>
      </c>
      <c r="G155" s="98">
        <v>27</v>
      </c>
      <c r="H155" s="105">
        <v>5.0000000000000001E-3</v>
      </c>
    </row>
    <row r="156" spans="2:8" x14ac:dyDescent="0.2">
      <c r="B156" s="104">
        <v>37886</v>
      </c>
      <c r="C156" s="98">
        <v>193</v>
      </c>
      <c r="D156" s="105">
        <v>0.03</v>
      </c>
      <c r="E156" s="98">
        <v>15.1</v>
      </c>
      <c r="F156" s="98">
        <v>7.35</v>
      </c>
      <c r="G156" s="98">
        <v>25</v>
      </c>
      <c r="H156" s="105">
        <v>5.0000000000000001E-3</v>
      </c>
    </row>
    <row r="157" spans="2:8" x14ac:dyDescent="0.2">
      <c r="B157" s="104">
        <v>38146</v>
      </c>
      <c r="C157" s="98">
        <v>191</v>
      </c>
      <c r="D157" s="105">
        <v>0.03</v>
      </c>
      <c r="E157" s="98">
        <v>16</v>
      </c>
      <c r="F157" s="98">
        <v>7.05</v>
      </c>
      <c r="G157" s="98">
        <v>25.7</v>
      </c>
      <c r="H157" s="105">
        <v>5.0000000000000001E-3</v>
      </c>
    </row>
    <row r="158" spans="2:8" x14ac:dyDescent="0.2">
      <c r="B158" s="104">
        <v>38251</v>
      </c>
      <c r="C158" s="98">
        <v>200</v>
      </c>
      <c r="D158" s="105">
        <v>0.03</v>
      </c>
      <c r="E158" s="98">
        <v>18.100000000000001</v>
      </c>
      <c r="F158" s="98">
        <v>7.7</v>
      </c>
      <c r="G158" s="98">
        <v>27.4</v>
      </c>
      <c r="H158" s="98">
        <v>5.7999999999999996E-3</v>
      </c>
    </row>
    <row r="159" spans="2:8" x14ac:dyDescent="0.2">
      <c r="B159" s="104">
        <v>38476</v>
      </c>
      <c r="C159" s="98">
        <v>210</v>
      </c>
      <c r="D159" s="105">
        <v>0.03</v>
      </c>
      <c r="E159" s="98">
        <v>17.899999999999999</v>
      </c>
      <c r="F159" s="98">
        <v>7.35</v>
      </c>
      <c r="G159" s="98">
        <v>27.5</v>
      </c>
      <c r="H159" s="98">
        <v>5.1000000000000004E-3</v>
      </c>
    </row>
    <row r="160" spans="2:8" x14ac:dyDescent="0.2">
      <c r="B160" s="104">
        <v>38604</v>
      </c>
      <c r="C160" s="98">
        <v>206</v>
      </c>
      <c r="D160" s="105">
        <v>0.03</v>
      </c>
      <c r="E160" s="98">
        <v>18</v>
      </c>
      <c r="F160" s="98">
        <v>7.88</v>
      </c>
      <c r="G160" s="98">
        <v>26.3</v>
      </c>
      <c r="H160" s="105">
        <v>5.0000000000000001E-3</v>
      </c>
    </row>
    <row r="161" spans="2:8" x14ac:dyDescent="0.2">
      <c r="B161" s="104">
        <v>38876</v>
      </c>
      <c r="C161" s="98">
        <v>208</v>
      </c>
      <c r="D161" s="105">
        <v>0.03</v>
      </c>
      <c r="E161" s="98">
        <v>18.2</v>
      </c>
      <c r="F161" s="98">
        <v>7.8</v>
      </c>
      <c r="G161" s="98">
        <v>22.1</v>
      </c>
      <c r="H161" s="105">
        <v>5.0000000000000001E-3</v>
      </c>
    </row>
    <row r="162" spans="2:8" x14ac:dyDescent="0.2">
      <c r="B162" s="104">
        <v>38981</v>
      </c>
      <c r="C162" s="98">
        <v>204</v>
      </c>
      <c r="D162" s="105">
        <v>0.03</v>
      </c>
      <c r="E162" s="98">
        <v>16.8</v>
      </c>
      <c r="F162" s="98">
        <v>7.5</v>
      </c>
      <c r="G162" s="98">
        <v>28.7</v>
      </c>
      <c r="H162" s="105">
        <v>5.0000000000000001E-3</v>
      </c>
    </row>
    <row r="163" spans="2:8" x14ac:dyDescent="0.2">
      <c r="B163" s="104">
        <v>39233</v>
      </c>
      <c r="C163" s="98">
        <v>198</v>
      </c>
      <c r="D163" s="105">
        <v>0.03</v>
      </c>
      <c r="E163" s="98">
        <v>15.5</v>
      </c>
      <c r="F163" s="98">
        <v>7.68</v>
      </c>
      <c r="G163" s="98">
        <v>27.8</v>
      </c>
      <c r="H163" s="98">
        <v>6.0000000000000001E-3</v>
      </c>
    </row>
    <row r="164" spans="2:8" x14ac:dyDescent="0.2">
      <c r="B164" s="104">
        <v>39359</v>
      </c>
      <c r="C164" s="98">
        <v>206</v>
      </c>
      <c r="D164" s="105">
        <v>0.03</v>
      </c>
      <c r="E164" s="98">
        <v>15.7</v>
      </c>
      <c r="F164" s="98">
        <v>8.23</v>
      </c>
      <c r="G164" s="98">
        <v>25</v>
      </c>
      <c r="H164" s="98">
        <v>6.4999999999999997E-3</v>
      </c>
    </row>
    <row r="165" spans="2:8" x14ac:dyDescent="0.2">
      <c r="B165" s="104">
        <v>39597.590277777781</v>
      </c>
      <c r="C165" s="98">
        <v>182</v>
      </c>
      <c r="D165" s="105">
        <v>0.03</v>
      </c>
      <c r="E165" s="98">
        <v>15.7</v>
      </c>
      <c r="F165" s="98">
        <v>7.66</v>
      </c>
      <c r="G165" s="98">
        <v>25.8</v>
      </c>
      <c r="H165" s="98">
        <v>4.7800000000000002E-2</v>
      </c>
    </row>
    <row r="166" spans="2:8" x14ac:dyDescent="0.2">
      <c r="B166" s="104">
        <v>39707.568055555559</v>
      </c>
      <c r="C166" s="98">
        <v>190</v>
      </c>
      <c r="D166" s="98">
        <v>3.0000000000000001E-3</v>
      </c>
      <c r="E166" s="98">
        <v>16.100000000000001</v>
      </c>
      <c r="F166" s="98">
        <v>7.6</v>
      </c>
      <c r="G166" s="98">
        <v>27</v>
      </c>
      <c r="H166" s="98">
        <v>5.9999999999999995E-4</v>
      </c>
    </row>
    <row r="167" spans="2:8" x14ac:dyDescent="0.2">
      <c r="B167" s="104">
        <v>39962.541666666664</v>
      </c>
      <c r="C167" s="98">
        <v>210</v>
      </c>
      <c r="D167" s="98">
        <v>4.0000000000000001E-3</v>
      </c>
      <c r="E167" s="98">
        <v>16.8</v>
      </c>
      <c r="F167" s="98">
        <v>7.75</v>
      </c>
      <c r="G167" s="98">
        <v>31</v>
      </c>
      <c r="H167" s="98">
        <v>4.0000000000000002E-4</v>
      </c>
    </row>
    <row r="168" spans="2:8" x14ac:dyDescent="0.2">
      <c r="B168" s="104">
        <v>40066.390277777777</v>
      </c>
      <c r="C168" s="98">
        <v>210</v>
      </c>
      <c r="D168" s="98">
        <v>1.6E-2</v>
      </c>
      <c r="E168" s="98">
        <v>16.600000000000001</v>
      </c>
      <c r="F168" s="98">
        <v>7.02</v>
      </c>
      <c r="G168" s="98">
        <v>30</v>
      </c>
      <c r="H168" s="98">
        <v>6.7999999999999996E-3</v>
      </c>
    </row>
    <row r="169" spans="2:8" x14ac:dyDescent="0.2">
      <c r="B169" s="104">
        <v>40336.456944444442</v>
      </c>
      <c r="C169" s="98">
        <v>190</v>
      </c>
      <c r="D169" s="98">
        <v>1.4E-2</v>
      </c>
      <c r="E169" s="98">
        <v>18.8</v>
      </c>
      <c r="F169" s="98">
        <v>7.84</v>
      </c>
      <c r="G169" s="98">
        <v>29</v>
      </c>
      <c r="H169" s="98">
        <v>2.2000000000000001E-3</v>
      </c>
    </row>
    <row r="170" spans="2:8" x14ac:dyDescent="0.2">
      <c r="B170" s="104">
        <v>40429.698611111111</v>
      </c>
      <c r="C170" s="98">
        <v>200</v>
      </c>
      <c r="D170" s="98">
        <v>5.0000000000000001E-3</v>
      </c>
      <c r="E170" s="98">
        <v>17</v>
      </c>
      <c r="F170" s="98">
        <v>7.52</v>
      </c>
      <c r="G170" s="98">
        <v>27</v>
      </c>
      <c r="H170" s="98">
        <v>1.1000000000000001E-3</v>
      </c>
    </row>
    <row r="171" spans="2:8" x14ac:dyDescent="0.2">
      <c r="B171" s="104">
        <v>40575.613194444442</v>
      </c>
      <c r="C171" s="98">
        <v>200</v>
      </c>
      <c r="D171" s="98">
        <v>2E-3</v>
      </c>
      <c r="E171" s="98">
        <v>16.8</v>
      </c>
      <c r="F171" s="98">
        <v>7.87</v>
      </c>
      <c r="G171" s="98">
        <v>27</v>
      </c>
      <c r="H171" s="98">
        <v>4.1000000000000003E-3</v>
      </c>
    </row>
    <row r="172" spans="2:8" x14ac:dyDescent="0.2">
      <c r="B172" s="104">
        <v>40696.640277777777</v>
      </c>
      <c r="C172" s="98">
        <v>190</v>
      </c>
      <c r="D172" s="98">
        <v>3.0000000000000001E-3</v>
      </c>
      <c r="E172" s="98">
        <v>15.1</v>
      </c>
      <c r="F172" s="98">
        <v>7.64</v>
      </c>
      <c r="G172" s="98">
        <v>27</v>
      </c>
      <c r="H172" s="98">
        <v>8.0000000000000004E-4</v>
      </c>
    </row>
    <row r="173" spans="2:8" x14ac:dyDescent="0.2">
      <c r="B173" s="104">
        <v>40811.569444444445</v>
      </c>
      <c r="C173" s="98">
        <v>190</v>
      </c>
      <c r="D173" s="98">
        <v>2E-3</v>
      </c>
      <c r="E173" s="98">
        <v>15.1</v>
      </c>
      <c r="F173" s="98">
        <v>7.88</v>
      </c>
      <c r="G173" s="98">
        <v>24</v>
      </c>
      <c r="H173" s="98">
        <v>8.9999999999999998E-4</v>
      </c>
    </row>
    <row r="174" spans="2:8" x14ac:dyDescent="0.2">
      <c r="B174" s="104">
        <v>41043</v>
      </c>
      <c r="C174" s="98">
        <v>188</v>
      </c>
      <c r="D174" s="98">
        <v>2.3E-3</v>
      </c>
      <c r="E174" s="98">
        <v>14.5</v>
      </c>
      <c r="F174" s="98">
        <v>7.44</v>
      </c>
      <c r="G174" s="98">
        <v>29.9</v>
      </c>
      <c r="H174" s="98">
        <v>4.4000000000000003E-3</v>
      </c>
    </row>
    <row r="175" spans="2:8" x14ac:dyDescent="0.2">
      <c r="B175" s="104">
        <v>41101</v>
      </c>
      <c r="C175" s="98">
        <v>190</v>
      </c>
      <c r="D175" s="105">
        <v>0.03</v>
      </c>
      <c r="E175" s="98">
        <v>16</v>
      </c>
      <c r="F175" s="98">
        <v>7.45</v>
      </c>
      <c r="G175" s="98">
        <v>27.1</v>
      </c>
      <c r="H175" s="105">
        <v>1E-3</v>
      </c>
    </row>
    <row r="176" spans="2:8" x14ac:dyDescent="0.2">
      <c r="B176" s="104">
        <v>41513.625</v>
      </c>
      <c r="C176" s="98">
        <v>205</v>
      </c>
      <c r="D176" s="105">
        <v>0.03</v>
      </c>
      <c r="E176" s="98">
        <v>16.399999999999999</v>
      </c>
      <c r="F176" s="98">
        <v>7.49</v>
      </c>
      <c r="G176" s="98">
        <v>26.8</v>
      </c>
      <c r="H176" s="105">
        <v>1E-3</v>
      </c>
    </row>
    <row r="177" spans="1:8" x14ac:dyDescent="0.2">
      <c r="B177" s="104">
        <v>41894.416666666664</v>
      </c>
      <c r="C177" s="98">
        <v>219</v>
      </c>
      <c r="D177" s="105">
        <v>0.03</v>
      </c>
      <c r="E177" s="98">
        <v>18.3</v>
      </c>
      <c r="F177" s="98">
        <v>7.1</v>
      </c>
      <c r="G177" s="98">
        <v>27.7</v>
      </c>
      <c r="H177" s="105">
        <v>1E-3</v>
      </c>
    </row>
    <row r="178" spans="1:8" x14ac:dyDescent="0.2">
      <c r="B178" s="104">
        <v>42280.579861111109</v>
      </c>
      <c r="C178" s="98">
        <v>209</v>
      </c>
      <c r="D178" s="105">
        <v>0.03</v>
      </c>
      <c r="E178" s="98">
        <v>17.399999999999999</v>
      </c>
      <c r="F178" s="98">
        <v>8.26</v>
      </c>
      <c r="G178" s="98">
        <v>26.4</v>
      </c>
      <c r="H178" s="98">
        <v>1.2999999999999999E-3</v>
      </c>
    </row>
    <row r="180" spans="1:8" x14ac:dyDescent="0.2">
      <c r="A180" s="98" t="s">
        <v>305</v>
      </c>
      <c r="B180" s="104">
        <v>33034</v>
      </c>
      <c r="C180" s="98">
        <v>158</v>
      </c>
      <c r="G180" s="98">
        <v>21</v>
      </c>
    </row>
    <row r="181" spans="1:8" x14ac:dyDescent="0.2">
      <c r="B181" s="104">
        <v>33103</v>
      </c>
      <c r="C181" s="98">
        <v>148</v>
      </c>
      <c r="G181" s="98">
        <v>20</v>
      </c>
    </row>
    <row r="182" spans="1:8" x14ac:dyDescent="0.2">
      <c r="B182" s="104">
        <v>33420</v>
      </c>
      <c r="C182" s="98">
        <v>150</v>
      </c>
      <c r="D182" s="98">
        <v>2.4E-2</v>
      </c>
      <c r="E182" s="104"/>
      <c r="F182" s="98">
        <v>7.45</v>
      </c>
      <c r="G182" s="98">
        <v>20</v>
      </c>
      <c r="H182" s="98">
        <v>3.0000000000000001E-3</v>
      </c>
    </row>
    <row r="183" spans="1:8" x14ac:dyDescent="0.2">
      <c r="B183" s="104">
        <v>33482</v>
      </c>
      <c r="C183" s="98">
        <v>160</v>
      </c>
      <c r="D183" s="98">
        <v>2.5999999999999999E-2</v>
      </c>
      <c r="E183" s="104"/>
      <c r="F183" s="98">
        <v>7.85</v>
      </c>
      <c r="G183" s="98">
        <v>19</v>
      </c>
      <c r="H183" s="98">
        <v>6.0000000000000001E-3</v>
      </c>
    </row>
    <row r="184" spans="1:8" x14ac:dyDescent="0.2">
      <c r="B184" s="104">
        <v>33809</v>
      </c>
      <c r="C184" s="98">
        <v>134</v>
      </c>
      <c r="G184" s="98">
        <v>20</v>
      </c>
    </row>
    <row r="185" spans="1:8" x14ac:dyDescent="0.2">
      <c r="B185" s="104">
        <v>33877</v>
      </c>
      <c r="C185" s="98">
        <v>148</v>
      </c>
      <c r="G185" s="98">
        <v>21</v>
      </c>
    </row>
    <row r="186" spans="1:8" x14ac:dyDescent="0.2">
      <c r="B186" s="104">
        <v>34252</v>
      </c>
      <c r="C186" s="98">
        <v>155</v>
      </c>
      <c r="G186" s="98">
        <v>24</v>
      </c>
    </row>
    <row r="187" spans="1:8" x14ac:dyDescent="0.2">
      <c r="B187" s="104">
        <v>34535</v>
      </c>
      <c r="C187" s="98">
        <v>186</v>
      </c>
      <c r="D187" s="98">
        <v>1.22</v>
      </c>
      <c r="E187" s="98">
        <v>32.799999999999997</v>
      </c>
      <c r="G187" s="98">
        <v>27</v>
      </c>
      <c r="H187" s="105">
        <v>3.0000000000000001E-3</v>
      </c>
    </row>
    <row r="188" spans="1:8" x14ac:dyDescent="0.2">
      <c r="B188" s="104">
        <v>34632</v>
      </c>
      <c r="C188" s="98">
        <v>159</v>
      </c>
      <c r="D188" s="98">
        <v>1.9E-2</v>
      </c>
      <c r="E188" s="98">
        <v>14.1</v>
      </c>
      <c r="G188" s="98">
        <v>25</v>
      </c>
      <c r="H188" s="105">
        <v>2E-3</v>
      </c>
    </row>
    <row r="189" spans="1:8" x14ac:dyDescent="0.2">
      <c r="B189" s="104">
        <v>34912</v>
      </c>
      <c r="D189" s="98">
        <v>0.4</v>
      </c>
      <c r="G189" s="98">
        <v>26</v>
      </c>
      <c r="H189" s="98">
        <v>0.01</v>
      </c>
    </row>
    <row r="190" spans="1:8" x14ac:dyDescent="0.2">
      <c r="B190" s="104">
        <v>35215</v>
      </c>
      <c r="C190" s="98">
        <v>202</v>
      </c>
      <c r="D190" s="105">
        <v>0.01</v>
      </c>
      <c r="E190" s="98">
        <v>14.9</v>
      </c>
      <c r="F190" s="98">
        <v>7.72</v>
      </c>
      <c r="G190" s="98">
        <v>36</v>
      </c>
      <c r="H190" s="105">
        <v>0.01</v>
      </c>
    </row>
    <row r="191" spans="1:8" x14ac:dyDescent="0.2">
      <c r="B191" s="104">
        <v>35334</v>
      </c>
      <c r="C191" s="98">
        <v>184</v>
      </c>
      <c r="D191" s="98">
        <v>4</v>
      </c>
      <c r="E191" s="98">
        <v>13.5</v>
      </c>
      <c r="F191" s="98">
        <v>7.2</v>
      </c>
      <c r="G191" s="98">
        <v>25</v>
      </c>
      <c r="H191" s="105">
        <v>0.01</v>
      </c>
    </row>
    <row r="192" spans="1:8" x14ac:dyDescent="0.2">
      <c r="B192" s="104">
        <v>35566</v>
      </c>
      <c r="D192" s="98">
        <v>6.62</v>
      </c>
      <c r="E192" s="98">
        <v>15.8</v>
      </c>
      <c r="G192" s="98">
        <v>26</v>
      </c>
      <c r="H192" s="98">
        <v>0.05</v>
      </c>
    </row>
    <row r="193" spans="2:8" x14ac:dyDescent="0.2">
      <c r="B193" s="104">
        <v>35710</v>
      </c>
      <c r="D193" s="98">
        <v>0.06</v>
      </c>
      <c r="E193" s="98">
        <v>16.600000000000001</v>
      </c>
      <c r="F193" s="98">
        <v>7.81</v>
      </c>
      <c r="G193" s="98">
        <v>25</v>
      </c>
      <c r="H193" s="105">
        <v>0.01</v>
      </c>
    </row>
    <row r="194" spans="2:8" x14ac:dyDescent="0.2">
      <c r="B194" s="104">
        <v>35947</v>
      </c>
      <c r="D194" s="98">
        <v>0.25</v>
      </c>
      <c r="E194" s="98">
        <v>17.2</v>
      </c>
      <c r="F194" s="98">
        <v>7.05</v>
      </c>
      <c r="G194" s="98">
        <v>34</v>
      </c>
      <c r="H194" s="105">
        <v>0.01</v>
      </c>
    </row>
    <row r="195" spans="2:8" x14ac:dyDescent="0.2">
      <c r="B195" s="104">
        <v>36099</v>
      </c>
      <c r="C195" s="98">
        <v>174</v>
      </c>
      <c r="D195" s="98">
        <v>0.06</v>
      </c>
      <c r="E195" s="98">
        <v>17.600000000000001</v>
      </c>
      <c r="F195" s="98">
        <v>7.21</v>
      </c>
      <c r="G195" s="98">
        <v>29</v>
      </c>
      <c r="H195" s="105">
        <v>0.01</v>
      </c>
    </row>
    <row r="196" spans="2:8" x14ac:dyDescent="0.2">
      <c r="B196" s="104">
        <v>36330</v>
      </c>
      <c r="D196" s="98">
        <v>0.3</v>
      </c>
      <c r="E196" s="98">
        <v>19</v>
      </c>
      <c r="F196" s="98">
        <v>7.56</v>
      </c>
      <c r="G196" s="98">
        <v>34</v>
      </c>
      <c r="H196" s="98">
        <v>0.45</v>
      </c>
    </row>
    <row r="197" spans="2:8" x14ac:dyDescent="0.2">
      <c r="B197" s="104">
        <v>36462</v>
      </c>
      <c r="D197" s="105">
        <v>0.01</v>
      </c>
      <c r="E197" s="98">
        <v>16.7</v>
      </c>
      <c r="F197" s="98">
        <v>7.45</v>
      </c>
      <c r="G197" s="98">
        <v>44</v>
      </c>
      <c r="H197" s="105">
        <v>0.01</v>
      </c>
    </row>
    <row r="198" spans="2:8" x14ac:dyDescent="0.2">
      <c r="B198" s="104">
        <v>36677</v>
      </c>
      <c r="D198" s="105">
        <v>0.01</v>
      </c>
      <c r="E198" s="98">
        <v>18.100000000000001</v>
      </c>
      <c r="F198" s="98">
        <v>8.1300000000000008</v>
      </c>
      <c r="G198" s="98">
        <v>43</v>
      </c>
      <c r="H198" s="98">
        <v>0.02</v>
      </c>
    </row>
    <row r="199" spans="2:8" x14ac:dyDescent="0.2">
      <c r="B199" s="104">
        <v>36809</v>
      </c>
      <c r="D199" s="98">
        <v>0.1</v>
      </c>
      <c r="E199" s="98">
        <v>16.2</v>
      </c>
      <c r="F199" s="98">
        <v>7.83</v>
      </c>
      <c r="G199" s="98">
        <v>107</v>
      </c>
      <c r="H199" s="98">
        <v>0.04</v>
      </c>
    </row>
    <row r="200" spans="2:8" x14ac:dyDescent="0.2">
      <c r="B200" s="104">
        <v>37048</v>
      </c>
      <c r="D200" s="98">
        <v>0.05</v>
      </c>
      <c r="E200" s="98">
        <v>18.7</v>
      </c>
      <c r="F200" s="98">
        <v>7.8</v>
      </c>
      <c r="G200" s="98">
        <v>32</v>
      </c>
      <c r="H200" s="98">
        <v>0.01</v>
      </c>
    </row>
    <row r="201" spans="2:8" x14ac:dyDescent="0.2">
      <c r="B201" s="104">
        <v>37139</v>
      </c>
      <c r="D201" s="98">
        <v>0.84</v>
      </c>
      <c r="E201" s="98">
        <v>17.3</v>
      </c>
      <c r="F201" s="98">
        <v>8</v>
      </c>
      <c r="G201" s="98">
        <v>31</v>
      </c>
      <c r="H201" s="98">
        <v>2.1999999999999999E-2</v>
      </c>
    </row>
    <row r="202" spans="2:8" x14ac:dyDescent="0.2">
      <c r="B202" s="104">
        <v>37417</v>
      </c>
      <c r="C202" s="98">
        <v>233</v>
      </c>
      <c r="D202" s="105">
        <v>0.03</v>
      </c>
      <c r="E202" s="98">
        <v>21.5</v>
      </c>
      <c r="F202" s="98">
        <v>6.9</v>
      </c>
      <c r="G202" s="98">
        <v>46</v>
      </c>
      <c r="H202" s="105">
        <v>5.0000000000000001E-3</v>
      </c>
    </row>
    <row r="203" spans="2:8" x14ac:dyDescent="0.2">
      <c r="B203" s="104">
        <v>37522</v>
      </c>
      <c r="C203" s="98">
        <v>194</v>
      </c>
      <c r="D203" s="105">
        <v>0.03</v>
      </c>
      <c r="E203" s="98">
        <v>18.7</v>
      </c>
      <c r="F203" s="98">
        <v>8.1300000000000008</v>
      </c>
      <c r="G203" s="98">
        <v>36</v>
      </c>
      <c r="H203" s="105">
        <v>5.0000000000000001E-3</v>
      </c>
    </row>
    <row r="204" spans="2:8" x14ac:dyDescent="0.2">
      <c r="B204" s="104">
        <v>37774</v>
      </c>
      <c r="C204" s="98">
        <v>249</v>
      </c>
      <c r="D204" s="105">
        <v>0.03</v>
      </c>
      <c r="E204" s="98">
        <v>22.3</v>
      </c>
      <c r="F204" s="98">
        <v>7</v>
      </c>
      <c r="G204" s="98">
        <v>54</v>
      </c>
      <c r="H204" s="105">
        <v>5.0000000000000001E-3</v>
      </c>
    </row>
    <row r="205" spans="2:8" x14ac:dyDescent="0.2">
      <c r="B205" s="104">
        <v>37886</v>
      </c>
      <c r="C205" s="98">
        <v>207</v>
      </c>
      <c r="D205" s="105">
        <v>0.03</v>
      </c>
      <c r="E205" s="98">
        <v>19.3</v>
      </c>
      <c r="F205" s="98">
        <v>7.68</v>
      </c>
      <c r="G205" s="98">
        <v>35</v>
      </c>
      <c r="H205" s="105">
        <v>5.0000000000000001E-3</v>
      </c>
    </row>
    <row r="206" spans="2:8" x14ac:dyDescent="0.2">
      <c r="B206" s="104">
        <v>38146</v>
      </c>
      <c r="C206" s="98">
        <v>233</v>
      </c>
      <c r="D206" s="105">
        <v>0.03</v>
      </c>
      <c r="E206" s="98">
        <v>19.399999999999999</v>
      </c>
      <c r="F206" s="98">
        <v>6.67</v>
      </c>
      <c r="G206" s="98">
        <v>37.4</v>
      </c>
      <c r="H206" s="105">
        <v>5.0000000000000001E-3</v>
      </c>
    </row>
    <row r="207" spans="2:8" x14ac:dyDescent="0.2">
      <c r="B207" s="104">
        <v>38252</v>
      </c>
      <c r="C207" s="98">
        <v>218</v>
      </c>
      <c r="D207" s="105">
        <v>0.03</v>
      </c>
      <c r="E207" s="98">
        <v>19.3</v>
      </c>
      <c r="F207" s="98">
        <v>7.46</v>
      </c>
      <c r="G207" s="98">
        <v>32.5</v>
      </c>
      <c r="H207" s="105">
        <v>5.0000000000000001E-3</v>
      </c>
    </row>
    <row r="208" spans="2:8" x14ac:dyDescent="0.2">
      <c r="B208" s="104">
        <v>38554</v>
      </c>
      <c r="C208" s="98">
        <v>225</v>
      </c>
      <c r="D208" s="105">
        <v>0.03</v>
      </c>
      <c r="E208" s="98">
        <v>19.899999999999999</v>
      </c>
      <c r="F208" s="98">
        <v>7.82</v>
      </c>
      <c r="G208" s="98">
        <v>35.700000000000003</v>
      </c>
      <c r="H208" s="98">
        <v>6.1999999999999998E-3</v>
      </c>
    </row>
    <row r="209" spans="2:8" x14ac:dyDescent="0.2">
      <c r="B209" s="104">
        <v>38605</v>
      </c>
      <c r="C209" s="98">
        <v>230</v>
      </c>
      <c r="D209" s="98">
        <v>4.7E-2</v>
      </c>
      <c r="E209" s="98">
        <v>21.7</v>
      </c>
      <c r="F209" s="98">
        <v>7.72</v>
      </c>
      <c r="G209" s="98">
        <v>20.100000000000001</v>
      </c>
      <c r="H209" s="98">
        <v>9.1000000000000004E-3</v>
      </c>
    </row>
    <row r="210" spans="2:8" x14ac:dyDescent="0.2">
      <c r="B210" s="104">
        <v>38876</v>
      </c>
      <c r="C210" s="98">
        <v>289</v>
      </c>
      <c r="D210" s="105">
        <v>0.03</v>
      </c>
      <c r="E210" s="98">
        <v>25.4</v>
      </c>
      <c r="F210" s="98">
        <v>7.46</v>
      </c>
      <c r="G210" s="98">
        <v>43</v>
      </c>
      <c r="H210" s="98">
        <v>2.01E-2</v>
      </c>
    </row>
    <row r="211" spans="2:8" x14ac:dyDescent="0.2">
      <c r="B211" s="104">
        <v>38982</v>
      </c>
      <c r="C211" s="98">
        <v>233</v>
      </c>
      <c r="D211" s="98">
        <v>0.17499999999999999</v>
      </c>
      <c r="E211" s="98">
        <v>17.899999999999999</v>
      </c>
      <c r="F211" s="98">
        <v>8.43</v>
      </c>
      <c r="G211" s="98">
        <v>30</v>
      </c>
      <c r="H211" s="98">
        <v>7.6E-3</v>
      </c>
    </row>
    <row r="212" spans="2:8" x14ac:dyDescent="0.2">
      <c r="B212" s="104">
        <v>39232</v>
      </c>
      <c r="C212" s="98">
        <v>276</v>
      </c>
      <c r="D212" s="105">
        <v>0.03</v>
      </c>
      <c r="E212" s="98">
        <v>25</v>
      </c>
      <c r="F212" s="98">
        <v>7.58</v>
      </c>
      <c r="G212" s="98">
        <v>63.3</v>
      </c>
      <c r="H212" s="98">
        <v>9.1999999999999998E-3</v>
      </c>
    </row>
    <row r="213" spans="2:8" x14ac:dyDescent="0.2">
      <c r="B213" s="104">
        <v>39365</v>
      </c>
      <c r="C213" s="98">
        <v>225</v>
      </c>
      <c r="D213" s="105">
        <v>0.03</v>
      </c>
      <c r="E213" s="98">
        <v>18.7</v>
      </c>
      <c r="F213" s="98">
        <v>7.24</v>
      </c>
      <c r="G213" s="98">
        <v>34.6</v>
      </c>
      <c r="H213" s="98">
        <v>6.8999999999999999E-3</v>
      </c>
    </row>
    <row r="214" spans="2:8" x14ac:dyDescent="0.2">
      <c r="B214" s="104">
        <v>39597.690972222219</v>
      </c>
      <c r="C214" s="98">
        <v>270</v>
      </c>
      <c r="D214" s="105">
        <v>0.03</v>
      </c>
      <c r="E214" s="98">
        <v>23.4</v>
      </c>
      <c r="F214" s="98">
        <v>7.34</v>
      </c>
      <c r="G214" s="98">
        <v>47.1</v>
      </c>
      <c r="H214" s="98">
        <v>1.18E-2</v>
      </c>
    </row>
    <row r="215" spans="2:8" x14ac:dyDescent="0.2">
      <c r="B215" s="104">
        <v>39707.473611111112</v>
      </c>
      <c r="C215" s="98">
        <v>230</v>
      </c>
      <c r="D215" s="98">
        <v>2E-3</v>
      </c>
      <c r="E215" s="98">
        <v>19.399999999999999</v>
      </c>
      <c r="F215" s="98">
        <v>7.77</v>
      </c>
      <c r="G215" s="98">
        <v>39</v>
      </c>
      <c r="H215" s="98">
        <v>3.0999999999999999E-3</v>
      </c>
    </row>
    <row r="216" spans="2:8" x14ac:dyDescent="0.2">
      <c r="B216" s="104">
        <v>39962.688194444447</v>
      </c>
      <c r="C216" s="98">
        <v>280</v>
      </c>
      <c r="D216" s="98">
        <v>2E-3</v>
      </c>
      <c r="E216" s="98">
        <v>23.2</v>
      </c>
      <c r="F216" s="98">
        <v>7.61</v>
      </c>
      <c r="G216" s="98">
        <v>45</v>
      </c>
      <c r="H216" s="98">
        <v>8.9999999999999998E-4</v>
      </c>
    </row>
    <row r="217" spans="2:8" x14ac:dyDescent="0.2">
      <c r="B217" s="104">
        <v>40064.75</v>
      </c>
      <c r="C217" s="98">
        <v>230</v>
      </c>
      <c r="D217" s="98">
        <v>5.0000000000000001E-3</v>
      </c>
      <c r="E217" s="98">
        <v>19.5</v>
      </c>
      <c r="F217" s="98">
        <v>6.94</v>
      </c>
      <c r="G217" s="98">
        <v>32</v>
      </c>
      <c r="H217" s="98">
        <v>1.4E-3</v>
      </c>
    </row>
    <row r="218" spans="2:8" x14ac:dyDescent="0.2">
      <c r="B218" s="104">
        <v>40337.604861111111</v>
      </c>
      <c r="C218" s="98">
        <v>280</v>
      </c>
      <c r="D218" s="98">
        <v>1.4E-2</v>
      </c>
      <c r="E218" s="98">
        <v>25.9</v>
      </c>
      <c r="F218" s="98">
        <v>7.36</v>
      </c>
      <c r="G218" s="98">
        <v>54</v>
      </c>
      <c r="H218" s="98">
        <v>7.9000000000000008E-3</v>
      </c>
    </row>
    <row r="219" spans="2:8" x14ac:dyDescent="0.2">
      <c r="B219" s="104">
        <v>40429.50277777778</v>
      </c>
      <c r="C219" s="98">
        <v>230</v>
      </c>
      <c r="D219" s="98">
        <v>1.4E-2</v>
      </c>
      <c r="E219" s="98">
        <v>22</v>
      </c>
      <c r="F219" s="98">
        <v>7.5</v>
      </c>
      <c r="G219" s="98">
        <v>39</v>
      </c>
      <c r="H219" s="98">
        <v>8.0999999999999996E-3</v>
      </c>
    </row>
    <row r="220" spans="2:8" x14ac:dyDescent="0.2">
      <c r="B220" s="104">
        <v>40576.649305555555</v>
      </c>
      <c r="C220" s="98">
        <v>270</v>
      </c>
      <c r="D220" s="98">
        <v>5.0000000000000001E-3</v>
      </c>
      <c r="E220" s="98">
        <v>22.3</v>
      </c>
      <c r="F220" s="98">
        <v>7.55</v>
      </c>
      <c r="G220" s="98">
        <v>46</v>
      </c>
      <c r="H220" s="98">
        <v>1.6000000000000001E-3</v>
      </c>
    </row>
    <row r="221" spans="2:8" x14ac:dyDescent="0.2">
      <c r="B221" s="104">
        <v>40694.583333333336</v>
      </c>
      <c r="C221" s="98">
        <v>270</v>
      </c>
      <c r="D221" s="98">
        <v>4.0000000000000001E-3</v>
      </c>
      <c r="E221" s="98">
        <v>24.8</v>
      </c>
      <c r="F221" s="98">
        <v>7.81</v>
      </c>
      <c r="G221" s="98">
        <v>95</v>
      </c>
      <c r="H221" s="98">
        <v>2.3E-3</v>
      </c>
    </row>
    <row r="222" spans="2:8" x14ac:dyDescent="0.2">
      <c r="B222" s="104">
        <v>40812.40902777778</v>
      </c>
      <c r="C222" s="98">
        <v>240</v>
      </c>
      <c r="D222" s="98">
        <v>2.9000000000000001E-2</v>
      </c>
      <c r="E222" s="98">
        <v>19.5</v>
      </c>
      <c r="F222" s="98">
        <v>7.85</v>
      </c>
      <c r="G222" s="98">
        <v>47.8</v>
      </c>
      <c r="H222" s="98">
        <v>6.9999999999999999E-4</v>
      </c>
    </row>
    <row r="223" spans="2:8" x14ac:dyDescent="0.2">
      <c r="B223" s="104">
        <v>41044</v>
      </c>
      <c r="C223" s="98">
        <v>299</v>
      </c>
      <c r="D223" s="98">
        <v>5.4999999999999997E-3</v>
      </c>
      <c r="E223" s="98">
        <v>24.2</v>
      </c>
      <c r="G223" s="98">
        <v>75.7</v>
      </c>
      <c r="H223" s="98">
        <v>3.6800000000000001E-3</v>
      </c>
    </row>
    <row r="224" spans="2:8" x14ac:dyDescent="0.2">
      <c r="B224" s="104">
        <v>41105</v>
      </c>
      <c r="C224" s="98">
        <v>257</v>
      </c>
      <c r="D224" s="98">
        <v>0.04</v>
      </c>
      <c r="E224" s="98">
        <v>22</v>
      </c>
      <c r="F224" s="98">
        <v>7.08</v>
      </c>
      <c r="G224" s="98">
        <v>46.9</v>
      </c>
      <c r="H224" s="105">
        <v>1E-3</v>
      </c>
    </row>
    <row r="225" spans="1:8" x14ac:dyDescent="0.2">
      <c r="B225" s="104">
        <v>41515.677083333336</v>
      </c>
      <c r="C225" s="98">
        <v>236</v>
      </c>
      <c r="D225" s="105">
        <v>0.03</v>
      </c>
      <c r="E225" s="98">
        <v>20.7</v>
      </c>
      <c r="F225" s="98">
        <v>7.03</v>
      </c>
      <c r="G225" s="98">
        <v>39.9</v>
      </c>
      <c r="H225" s="98">
        <v>1.1000000000000001E-3</v>
      </c>
    </row>
    <row r="226" spans="1:8" x14ac:dyDescent="0.2">
      <c r="B226" s="104">
        <v>41894.388888888891</v>
      </c>
      <c r="C226" s="98">
        <v>250</v>
      </c>
      <c r="D226" s="105">
        <v>0.03</v>
      </c>
      <c r="E226" s="98">
        <v>20.3</v>
      </c>
      <c r="F226" s="98">
        <v>7.29</v>
      </c>
      <c r="G226" s="98">
        <v>41.4</v>
      </c>
      <c r="H226" s="105">
        <v>1E-3</v>
      </c>
    </row>
    <row r="227" spans="1:8" x14ac:dyDescent="0.2">
      <c r="B227" s="104">
        <v>42285.576388888891</v>
      </c>
      <c r="C227" s="98">
        <v>251</v>
      </c>
      <c r="D227" s="105">
        <v>0.03</v>
      </c>
      <c r="E227" s="98">
        <v>21.2</v>
      </c>
      <c r="F227" s="98">
        <v>7.45</v>
      </c>
      <c r="G227" s="98">
        <v>47.3</v>
      </c>
      <c r="H227" s="105">
        <v>1E-3</v>
      </c>
    </row>
    <row r="228" spans="1:8" x14ac:dyDescent="0.2">
      <c r="F228" s="104"/>
    </row>
    <row r="229" spans="1:8" x14ac:dyDescent="0.2">
      <c r="A229" s="98" t="s">
        <v>306</v>
      </c>
      <c r="B229" s="104">
        <v>33420</v>
      </c>
      <c r="C229" s="98">
        <v>152</v>
      </c>
      <c r="D229" s="98">
        <v>1.0999999999999999E-2</v>
      </c>
      <c r="F229" s="98">
        <v>7.62</v>
      </c>
      <c r="G229" s="98">
        <v>20</v>
      </c>
      <c r="H229" s="98">
        <v>1.2E-2</v>
      </c>
    </row>
    <row r="230" spans="1:8" x14ac:dyDescent="0.2">
      <c r="B230" s="104">
        <v>33482</v>
      </c>
      <c r="C230" s="98">
        <v>142</v>
      </c>
      <c r="D230" s="105">
        <v>5.0000000000000001E-3</v>
      </c>
      <c r="F230" s="98">
        <v>7.58</v>
      </c>
      <c r="G230" s="98">
        <v>18</v>
      </c>
      <c r="H230" s="98">
        <v>8.5999999999999993E-2</v>
      </c>
    </row>
    <row r="231" spans="1:8" x14ac:dyDescent="0.2">
      <c r="B231" s="104">
        <v>33809</v>
      </c>
      <c r="C231" s="98">
        <v>149</v>
      </c>
      <c r="G231" s="98">
        <v>21</v>
      </c>
    </row>
    <row r="232" spans="1:8" x14ac:dyDescent="0.2">
      <c r="B232" s="104">
        <v>33877</v>
      </c>
      <c r="C232" s="98">
        <v>151</v>
      </c>
      <c r="G232" s="98">
        <v>24</v>
      </c>
    </row>
    <row r="233" spans="1:8" x14ac:dyDescent="0.2">
      <c r="B233" s="104">
        <v>34252</v>
      </c>
      <c r="C233" s="98">
        <v>157</v>
      </c>
      <c r="G233" s="98">
        <v>21</v>
      </c>
    </row>
    <row r="234" spans="1:8" x14ac:dyDescent="0.2">
      <c r="B234" s="104">
        <v>34534</v>
      </c>
      <c r="C234" s="98">
        <v>172</v>
      </c>
      <c r="D234" s="98">
        <v>0.38300000000000001</v>
      </c>
      <c r="E234" s="98">
        <v>35</v>
      </c>
      <c r="G234" s="98">
        <v>25</v>
      </c>
      <c r="H234" s="105">
        <v>2E-3</v>
      </c>
    </row>
    <row r="235" spans="1:8" x14ac:dyDescent="0.2">
      <c r="B235" s="104">
        <v>34632</v>
      </c>
      <c r="C235" s="98">
        <v>183</v>
      </c>
      <c r="D235" s="98">
        <v>0.59899999999999998</v>
      </c>
      <c r="E235" s="98">
        <v>15.4</v>
      </c>
      <c r="G235" s="98">
        <v>26</v>
      </c>
      <c r="H235" s="98">
        <v>7.0000000000000001E-3</v>
      </c>
    </row>
    <row r="236" spans="1:8" x14ac:dyDescent="0.2">
      <c r="B236" s="104">
        <v>34912</v>
      </c>
      <c r="D236" s="98">
        <v>0.76</v>
      </c>
      <c r="G236" s="98">
        <v>26</v>
      </c>
      <c r="H236" s="98">
        <v>0.02</v>
      </c>
    </row>
    <row r="237" spans="1:8" x14ac:dyDescent="0.2">
      <c r="B237" s="104">
        <v>35215</v>
      </c>
      <c r="C237" s="98">
        <v>421</v>
      </c>
      <c r="D237" s="98">
        <v>0.28999999999999998</v>
      </c>
      <c r="E237" s="98">
        <v>27.2</v>
      </c>
      <c r="F237" s="98">
        <v>7.22</v>
      </c>
      <c r="G237" s="98">
        <v>25.9</v>
      </c>
      <c r="H237" s="105">
        <v>0.01</v>
      </c>
    </row>
    <row r="238" spans="1:8" x14ac:dyDescent="0.2">
      <c r="B238" s="104">
        <v>35334</v>
      </c>
      <c r="C238" s="98">
        <v>409</v>
      </c>
      <c r="D238" s="98">
        <v>0.43</v>
      </c>
      <c r="E238" s="98">
        <v>13.5</v>
      </c>
      <c r="F238" s="98">
        <v>7.07</v>
      </c>
      <c r="G238" s="98">
        <v>99</v>
      </c>
      <c r="H238" s="105">
        <v>0.01</v>
      </c>
    </row>
    <row r="239" spans="1:8" x14ac:dyDescent="0.2">
      <c r="B239" s="104">
        <v>35566</v>
      </c>
      <c r="D239" s="98">
        <v>2.99</v>
      </c>
      <c r="E239" s="98">
        <v>12</v>
      </c>
      <c r="G239" s="98">
        <v>88</v>
      </c>
      <c r="H239" s="98">
        <v>0.02</v>
      </c>
    </row>
    <row r="240" spans="1:8" x14ac:dyDescent="0.2">
      <c r="B240" s="104">
        <v>35947</v>
      </c>
      <c r="D240" s="98">
        <v>0.31</v>
      </c>
      <c r="E240" s="98">
        <v>11.1</v>
      </c>
      <c r="F240" s="98">
        <v>7.07</v>
      </c>
      <c r="G240" s="98">
        <v>22</v>
      </c>
      <c r="H240" s="105">
        <v>0.01</v>
      </c>
    </row>
    <row r="241" spans="2:8" x14ac:dyDescent="0.2">
      <c r="B241" s="104">
        <v>36099</v>
      </c>
      <c r="C241" s="98">
        <v>138</v>
      </c>
      <c r="D241" s="98">
        <v>0.38</v>
      </c>
      <c r="E241" s="98">
        <v>12.5</v>
      </c>
      <c r="F241" s="98">
        <v>7.12</v>
      </c>
      <c r="G241" s="98">
        <v>28</v>
      </c>
      <c r="H241" s="105">
        <v>0.01</v>
      </c>
    </row>
    <row r="242" spans="2:8" x14ac:dyDescent="0.2">
      <c r="B242" s="104">
        <v>36330</v>
      </c>
      <c r="D242" s="98">
        <v>0.4</v>
      </c>
      <c r="E242" s="98">
        <v>13.8</v>
      </c>
      <c r="F242" s="98">
        <v>7.55</v>
      </c>
      <c r="G242" s="98">
        <v>22</v>
      </c>
      <c r="H242" s="98">
        <v>0.21</v>
      </c>
    </row>
    <row r="243" spans="2:8" x14ac:dyDescent="0.2">
      <c r="B243" s="104">
        <v>36462</v>
      </c>
      <c r="D243" s="98">
        <v>7.0000000000000007E-2</v>
      </c>
      <c r="E243" s="98">
        <v>12.4</v>
      </c>
      <c r="F243" s="98">
        <v>7.52</v>
      </c>
      <c r="G243" s="98">
        <v>19</v>
      </c>
      <c r="H243" s="105">
        <v>0.01</v>
      </c>
    </row>
    <row r="244" spans="2:8" x14ac:dyDescent="0.2">
      <c r="B244" s="104">
        <v>36677</v>
      </c>
      <c r="D244" s="98">
        <v>0.04</v>
      </c>
      <c r="E244" s="98">
        <v>11.3</v>
      </c>
      <c r="F244" s="98">
        <v>8.14</v>
      </c>
      <c r="G244" s="98">
        <v>23</v>
      </c>
      <c r="H244" s="105">
        <v>0.01</v>
      </c>
    </row>
    <row r="245" spans="2:8" x14ac:dyDescent="0.2">
      <c r="B245" s="104">
        <v>36809</v>
      </c>
      <c r="D245" s="98">
        <v>7.0000000000000007E-2</v>
      </c>
      <c r="E245" s="98">
        <v>12.5</v>
      </c>
      <c r="F245" s="98">
        <v>7.68</v>
      </c>
      <c r="G245" s="98">
        <v>25</v>
      </c>
      <c r="H245" s="98">
        <v>0.05</v>
      </c>
    </row>
    <row r="246" spans="2:8" x14ac:dyDescent="0.2">
      <c r="B246" s="104">
        <v>37048</v>
      </c>
      <c r="D246" s="98">
        <v>0.7</v>
      </c>
      <c r="E246" s="98">
        <v>23.7</v>
      </c>
      <c r="F246" s="98">
        <v>7.4</v>
      </c>
      <c r="G246" s="98">
        <v>79</v>
      </c>
      <c r="H246" s="105">
        <v>0.01</v>
      </c>
    </row>
    <row r="247" spans="2:8" x14ac:dyDescent="0.2">
      <c r="B247" s="104">
        <v>37139</v>
      </c>
      <c r="D247" s="98">
        <v>0.64</v>
      </c>
      <c r="E247" s="98">
        <v>18.100000000000001</v>
      </c>
      <c r="F247" s="98">
        <v>7.9</v>
      </c>
      <c r="G247" s="98">
        <v>50</v>
      </c>
      <c r="H247" s="105">
        <v>5.0000000000000001E-3</v>
      </c>
    </row>
    <row r="248" spans="2:8" x14ac:dyDescent="0.2">
      <c r="B248" s="104">
        <v>37417</v>
      </c>
      <c r="C248" s="98">
        <v>319</v>
      </c>
      <c r="D248" s="98">
        <v>1.1100000000000001</v>
      </c>
      <c r="E248" s="98">
        <v>25.5</v>
      </c>
      <c r="F248" s="98">
        <v>5.0999999999999996</v>
      </c>
      <c r="G248" s="98">
        <v>35</v>
      </c>
      <c r="H248" s="105">
        <v>5.0000000000000001E-3</v>
      </c>
    </row>
    <row r="249" spans="2:8" x14ac:dyDescent="0.2">
      <c r="B249" s="104">
        <v>37522</v>
      </c>
      <c r="C249" s="98">
        <v>320</v>
      </c>
      <c r="D249" s="98">
        <v>0.68</v>
      </c>
      <c r="E249" s="98">
        <v>21.8</v>
      </c>
      <c r="F249" s="98">
        <v>8.11</v>
      </c>
      <c r="G249" s="98">
        <v>54</v>
      </c>
      <c r="H249" s="105">
        <v>5.0000000000000001E-3</v>
      </c>
    </row>
    <row r="250" spans="2:8" x14ac:dyDescent="0.2">
      <c r="B250" s="104">
        <v>37774</v>
      </c>
      <c r="C250" s="98">
        <v>251</v>
      </c>
      <c r="D250" s="98">
        <v>1.25</v>
      </c>
      <c r="E250" s="98">
        <v>25.2</v>
      </c>
      <c r="F250" s="98">
        <v>6.8</v>
      </c>
      <c r="G250" s="98">
        <v>39</v>
      </c>
      <c r="H250" s="105">
        <v>5.0000000000000001E-3</v>
      </c>
    </row>
    <row r="251" spans="2:8" x14ac:dyDescent="0.2">
      <c r="B251" s="104">
        <v>37886</v>
      </c>
      <c r="C251" s="98">
        <v>436</v>
      </c>
      <c r="D251" s="98">
        <v>0.93</v>
      </c>
      <c r="E251" s="98">
        <v>24</v>
      </c>
      <c r="F251" s="98">
        <v>7.25</v>
      </c>
      <c r="G251" s="98">
        <v>65</v>
      </c>
      <c r="H251" s="105">
        <v>5.0000000000000001E-3</v>
      </c>
    </row>
    <row r="252" spans="2:8" x14ac:dyDescent="0.2">
      <c r="B252" s="104">
        <v>38146</v>
      </c>
      <c r="C252" s="98">
        <v>280</v>
      </c>
      <c r="D252" s="98">
        <v>1.54</v>
      </c>
      <c r="E252" s="98">
        <v>30.6</v>
      </c>
      <c r="F252" s="98">
        <v>6.68</v>
      </c>
      <c r="G252" s="98">
        <v>35</v>
      </c>
      <c r="H252" s="105">
        <v>5.0000000000000001E-3</v>
      </c>
    </row>
    <row r="253" spans="2:8" x14ac:dyDescent="0.2">
      <c r="B253" s="104">
        <v>38252</v>
      </c>
      <c r="C253" s="98">
        <v>256</v>
      </c>
      <c r="D253" s="98">
        <v>1.65</v>
      </c>
      <c r="E253" s="98">
        <v>32.4</v>
      </c>
      <c r="F253" s="98">
        <v>7.01</v>
      </c>
      <c r="G253" s="98">
        <v>39.1</v>
      </c>
      <c r="H253" s="105">
        <v>5.0000000000000001E-3</v>
      </c>
    </row>
    <row r="254" spans="2:8" x14ac:dyDescent="0.2">
      <c r="B254" s="104">
        <v>38476</v>
      </c>
      <c r="C254" s="98">
        <v>400</v>
      </c>
      <c r="D254" s="98">
        <v>3.43</v>
      </c>
      <c r="E254" s="98">
        <v>41.9</v>
      </c>
      <c r="F254" s="98">
        <v>6.91</v>
      </c>
      <c r="G254" s="98">
        <v>50.9</v>
      </c>
      <c r="H254" s="98">
        <v>1.09E-2</v>
      </c>
    </row>
    <row r="255" spans="2:8" x14ac:dyDescent="0.2">
      <c r="B255" s="104">
        <v>38605</v>
      </c>
      <c r="C255" s="98">
        <v>428</v>
      </c>
      <c r="D255" s="98">
        <v>0.95599999999999996</v>
      </c>
      <c r="E255" s="98">
        <v>25.9</v>
      </c>
      <c r="F255" s="98">
        <v>7.37</v>
      </c>
      <c r="G255" s="98">
        <v>215</v>
      </c>
      <c r="H255" s="98">
        <v>5.7999999999999996E-3</v>
      </c>
    </row>
    <row r="256" spans="2:8" x14ac:dyDescent="0.2">
      <c r="B256" s="104">
        <v>38876</v>
      </c>
      <c r="C256" s="98">
        <v>424</v>
      </c>
      <c r="D256" s="98">
        <v>2.67</v>
      </c>
      <c r="E256" s="98">
        <v>37.299999999999997</v>
      </c>
      <c r="F256" s="98">
        <v>6.98</v>
      </c>
      <c r="G256" s="98">
        <v>39.5</v>
      </c>
      <c r="H256" s="98">
        <v>4.07E-2</v>
      </c>
    </row>
    <row r="257" spans="2:8" x14ac:dyDescent="0.2">
      <c r="B257" s="104">
        <v>38982</v>
      </c>
      <c r="C257" s="98">
        <v>454</v>
      </c>
      <c r="D257" s="98">
        <v>0.82299999999999995</v>
      </c>
      <c r="E257" s="98">
        <v>21.4</v>
      </c>
      <c r="F257" s="98">
        <v>8.33</v>
      </c>
      <c r="G257" s="98">
        <v>111</v>
      </c>
      <c r="H257" s="98">
        <v>5.7999999999999996E-3</v>
      </c>
    </row>
    <row r="258" spans="2:8" x14ac:dyDescent="0.2">
      <c r="B258" s="104">
        <v>39232</v>
      </c>
      <c r="C258" s="98">
        <v>274</v>
      </c>
      <c r="D258" s="105">
        <v>0.03</v>
      </c>
      <c r="E258" s="98">
        <v>41.4</v>
      </c>
      <c r="F258" s="98">
        <v>7.21</v>
      </c>
      <c r="G258" s="98">
        <v>41.6</v>
      </c>
      <c r="H258" s="105">
        <v>5.0000000000000001E-3</v>
      </c>
    </row>
    <row r="259" spans="2:8" x14ac:dyDescent="0.2">
      <c r="B259" s="104">
        <v>39365</v>
      </c>
      <c r="C259" s="98">
        <v>390</v>
      </c>
      <c r="D259" s="98">
        <v>0.79400000000000004</v>
      </c>
      <c r="E259" s="98">
        <v>22.8</v>
      </c>
      <c r="F259" s="98">
        <v>7.73</v>
      </c>
      <c r="G259" s="98">
        <v>176</v>
      </c>
      <c r="H259" s="98">
        <v>8.6E-3</v>
      </c>
    </row>
    <row r="260" spans="2:8" x14ac:dyDescent="0.2">
      <c r="B260" s="104">
        <v>39597.694444444445</v>
      </c>
      <c r="C260" s="98">
        <v>436</v>
      </c>
      <c r="D260" s="98">
        <v>3.1</v>
      </c>
      <c r="E260" s="98">
        <v>41</v>
      </c>
      <c r="F260" s="98">
        <v>7.1</v>
      </c>
      <c r="G260" s="98">
        <v>48.6</v>
      </c>
      <c r="H260" s="105">
        <v>5.0000000000000001E-3</v>
      </c>
    </row>
    <row r="261" spans="2:8" x14ac:dyDescent="0.2">
      <c r="B261" s="104">
        <v>39707.474999999999</v>
      </c>
      <c r="C261" s="98">
        <v>290</v>
      </c>
      <c r="D261" s="98">
        <v>0.81</v>
      </c>
      <c r="E261" s="98">
        <v>25.6</v>
      </c>
      <c r="F261" s="98">
        <v>7.23</v>
      </c>
      <c r="G261" s="98">
        <v>183</v>
      </c>
      <c r="H261" s="98">
        <v>2.0000000000000001E-4</v>
      </c>
    </row>
    <row r="262" spans="2:8" x14ac:dyDescent="0.2">
      <c r="B262" s="104">
        <v>39962.720138888886</v>
      </c>
      <c r="C262" s="98">
        <v>430</v>
      </c>
      <c r="D262" s="98">
        <v>3.0000000000000001E-3</v>
      </c>
      <c r="E262" s="98">
        <v>37.700000000000003</v>
      </c>
      <c r="F262" s="98">
        <v>6.97</v>
      </c>
      <c r="G262" s="98">
        <v>62</v>
      </c>
      <c r="H262" s="98">
        <v>4.0000000000000002E-4</v>
      </c>
    </row>
    <row r="263" spans="2:8" x14ac:dyDescent="0.2">
      <c r="B263" s="104">
        <v>40064.729166666664</v>
      </c>
      <c r="C263" s="98">
        <v>300</v>
      </c>
      <c r="D263" s="98">
        <v>1.03</v>
      </c>
      <c r="E263" s="98">
        <v>24</v>
      </c>
      <c r="F263" s="98">
        <v>7.04</v>
      </c>
      <c r="G263" s="98">
        <v>160</v>
      </c>
      <c r="H263" s="98">
        <v>4.0000000000000002E-4</v>
      </c>
    </row>
    <row r="264" spans="2:8" x14ac:dyDescent="0.2">
      <c r="B264" s="104">
        <v>40337.627083333333</v>
      </c>
      <c r="C264" s="98">
        <v>400</v>
      </c>
      <c r="D264" s="98">
        <v>3.86</v>
      </c>
      <c r="E264" s="98">
        <v>40.4</v>
      </c>
      <c r="F264" s="98">
        <v>6.94</v>
      </c>
      <c r="G264" s="98">
        <v>46</v>
      </c>
      <c r="H264" s="98">
        <v>2.7000000000000001E-3</v>
      </c>
    </row>
    <row r="265" spans="2:8" x14ac:dyDescent="0.2">
      <c r="B265" s="104">
        <v>40429.540972222225</v>
      </c>
      <c r="C265" s="98">
        <v>390</v>
      </c>
      <c r="D265" s="98">
        <v>2.0499999999999998</v>
      </c>
      <c r="E265" s="98">
        <v>33.6</v>
      </c>
      <c r="F265" s="98">
        <v>6.9</v>
      </c>
      <c r="G265" s="98">
        <v>220</v>
      </c>
      <c r="H265" s="98">
        <v>9.7000000000000003E-3</v>
      </c>
    </row>
    <row r="266" spans="2:8" x14ac:dyDescent="0.2">
      <c r="B266" s="104">
        <v>40576.685416666667</v>
      </c>
      <c r="C266" s="98">
        <v>380</v>
      </c>
      <c r="D266" s="98">
        <v>4.1900000000000004</v>
      </c>
      <c r="E266" s="98">
        <v>47.6</v>
      </c>
      <c r="F266" s="98">
        <v>6.86</v>
      </c>
      <c r="G266" s="98">
        <v>89</v>
      </c>
      <c r="H266" s="98">
        <v>2.0999999999999999E-3</v>
      </c>
    </row>
    <row r="267" spans="2:8" x14ac:dyDescent="0.2">
      <c r="B267" s="104">
        <v>40694.681944444441</v>
      </c>
      <c r="C267" s="98">
        <v>410</v>
      </c>
      <c r="D267" s="98">
        <v>3.3</v>
      </c>
      <c r="E267" s="98">
        <v>41.6</v>
      </c>
      <c r="F267" s="98">
        <v>7.09</v>
      </c>
      <c r="G267" s="98">
        <v>290</v>
      </c>
      <c r="H267" s="98">
        <v>1.9E-3</v>
      </c>
    </row>
    <row r="268" spans="2:8" x14ac:dyDescent="0.2">
      <c r="B268" s="104">
        <v>40812.491666666669</v>
      </c>
      <c r="C268" s="98">
        <v>380</v>
      </c>
      <c r="D268" s="98">
        <v>1.05</v>
      </c>
      <c r="E268" s="98">
        <v>24.9</v>
      </c>
      <c r="F268" s="98">
        <v>7.2</v>
      </c>
      <c r="G268" s="98">
        <v>260</v>
      </c>
      <c r="H268" s="98">
        <v>1.1999999999999999E-3</v>
      </c>
    </row>
    <row r="269" spans="2:8" ht="12" customHeight="1" x14ac:dyDescent="0.2">
      <c r="B269" s="104">
        <v>41044</v>
      </c>
      <c r="C269" s="98">
        <v>355</v>
      </c>
      <c r="D269" s="98">
        <v>4.3600000000000003</v>
      </c>
      <c r="E269" s="98">
        <v>54.3</v>
      </c>
      <c r="G269" s="98">
        <v>69.900000000000006</v>
      </c>
      <c r="H269" s="98">
        <v>3.6000000000000002E-4</v>
      </c>
    </row>
    <row r="270" spans="2:8" x14ac:dyDescent="0.2">
      <c r="B270" s="104">
        <v>41103</v>
      </c>
      <c r="C270" s="98">
        <v>260</v>
      </c>
      <c r="D270" s="98">
        <v>0.79900000000000004</v>
      </c>
      <c r="E270" s="98">
        <v>28.6</v>
      </c>
      <c r="F270" s="98">
        <v>6.46</v>
      </c>
      <c r="G270" s="98">
        <v>98.1</v>
      </c>
      <c r="H270" s="105">
        <v>1E-3</v>
      </c>
    </row>
    <row r="271" spans="2:8" x14ac:dyDescent="0.2">
      <c r="B271" s="104">
        <v>41515.680555555555</v>
      </c>
      <c r="C271" s="98">
        <v>367</v>
      </c>
      <c r="D271" s="98">
        <v>1.56</v>
      </c>
      <c r="E271" s="98">
        <v>37.700000000000003</v>
      </c>
      <c r="F271" s="98">
        <v>6.72</v>
      </c>
      <c r="G271" s="98">
        <v>120</v>
      </c>
      <c r="H271" s="105">
        <v>1E-3</v>
      </c>
    </row>
    <row r="272" spans="2:8" x14ac:dyDescent="0.2">
      <c r="B272" s="104">
        <v>41894.420138888891</v>
      </c>
      <c r="C272" s="98">
        <v>290</v>
      </c>
      <c r="D272" s="98">
        <v>0.83499999999999996</v>
      </c>
      <c r="E272" s="98">
        <v>29.2</v>
      </c>
      <c r="F272" s="98">
        <v>7.24</v>
      </c>
      <c r="G272" s="98">
        <v>109</v>
      </c>
      <c r="H272" s="105">
        <v>1E-3</v>
      </c>
    </row>
    <row r="273" spans="1:8" x14ac:dyDescent="0.2">
      <c r="B273" s="104">
        <v>42285.625</v>
      </c>
      <c r="C273" s="98">
        <v>369</v>
      </c>
      <c r="D273" s="98">
        <v>1.1200000000000001</v>
      </c>
      <c r="E273" s="98">
        <v>36</v>
      </c>
      <c r="F273" s="98">
        <v>7.54</v>
      </c>
      <c r="G273" s="98">
        <v>112</v>
      </c>
      <c r="H273" s="105">
        <v>1E-3</v>
      </c>
    </row>
    <row r="275" spans="1:8" x14ac:dyDescent="0.2">
      <c r="A275" s="98" t="s">
        <v>307</v>
      </c>
      <c r="B275" s="104">
        <v>33034</v>
      </c>
      <c r="C275" s="98">
        <v>210</v>
      </c>
      <c r="G275" s="98">
        <v>280</v>
      </c>
    </row>
    <row r="276" spans="1:8" x14ac:dyDescent="0.2">
      <c r="B276" s="104">
        <v>33103</v>
      </c>
      <c r="C276" s="98">
        <v>194</v>
      </c>
      <c r="G276" s="98">
        <v>282</v>
      </c>
    </row>
    <row r="277" spans="1:8" x14ac:dyDescent="0.2">
      <c r="B277" s="104">
        <v>33420</v>
      </c>
      <c r="C277" s="98">
        <v>214</v>
      </c>
      <c r="D277" s="98">
        <v>0.32700000000000001</v>
      </c>
      <c r="E277" s="104"/>
      <c r="F277" s="98">
        <v>7.07</v>
      </c>
      <c r="G277" s="98">
        <v>291</v>
      </c>
      <c r="H277" s="98">
        <v>2.3E-2</v>
      </c>
    </row>
    <row r="278" spans="1:8" x14ac:dyDescent="0.2">
      <c r="B278" s="104">
        <v>33482</v>
      </c>
      <c r="C278" s="98">
        <v>225</v>
      </c>
      <c r="D278" s="98">
        <v>0.105</v>
      </c>
      <c r="E278" s="104"/>
      <c r="F278" s="98">
        <v>7.18</v>
      </c>
      <c r="G278" s="98">
        <v>247</v>
      </c>
      <c r="H278" s="98">
        <v>8.0000000000000002E-3</v>
      </c>
    </row>
    <row r="279" spans="1:8" x14ac:dyDescent="0.2">
      <c r="B279" s="104">
        <v>33809</v>
      </c>
      <c r="C279" s="98">
        <v>192</v>
      </c>
      <c r="G279" s="98">
        <v>120</v>
      </c>
    </row>
    <row r="280" spans="1:8" x14ac:dyDescent="0.2">
      <c r="B280" s="104">
        <v>33877</v>
      </c>
      <c r="C280" s="98">
        <v>238</v>
      </c>
      <c r="G280" s="98">
        <v>193</v>
      </c>
    </row>
    <row r="281" spans="1:8" x14ac:dyDescent="0.2">
      <c r="B281" s="104">
        <v>34252</v>
      </c>
      <c r="C281" s="98">
        <v>201</v>
      </c>
      <c r="G281" s="98">
        <v>256</v>
      </c>
    </row>
    <row r="282" spans="1:8" x14ac:dyDescent="0.2">
      <c r="B282" s="104">
        <v>34534</v>
      </c>
      <c r="C282" s="98">
        <v>248</v>
      </c>
      <c r="D282" s="98">
        <v>0.505</v>
      </c>
      <c r="E282" s="98">
        <v>15.3</v>
      </c>
      <c r="G282" s="98">
        <v>398</v>
      </c>
      <c r="H282" s="98">
        <v>2E-3</v>
      </c>
    </row>
    <row r="283" spans="1:8" x14ac:dyDescent="0.2">
      <c r="B283" s="104">
        <v>34632</v>
      </c>
      <c r="C283" s="98">
        <v>223</v>
      </c>
      <c r="D283" s="98">
        <v>2.95</v>
      </c>
      <c r="E283" s="98">
        <v>36</v>
      </c>
      <c r="G283" s="98">
        <v>322</v>
      </c>
      <c r="H283" s="98">
        <v>4.0000000000000001E-3</v>
      </c>
    </row>
    <row r="284" spans="1:8" x14ac:dyDescent="0.2">
      <c r="B284" s="104">
        <v>34914</v>
      </c>
      <c r="D284" s="98">
        <v>2.88</v>
      </c>
      <c r="G284" s="98">
        <v>397</v>
      </c>
      <c r="H284" s="105">
        <v>0.01</v>
      </c>
    </row>
    <row r="285" spans="1:8" x14ac:dyDescent="0.2">
      <c r="B285" s="104">
        <v>35215</v>
      </c>
      <c r="C285" s="98">
        <v>231</v>
      </c>
      <c r="D285" s="98">
        <v>1.97</v>
      </c>
      <c r="E285" s="98">
        <v>30.9</v>
      </c>
      <c r="F285" s="98">
        <v>7.5</v>
      </c>
      <c r="G285" s="98">
        <v>390</v>
      </c>
      <c r="H285" s="105">
        <v>0.01</v>
      </c>
    </row>
    <row r="286" spans="1:8" x14ac:dyDescent="0.2">
      <c r="B286" s="104">
        <v>35334</v>
      </c>
      <c r="C286" s="98">
        <v>240</v>
      </c>
      <c r="D286" s="98">
        <v>3.15</v>
      </c>
      <c r="E286" s="98">
        <v>32.6</v>
      </c>
      <c r="F286" s="98">
        <v>6.68</v>
      </c>
      <c r="G286" s="98">
        <v>400</v>
      </c>
      <c r="H286" s="98">
        <v>0.01</v>
      </c>
    </row>
    <row r="287" spans="1:8" x14ac:dyDescent="0.2">
      <c r="B287" s="104">
        <v>35570</v>
      </c>
      <c r="D287" s="98">
        <v>3.08</v>
      </c>
      <c r="E287" s="98">
        <v>30.4</v>
      </c>
      <c r="G287" s="98">
        <v>323</v>
      </c>
      <c r="H287" s="98">
        <v>0.01</v>
      </c>
    </row>
    <row r="288" spans="1:8" x14ac:dyDescent="0.2">
      <c r="B288" s="104">
        <v>35948</v>
      </c>
      <c r="D288" s="98">
        <v>0.45</v>
      </c>
      <c r="E288" s="98">
        <v>30.9</v>
      </c>
      <c r="F288" s="98">
        <v>6.92</v>
      </c>
      <c r="G288" s="98">
        <v>313</v>
      </c>
      <c r="H288" s="98">
        <v>0.02</v>
      </c>
    </row>
    <row r="289" spans="2:8" x14ac:dyDescent="0.2">
      <c r="B289" s="104">
        <v>36099</v>
      </c>
      <c r="C289" s="98">
        <v>157</v>
      </c>
      <c r="D289" s="98">
        <v>0.56999999999999995</v>
      </c>
      <c r="E289" s="98">
        <v>35</v>
      </c>
      <c r="F289" s="98">
        <v>6.64</v>
      </c>
      <c r="G289" s="98">
        <v>413</v>
      </c>
      <c r="H289" s="98">
        <v>0.02</v>
      </c>
    </row>
    <row r="290" spans="2:8" x14ac:dyDescent="0.2">
      <c r="B290" s="104">
        <v>36330</v>
      </c>
      <c r="D290" s="98">
        <v>0.28000000000000003</v>
      </c>
      <c r="E290" s="98">
        <v>49.2</v>
      </c>
      <c r="F290" s="98">
        <v>6.93</v>
      </c>
      <c r="G290" s="98">
        <v>455</v>
      </c>
      <c r="H290" s="98">
        <v>0.32</v>
      </c>
    </row>
    <row r="291" spans="2:8" x14ac:dyDescent="0.2">
      <c r="B291" s="104">
        <v>36462</v>
      </c>
      <c r="D291" s="98">
        <v>0.28000000000000003</v>
      </c>
      <c r="E291" s="98">
        <v>33.200000000000003</v>
      </c>
      <c r="F291" s="98">
        <v>6.28</v>
      </c>
      <c r="G291" s="98">
        <v>382</v>
      </c>
      <c r="H291" s="98">
        <v>0.02</v>
      </c>
    </row>
    <row r="292" spans="2:8" x14ac:dyDescent="0.2">
      <c r="B292" s="104">
        <v>36704</v>
      </c>
      <c r="D292" s="98">
        <v>0.04</v>
      </c>
      <c r="E292" s="98">
        <v>41</v>
      </c>
      <c r="F292" s="98">
        <v>6.35</v>
      </c>
      <c r="G292" s="98">
        <v>435</v>
      </c>
      <c r="H292" s="98">
        <v>3.57</v>
      </c>
    </row>
    <row r="293" spans="2:8" x14ac:dyDescent="0.2">
      <c r="B293" s="104">
        <v>36808</v>
      </c>
      <c r="D293" s="105">
        <v>0.01</v>
      </c>
      <c r="E293" s="98">
        <v>19.399999999999999</v>
      </c>
      <c r="F293" s="98">
        <v>7</v>
      </c>
      <c r="G293" s="98">
        <v>131</v>
      </c>
      <c r="H293" s="105">
        <v>0.01</v>
      </c>
    </row>
    <row r="294" spans="2:8" x14ac:dyDescent="0.2">
      <c r="B294" s="104">
        <v>37048</v>
      </c>
      <c r="D294" s="98">
        <v>0.03</v>
      </c>
      <c r="E294" s="98">
        <v>39.700000000000003</v>
      </c>
      <c r="F294" s="98">
        <v>7.4</v>
      </c>
      <c r="G294" s="98">
        <v>423</v>
      </c>
      <c r="H294" s="98">
        <v>0.01</v>
      </c>
    </row>
    <row r="295" spans="2:8" x14ac:dyDescent="0.2">
      <c r="B295" s="104">
        <v>37139</v>
      </c>
      <c r="D295" s="98">
        <v>0.06</v>
      </c>
      <c r="E295" s="98">
        <v>49.5</v>
      </c>
      <c r="G295" s="98">
        <v>392</v>
      </c>
      <c r="H295" s="98">
        <v>1.6E-2</v>
      </c>
    </row>
    <row r="296" spans="2:8" x14ac:dyDescent="0.2">
      <c r="B296" s="104">
        <v>37417</v>
      </c>
      <c r="C296" s="98">
        <v>217</v>
      </c>
      <c r="D296" s="98">
        <v>2.29</v>
      </c>
      <c r="E296" s="98">
        <v>46.5</v>
      </c>
      <c r="F296" s="98">
        <v>7.3</v>
      </c>
      <c r="G296" s="98">
        <v>553</v>
      </c>
      <c r="H296" s="105">
        <v>0.01</v>
      </c>
    </row>
    <row r="297" spans="2:8" x14ac:dyDescent="0.2">
      <c r="B297" s="104">
        <v>37526</v>
      </c>
      <c r="C297" s="98">
        <v>203</v>
      </c>
      <c r="D297" s="98">
        <v>2.29</v>
      </c>
      <c r="E297" s="98">
        <v>40</v>
      </c>
      <c r="F297" s="98">
        <v>7.79</v>
      </c>
      <c r="G297" s="98">
        <v>449</v>
      </c>
      <c r="H297" s="105">
        <v>0.01</v>
      </c>
    </row>
    <row r="298" spans="2:8" x14ac:dyDescent="0.2">
      <c r="B298" s="104">
        <v>37774</v>
      </c>
      <c r="C298" s="98">
        <v>211</v>
      </c>
      <c r="D298" s="98">
        <v>1.85</v>
      </c>
      <c r="E298" s="98">
        <v>49.2</v>
      </c>
      <c r="F298" s="98">
        <v>6.6</v>
      </c>
      <c r="G298" s="98">
        <v>596</v>
      </c>
      <c r="H298" s="110">
        <v>5.0000000000000001E-3</v>
      </c>
    </row>
    <row r="299" spans="2:8" x14ac:dyDescent="0.2">
      <c r="B299" s="104">
        <v>37886</v>
      </c>
      <c r="C299" s="98">
        <v>210</v>
      </c>
      <c r="D299" s="98">
        <v>1.77</v>
      </c>
      <c r="E299" s="98">
        <v>44.2</v>
      </c>
      <c r="F299" s="98">
        <v>7.07</v>
      </c>
      <c r="G299" s="98">
        <v>461</v>
      </c>
      <c r="H299" s="105">
        <v>5.0000000000000001E-3</v>
      </c>
    </row>
    <row r="300" spans="2:8" x14ac:dyDescent="0.2">
      <c r="B300" s="104">
        <v>38146</v>
      </c>
      <c r="C300" s="98">
        <v>220</v>
      </c>
      <c r="D300" s="98">
        <v>2</v>
      </c>
      <c r="E300" s="98">
        <v>45.9</v>
      </c>
      <c r="F300" s="98">
        <v>6.94</v>
      </c>
      <c r="G300" s="98">
        <v>546</v>
      </c>
      <c r="H300" s="105">
        <v>5.0000000000000001E-3</v>
      </c>
    </row>
    <row r="301" spans="2:8" x14ac:dyDescent="0.2">
      <c r="B301" s="104">
        <v>38251</v>
      </c>
      <c r="C301" s="98">
        <v>229</v>
      </c>
      <c r="D301" s="98">
        <v>1.94</v>
      </c>
      <c r="E301" s="98">
        <v>39.799999999999997</v>
      </c>
      <c r="F301" s="98">
        <v>7.17</v>
      </c>
      <c r="G301" s="98">
        <v>395</v>
      </c>
      <c r="H301" s="98">
        <v>1.0999999999999999E-2</v>
      </c>
    </row>
    <row r="302" spans="2:8" x14ac:dyDescent="0.2">
      <c r="B302" s="104">
        <v>38554</v>
      </c>
      <c r="C302" s="98">
        <v>244</v>
      </c>
      <c r="D302" s="98">
        <v>1.89</v>
      </c>
      <c r="E302" s="98">
        <v>53.2</v>
      </c>
      <c r="F302" s="98">
        <v>7.35</v>
      </c>
      <c r="G302" s="98">
        <v>528</v>
      </c>
      <c r="H302" s="105">
        <v>5.0000000000000001E-3</v>
      </c>
    </row>
    <row r="303" spans="2:8" x14ac:dyDescent="0.2">
      <c r="B303" s="104">
        <v>38605</v>
      </c>
      <c r="C303" s="98">
        <v>255</v>
      </c>
      <c r="D303" s="98">
        <v>2.42</v>
      </c>
      <c r="E303" s="98">
        <v>51.2</v>
      </c>
      <c r="F303" s="98">
        <v>7.72</v>
      </c>
      <c r="G303" s="98">
        <v>408</v>
      </c>
      <c r="H303" s="98">
        <v>1.2E-2</v>
      </c>
    </row>
    <row r="304" spans="2:8" x14ac:dyDescent="0.2">
      <c r="B304" s="104">
        <v>38876</v>
      </c>
      <c r="C304" s="98">
        <v>252</v>
      </c>
      <c r="D304" s="98">
        <v>2.58</v>
      </c>
      <c r="E304" s="98">
        <v>57.1</v>
      </c>
      <c r="F304" s="98">
        <v>7.25</v>
      </c>
      <c r="G304" s="98">
        <v>521</v>
      </c>
      <c r="H304" s="98">
        <v>0.14899999999999999</v>
      </c>
    </row>
    <row r="305" spans="2:8" x14ac:dyDescent="0.2">
      <c r="B305" s="104">
        <v>38982</v>
      </c>
      <c r="C305" s="98">
        <v>251</v>
      </c>
      <c r="D305" s="98">
        <v>2.77</v>
      </c>
      <c r="E305" s="98">
        <v>48.1</v>
      </c>
      <c r="F305" s="98">
        <v>8.5500000000000007</v>
      </c>
      <c r="G305" s="98">
        <v>592</v>
      </c>
      <c r="H305" s="98">
        <v>1.12E-2</v>
      </c>
    </row>
    <row r="306" spans="2:8" x14ac:dyDescent="0.2">
      <c r="B306" s="104">
        <v>39232</v>
      </c>
      <c r="C306" s="98">
        <v>252</v>
      </c>
      <c r="D306" s="98">
        <v>2.4700000000000002</v>
      </c>
      <c r="E306" s="98">
        <v>64.900000000000006</v>
      </c>
      <c r="F306" s="98">
        <v>7.17</v>
      </c>
      <c r="G306" s="98">
        <v>626</v>
      </c>
      <c r="H306" s="98">
        <v>9.4999999999999998E-3</v>
      </c>
    </row>
    <row r="307" spans="2:8" x14ac:dyDescent="0.2">
      <c r="B307" s="104">
        <v>39360</v>
      </c>
      <c r="C307" s="98">
        <v>256</v>
      </c>
      <c r="D307" s="98">
        <v>2.2400000000000002</v>
      </c>
      <c r="E307" s="98">
        <v>57.7</v>
      </c>
      <c r="F307" s="98">
        <v>7.61</v>
      </c>
      <c r="G307" s="98">
        <v>549</v>
      </c>
      <c r="H307" s="98">
        <v>1.0200000000000001E-2</v>
      </c>
    </row>
    <row r="308" spans="2:8" x14ac:dyDescent="0.2">
      <c r="B308" s="104">
        <v>39596.739583333336</v>
      </c>
      <c r="C308" s="98">
        <v>247</v>
      </c>
      <c r="D308" s="98">
        <v>2.5499999999999998</v>
      </c>
      <c r="E308" s="98">
        <v>64.099999999999994</v>
      </c>
      <c r="F308" s="98">
        <v>7.04</v>
      </c>
      <c r="G308" s="98">
        <v>654</v>
      </c>
      <c r="H308" s="98">
        <v>5.0000000000000001E-3</v>
      </c>
    </row>
    <row r="309" spans="2:8" x14ac:dyDescent="0.2">
      <c r="B309" s="104">
        <v>39707.701388888891</v>
      </c>
      <c r="C309" s="98">
        <v>260</v>
      </c>
      <c r="D309" s="98">
        <v>2.23</v>
      </c>
      <c r="E309" s="98">
        <v>55</v>
      </c>
      <c r="F309" s="98">
        <v>7.27</v>
      </c>
      <c r="G309" s="98">
        <v>560</v>
      </c>
      <c r="H309" s="98">
        <v>8.0000000000000004E-4</v>
      </c>
    </row>
    <row r="310" spans="2:8" x14ac:dyDescent="0.2">
      <c r="B310" s="104">
        <v>39965.46875</v>
      </c>
      <c r="C310" s="98">
        <v>270</v>
      </c>
      <c r="D310" s="98">
        <v>2.98</v>
      </c>
      <c r="E310" s="98">
        <v>58.5</v>
      </c>
      <c r="F310" s="98">
        <v>6.98</v>
      </c>
      <c r="G310" s="98">
        <v>640</v>
      </c>
      <c r="H310" s="105">
        <v>5.0000000000000001E-3</v>
      </c>
    </row>
    <row r="311" spans="2:8" x14ac:dyDescent="0.2">
      <c r="B311" s="104">
        <v>40064.690972222219</v>
      </c>
      <c r="C311" s="105">
        <v>0.5</v>
      </c>
      <c r="D311" s="98">
        <v>2.42</v>
      </c>
      <c r="E311" s="98">
        <v>59.9</v>
      </c>
      <c r="F311" s="98">
        <v>7.07</v>
      </c>
      <c r="G311" s="98">
        <v>430</v>
      </c>
      <c r="H311" s="98">
        <v>1.1000000000000001E-3</v>
      </c>
    </row>
    <row r="312" spans="2:8" x14ac:dyDescent="0.2">
      <c r="B312" s="104">
        <v>40336.697916666664</v>
      </c>
      <c r="C312" s="98">
        <v>240</v>
      </c>
      <c r="D312" s="98">
        <v>3.46</v>
      </c>
      <c r="E312" s="98">
        <v>78.7</v>
      </c>
      <c r="F312" s="98">
        <v>6.93</v>
      </c>
      <c r="G312" s="98">
        <v>820</v>
      </c>
      <c r="H312" s="98">
        <v>2.3999999999999998E-3</v>
      </c>
    </row>
    <row r="313" spans="2:8" x14ac:dyDescent="0.2">
      <c r="B313" s="104">
        <v>40429.625</v>
      </c>
      <c r="C313" s="98">
        <v>240</v>
      </c>
      <c r="D313" s="98">
        <v>4.7300000000000004</v>
      </c>
      <c r="E313" s="98">
        <v>67.2</v>
      </c>
      <c r="F313" s="98">
        <v>6.92</v>
      </c>
      <c r="G313" s="98">
        <v>650</v>
      </c>
      <c r="H313" s="98">
        <v>1.6500000000000001E-2</v>
      </c>
    </row>
    <row r="314" spans="2:8" x14ac:dyDescent="0.2">
      <c r="B314" s="104">
        <v>40696.517361111109</v>
      </c>
      <c r="C314" s="98">
        <v>290</v>
      </c>
      <c r="D314" s="98">
        <v>4.07</v>
      </c>
      <c r="E314" s="98">
        <v>74.599999999999994</v>
      </c>
      <c r="F314" s="98">
        <v>6.88</v>
      </c>
      <c r="G314" s="98">
        <v>860</v>
      </c>
      <c r="H314" s="98">
        <v>1E-3</v>
      </c>
    </row>
    <row r="315" spans="2:8" x14ac:dyDescent="0.2">
      <c r="B315" s="104">
        <v>40809.612500000003</v>
      </c>
      <c r="C315" s="98">
        <v>300</v>
      </c>
      <c r="D315" s="98">
        <v>3.29</v>
      </c>
      <c r="E315" s="98">
        <v>70.8</v>
      </c>
      <c r="F315" s="98">
        <v>7.21</v>
      </c>
      <c r="G315" s="98">
        <v>680</v>
      </c>
      <c r="H315" s="98">
        <v>1.4E-3</v>
      </c>
    </row>
    <row r="316" spans="2:8" x14ac:dyDescent="0.2">
      <c r="B316" s="104">
        <v>41044</v>
      </c>
      <c r="C316" s="98">
        <v>320</v>
      </c>
      <c r="D316" s="98">
        <v>5.14</v>
      </c>
      <c r="E316" s="98">
        <v>71.5</v>
      </c>
      <c r="F316" s="98">
        <v>7.1</v>
      </c>
      <c r="G316" s="98">
        <v>303</v>
      </c>
      <c r="H316" s="98">
        <v>3.5699999999999998E-3</v>
      </c>
    </row>
    <row r="317" spans="2:8" x14ac:dyDescent="0.2">
      <c r="B317" s="104">
        <v>41107</v>
      </c>
      <c r="C317" s="98">
        <v>335</v>
      </c>
      <c r="D317" s="98">
        <v>3.35</v>
      </c>
      <c r="E317" s="98">
        <v>76.7</v>
      </c>
      <c r="F317" s="98">
        <v>6.76</v>
      </c>
      <c r="G317" s="98">
        <v>828</v>
      </c>
      <c r="H317" s="98">
        <v>3.0999999999999999E-3</v>
      </c>
    </row>
    <row r="318" spans="2:8" x14ac:dyDescent="0.2">
      <c r="B318" s="104">
        <v>41518.545138888891</v>
      </c>
      <c r="C318" s="98">
        <v>291</v>
      </c>
      <c r="D318" s="98">
        <v>2.98</v>
      </c>
      <c r="E318" s="98">
        <v>62.4</v>
      </c>
      <c r="F318" s="98">
        <v>6.72</v>
      </c>
      <c r="G318" s="98">
        <v>615</v>
      </c>
      <c r="H318" s="98">
        <v>1.9E-3</v>
      </c>
    </row>
    <row r="319" spans="2:8" x14ac:dyDescent="0.2">
      <c r="B319" s="104">
        <v>41893.569444444445</v>
      </c>
      <c r="C319" s="98">
        <v>312</v>
      </c>
      <c r="D319" s="98">
        <v>2.11</v>
      </c>
      <c r="E319" s="98">
        <v>43.9</v>
      </c>
      <c r="F319" s="98">
        <v>6.8</v>
      </c>
      <c r="G319" s="98">
        <v>312</v>
      </c>
      <c r="H319" s="105">
        <v>1E-3</v>
      </c>
    </row>
    <row r="320" spans="2:8" x14ac:dyDescent="0.2">
      <c r="B320" s="104">
        <v>42285.5</v>
      </c>
      <c r="C320" s="98">
        <v>297</v>
      </c>
      <c r="D320" s="98">
        <v>3.19</v>
      </c>
      <c r="E320" s="98">
        <v>73.099999999999994</v>
      </c>
      <c r="F320" s="98">
        <v>6.86</v>
      </c>
      <c r="G320" s="98">
        <v>219</v>
      </c>
      <c r="H320" s="98">
        <v>8.8999999999999999E-3</v>
      </c>
    </row>
    <row r="322" spans="1:8" x14ac:dyDescent="0.2">
      <c r="A322" s="98" t="s">
        <v>308</v>
      </c>
      <c r="B322" s="104">
        <v>33034</v>
      </c>
      <c r="C322" s="98">
        <v>222</v>
      </c>
      <c r="E322" s="104"/>
      <c r="G322" s="98">
        <v>290</v>
      </c>
    </row>
    <row r="323" spans="1:8" x14ac:dyDescent="0.2">
      <c r="B323" s="104">
        <v>33103</v>
      </c>
      <c r="C323" s="98">
        <v>228</v>
      </c>
      <c r="E323" s="104"/>
      <c r="G323" s="98">
        <v>252</v>
      </c>
    </row>
    <row r="324" spans="1:8" x14ac:dyDescent="0.2">
      <c r="B324" s="104">
        <v>33420</v>
      </c>
      <c r="C324" s="98">
        <v>253</v>
      </c>
      <c r="D324" s="98">
        <v>2.52</v>
      </c>
      <c r="E324" s="104"/>
      <c r="F324" s="98">
        <v>7.42</v>
      </c>
      <c r="G324" s="98">
        <v>223</v>
      </c>
      <c r="H324" s="98">
        <v>0.14899999999999999</v>
      </c>
    </row>
    <row r="325" spans="1:8" x14ac:dyDescent="0.2">
      <c r="B325" s="104">
        <v>33482</v>
      </c>
      <c r="C325" s="98">
        <v>223</v>
      </c>
      <c r="D325" s="98">
        <v>2.87</v>
      </c>
      <c r="E325" s="104"/>
      <c r="F325" s="98">
        <v>7.15</v>
      </c>
      <c r="G325" s="98">
        <v>244</v>
      </c>
      <c r="H325" s="98">
        <v>1.4E-2</v>
      </c>
    </row>
    <row r="326" spans="1:8" x14ac:dyDescent="0.2">
      <c r="B326" s="104">
        <v>33809</v>
      </c>
      <c r="C326" s="98">
        <v>234</v>
      </c>
      <c r="E326" s="104"/>
      <c r="G326" s="98">
        <v>304</v>
      </c>
    </row>
    <row r="327" spans="1:8" x14ac:dyDescent="0.2">
      <c r="B327" s="104">
        <v>33877</v>
      </c>
      <c r="C327" s="98">
        <v>238</v>
      </c>
      <c r="E327" s="104"/>
      <c r="G327" s="98">
        <v>188</v>
      </c>
    </row>
    <row r="328" spans="1:8" x14ac:dyDescent="0.2">
      <c r="B328" s="104">
        <v>34252</v>
      </c>
      <c r="C328" s="98">
        <v>299</v>
      </c>
      <c r="G328" s="98">
        <v>364</v>
      </c>
    </row>
    <row r="329" spans="1:8" x14ac:dyDescent="0.2">
      <c r="B329" s="104">
        <v>34535</v>
      </c>
      <c r="C329" s="98">
        <v>214</v>
      </c>
      <c r="D329" s="98">
        <v>0.17599999999999999</v>
      </c>
      <c r="E329" s="98">
        <v>13.7</v>
      </c>
      <c r="G329" s="98">
        <v>390</v>
      </c>
      <c r="H329" s="105">
        <v>2E-3</v>
      </c>
    </row>
    <row r="330" spans="1:8" x14ac:dyDescent="0.2">
      <c r="B330" s="104">
        <v>34632</v>
      </c>
      <c r="C330" s="98">
        <v>211</v>
      </c>
      <c r="D330" s="98">
        <v>0.42699999999999999</v>
      </c>
      <c r="E330" s="98">
        <v>35.799999999999997</v>
      </c>
      <c r="G330" s="98">
        <v>341</v>
      </c>
      <c r="H330" s="105">
        <v>2E-3</v>
      </c>
    </row>
    <row r="331" spans="1:8" x14ac:dyDescent="0.2">
      <c r="B331" s="104">
        <v>34914</v>
      </c>
      <c r="D331" s="98">
        <v>0.55000000000000004</v>
      </c>
      <c r="G331" s="98">
        <v>392</v>
      </c>
      <c r="H331" s="105">
        <v>0.01</v>
      </c>
    </row>
    <row r="332" spans="1:8" x14ac:dyDescent="0.2">
      <c r="B332" s="104">
        <v>35334</v>
      </c>
      <c r="C332" s="98">
        <v>224</v>
      </c>
      <c r="D332" s="98">
        <v>0.22</v>
      </c>
      <c r="E332" s="98">
        <v>33.200000000000003</v>
      </c>
      <c r="F332" s="98">
        <v>6.68</v>
      </c>
      <c r="G332" s="98">
        <v>424</v>
      </c>
      <c r="H332" s="98">
        <v>0.02</v>
      </c>
    </row>
    <row r="333" spans="1:8" x14ac:dyDescent="0.2">
      <c r="B333" s="104">
        <v>35948</v>
      </c>
      <c r="D333" s="98">
        <v>0.3</v>
      </c>
      <c r="E333" s="98">
        <v>36</v>
      </c>
      <c r="F333" s="98">
        <v>7.26</v>
      </c>
      <c r="G333" s="98">
        <v>327</v>
      </c>
      <c r="H333" s="98">
        <v>0.01</v>
      </c>
    </row>
    <row r="334" spans="1:8" x14ac:dyDescent="0.2">
      <c r="B334" s="104">
        <v>36099</v>
      </c>
      <c r="C334" s="98">
        <v>190</v>
      </c>
      <c r="D334" s="98">
        <v>0.26</v>
      </c>
      <c r="E334" s="98">
        <v>35.9</v>
      </c>
      <c r="F334" s="98">
        <v>6.85</v>
      </c>
      <c r="G334" s="98">
        <v>456</v>
      </c>
      <c r="H334" s="98">
        <v>0.01</v>
      </c>
    </row>
    <row r="335" spans="1:8" x14ac:dyDescent="0.2">
      <c r="B335" s="104">
        <v>36370</v>
      </c>
      <c r="D335" s="98">
        <v>1.4E-2</v>
      </c>
      <c r="E335" s="98">
        <v>39.53</v>
      </c>
      <c r="F335" s="98">
        <v>8.0299999999999994</v>
      </c>
      <c r="G335" s="98">
        <v>397</v>
      </c>
      <c r="H335" s="105">
        <v>4.0000000000000002E-4</v>
      </c>
    </row>
    <row r="336" spans="1:8" x14ac:dyDescent="0.2">
      <c r="B336" s="104">
        <v>36462</v>
      </c>
      <c r="D336" s="98">
        <v>0.08</v>
      </c>
      <c r="E336" s="98">
        <v>33.9</v>
      </c>
      <c r="F336" s="98">
        <v>5.75</v>
      </c>
      <c r="G336" s="98">
        <v>422</v>
      </c>
      <c r="H336" s="105">
        <v>0.01</v>
      </c>
    </row>
    <row r="337" spans="2:8" x14ac:dyDescent="0.2">
      <c r="B337" s="104">
        <v>36677</v>
      </c>
      <c r="D337" s="98">
        <v>0.02</v>
      </c>
      <c r="E337" s="98">
        <v>36.700000000000003</v>
      </c>
      <c r="F337" s="98">
        <v>7.16</v>
      </c>
      <c r="G337" s="98">
        <v>399</v>
      </c>
      <c r="H337" s="98">
        <v>0.03</v>
      </c>
    </row>
    <row r="338" spans="2:8" x14ac:dyDescent="0.2">
      <c r="B338" s="104">
        <v>36808</v>
      </c>
      <c r="D338" s="98">
        <v>0.11</v>
      </c>
      <c r="E338" s="98">
        <v>34.700000000000003</v>
      </c>
      <c r="F338" s="98">
        <v>7.09</v>
      </c>
      <c r="G338" s="98">
        <v>245</v>
      </c>
      <c r="H338" s="98">
        <v>0.01</v>
      </c>
    </row>
    <row r="339" spans="2:8" x14ac:dyDescent="0.2">
      <c r="B339" s="104">
        <v>37048</v>
      </c>
      <c r="D339" s="98">
        <v>2.76</v>
      </c>
      <c r="E339" s="98">
        <v>43.5</v>
      </c>
      <c r="F339" s="98">
        <v>7.4</v>
      </c>
      <c r="G339" s="98">
        <v>475</v>
      </c>
      <c r="H339" s="98">
        <v>0.01</v>
      </c>
    </row>
    <row r="340" spans="2:8" x14ac:dyDescent="0.2">
      <c r="B340" s="104">
        <v>37139</v>
      </c>
      <c r="D340" s="98">
        <v>2.5099999999999998</v>
      </c>
      <c r="E340" s="98">
        <v>48.6</v>
      </c>
      <c r="G340" s="98">
        <v>438</v>
      </c>
      <c r="H340" s="98">
        <v>8.0000000000000002E-3</v>
      </c>
    </row>
    <row r="341" spans="2:8" x14ac:dyDescent="0.2">
      <c r="B341" s="104">
        <v>37417</v>
      </c>
      <c r="C341" s="98">
        <v>222</v>
      </c>
      <c r="D341" s="98">
        <v>0.04</v>
      </c>
      <c r="E341" s="98">
        <v>43.3</v>
      </c>
      <c r="F341" s="98">
        <v>7.5</v>
      </c>
      <c r="G341" s="98">
        <v>470</v>
      </c>
      <c r="H341" s="105">
        <v>0.01</v>
      </c>
    </row>
    <row r="342" spans="2:8" x14ac:dyDescent="0.2">
      <c r="B342" s="104">
        <v>37522</v>
      </c>
      <c r="C342" s="98">
        <v>177</v>
      </c>
      <c r="D342" s="105">
        <v>0.03</v>
      </c>
      <c r="E342" s="98">
        <v>43.1</v>
      </c>
      <c r="F342" s="98">
        <v>7.96</v>
      </c>
      <c r="G342" s="98">
        <v>550</v>
      </c>
      <c r="H342" s="105">
        <v>0.01</v>
      </c>
    </row>
    <row r="343" spans="2:8" x14ac:dyDescent="0.2">
      <c r="B343" s="104">
        <v>37774</v>
      </c>
      <c r="C343" s="98">
        <v>209</v>
      </c>
      <c r="D343" s="98">
        <v>0.88</v>
      </c>
      <c r="E343" s="98">
        <v>43.9</v>
      </c>
      <c r="F343" s="98">
        <v>6.7</v>
      </c>
      <c r="G343" s="98">
        <v>577</v>
      </c>
      <c r="H343" s="105">
        <v>5.0000000000000001E-3</v>
      </c>
    </row>
    <row r="344" spans="2:8" x14ac:dyDescent="0.2">
      <c r="B344" s="104">
        <v>37886</v>
      </c>
      <c r="C344" s="98">
        <v>203</v>
      </c>
      <c r="D344" s="98">
        <v>0.13</v>
      </c>
      <c r="E344" s="98">
        <v>41.8</v>
      </c>
      <c r="F344" s="98">
        <v>7.02</v>
      </c>
      <c r="G344" s="98">
        <v>487</v>
      </c>
      <c r="H344" s="105">
        <v>5.0000000000000001E-3</v>
      </c>
    </row>
    <row r="345" spans="2:8" x14ac:dyDescent="0.2">
      <c r="B345" s="104">
        <v>38146</v>
      </c>
      <c r="C345" s="98">
        <v>232</v>
      </c>
      <c r="D345" s="105">
        <v>0.03</v>
      </c>
      <c r="E345" s="98">
        <v>38.5</v>
      </c>
      <c r="F345" s="98">
        <v>6.83</v>
      </c>
      <c r="G345" s="98">
        <v>378</v>
      </c>
      <c r="H345" s="105">
        <v>5.0000000000000001E-3</v>
      </c>
    </row>
    <row r="346" spans="2:8" x14ac:dyDescent="0.2">
      <c r="B346" s="104">
        <v>38251</v>
      </c>
      <c r="C346" s="98">
        <v>212</v>
      </c>
      <c r="D346" s="98">
        <v>5.3999999999999999E-2</v>
      </c>
      <c r="E346" s="98">
        <v>45.2</v>
      </c>
      <c r="F346" s="98">
        <v>7.13</v>
      </c>
      <c r="G346" s="98">
        <v>498</v>
      </c>
      <c r="H346" s="98">
        <v>8.9999999999999993E-3</v>
      </c>
    </row>
    <row r="347" spans="2:8" x14ac:dyDescent="0.2">
      <c r="B347" s="104">
        <v>38476</v>
      </c>
      <c r="C347" s="98">
        <v>251</v>
      </c>
      <c r="D347" s="98">
        <v>0.115</v>
      </c>
      <c r="E347" s="98">
        <v>57.4</v>
      </c>
      <c r="F347" s="98">
        <v>7.2</v>
      </c>
      <c r="G347" s="98">
        <v>566</v>
      </c>
      <c r="H347" s="98">
        <v>8.0000000000000002E-3</v>
      </c>
    </row>
    <row r="348" spans="2:8" x14ac:dyDescent="0.2">
      <c r="B348" s="104">
        <v>38605</v>
      </c>
      <c r="C348" s="98">
        <v>270</v>
      </c>
      <c r="D348" s="105">
        <v>0.03</v>
      </c>
      <c r="E348" s="98">
        <v>36.299999999999997</v>
      </c>
      <c r="F348" s="98">
        <v>7.55</v>
      </c>
      <c r="G348" s="98">
        <v>203</v>
      </c>
      <c r="H348" s="98">
        <v>7.4999999999999997E-3</v>
      </c>
    </row>
    <row r="349" spans="2:8" x14ac:dyDescent="0.2">
      <c r="B349" s="104">
        <v>38876</v>
      </c>
      <c r="C349" s="98">
        <v>250</v>
      </c>
      <c r="D349" s="98">
        <v>8.5000000000000006E-2</v>
      </c>
      <c r="E349" s="98">
        <v>58.5</v>
      </c>
      <c r="F349" s="98">
        <v>7.05</v>
      </c>
      <c r="G349" s="98">
        <v>539</v>
      </c>
      <c r="H349" s="98">
        <v>0.11</v>
      </c>
    </row>
    <row r="350" spans="2:8" x14ac:dyDescent="0.2">
      <c r="B350" s="104">
        <v>38982</v>
      </c>
      <c r="C350" s="98">
        <v>253</v>
      </c>
      <c r="D350" s="98">
        <v>0.114</v>
      </c>
      <c r="E350" s="98">
        <v>48.1</v>
      </c>
      <c r="F350" s="98">
        <v>8.1999999999999993</v>
      </c>
      <c r="G350" s="98">
        <v>604</v>
      </c>
      <c r="H350" s="98">
        <v>1.24E-2</v>
      </c>
    </row>
    <row r="351" spans="2:8" x14ac:dyDescent="0.2">
      <c r="B351" s="104">
        <v>39232</v>
      </c>
      <c r="C351" s="98">
        <v>257</v>
      </c>
      <c r="D351" s="98">
        <v>0.13100000000000001</v>
      </c>
      <c r="E351" s="98">
        <v>65.599999999999994</v>
      </c>
      <c r="F351" s="98">
        <v>7.05</v>
      </c>
      <c r="G351" s="98">
        <v>645</v>
      </c>
      <c r="H351" s="98">
        <v>6.8999999999999999E-3</v>
      </c>
    </row>
    <row r="352" spans="2:8" x14ac:dyDescent="0.2">
      <c r="B352" s="104">
        <v>39360</v>
      </c>
      <c r="C352" s="98">
        <v>230</v>
      </c>
      <c r="D352" s="98">
        <v>0.112</v>
      </c>
      <c r="E352" s="98">
        <v>57</v>
      </c>
      <c r="F352" s="98">
        <v>7</v>
      </c>
      <c r="G352" s="98">
        <v>548</v>
      </c>
      <c r="H352" s="98">
        <v>8.3000000000000001E-3</v>
      </c>
    </row>
    <row r="353" spans="2:8" x14ac:dyDescent="0.2">
      <c r="B353" s="104">
        <v>39596</v>
      </c>
      <c r="C353" s="98">
        <v>272</v>
      </c>
      <c r="D353" s="98">
        <v>0.26300000000000001</v>
      </c>
      <c r="E353" s="98">
        <v>59.1</v>
      </c>
      <c r="F353" s="98">
        <v>7.01</v>
      </c>
      <c r="G353" s="98">
        <v>619</v>
      </c>
      <c r="H353" s="98">
        <v>5.3E-3</v>
      </c>
    </row>
    <row r="354" spans="2:8" x14ac:dyDescent="0.2">
      <c r="B354" s="104">
        <v>39707.697222222225</v>
      </c>
      <c r="C354" s="98">
        <v>270</v>
      </c>
      <c r="D354" s="98">
        <v>8.9999999999999993E-3</v>
      </c>
      <c r="E354" s="98">
        <v>29.8</v>
      </c>
      <c r="F354" s="98">
        <v>7.22</v>
      </c>
      <c r="G354" s="98">
        <v>180</v>
      </c>
      <c r="H354" s="98">
        <v>2E-3</v>
      </c>
    </row>
    <row r="355" spans="2:8" x14ac:dyDescent="0.2">
      <c r="B355" s="104">
        <v>39965.458333333336</v>
      </c>
      <c r="C355" s="98">
        <v>270</v>
      </c>
      <c r="D355" s="98">
        <v>0.107</v>
      </c>
      <c r="E355" s="98">
        <v>54.4</v>
      </c>
      <c r="F355" s="98">
        <v>6.95</v>
      </c>
      <c r="G355" s="98">
        <v>570</v>
      </c>
      <c r="H355" s="98">
        <v>3.0999999999999999E-3</v>
      </c>
    </row>
    <row r="356" spans="2:8" x14ac:dyDescent="0.2">
      <c r="B356" s="104">
        <v>40064.697916666664</v>
      </c>
      <c r="C356" s="105">
        <v>0.5</v>
      </c>
      <c r="D356" s="98">
        <v>0.05</v>
      </c>
      <c r="E356" s="98">
        <v>55.9</v>
      </c>
      <c r="F356" s="98">
        <v>7.02</v>
      </c>
      <c r="G356" s="98">
        <v>440</v>
      </c>
      <c r="H356" s="98">
        <v>1.54E-2</v>
      </c>
    </row>
    <row r="357" spans="2:8" x14ac:dyDescent="0.2">
      <c r="B357" s="104">
        <v>40336.690972222219</v>
      </c>
      <c r="C357" s="98">
        <v>270</v>
      </c>
      <c r="D357" s="98">
        <v>2.5000000000000001E-2</v>
      </c>
      <c r="E357" s="98">
        <v>84.6</v>
      </c>
      <c r="F357" s="98">
        <v>6.85</v>
      </c>
      <c r="G357" s="98">
        <v>810</v>
      </c>
      <c r="H357" s="98">
        <v>4.0000000000000001E-3</v>
      </c>
    </row>
    <row r="358" spans="2:8" x14ac:dyDescent="0.2">
      <c r="B358" s="104">
        <v>40429.634027777778</v>
      </c>
      <c r="C358" s="98">
        <v>250</v>
      </c>
      <c r="D358" s="98">
        <v>4.2999999999999997E-2</v>
      </c>
      <c r="E358" s="98">
        <v>69.099999999999994</v>
      </c>
      <c r="F358" s="98">
        <v>6.98</v>
      </c>
      <c r="G358" s="98">
        <v>710</v>
      </c>
      <c r="H358" s="98">
        <v>7.0000000000000001E-3</v>
      </c>
    </row>
    <row r="359" spans="2:8" x14ac:dyDescent="0.2">
      <c r="B359" s="104">
        <v>40576.722222222219</v>
      </c>
      <c r="C359" s="98">
        <v>280</v>
      </c>
      <c r="D359" s="98">
        <v>0.13400000000000001</v>
      </c>
      <c r="E359" s="98">
        <v>72.5</v>
      </c>
      <c r="F359" s="98">
        <v>6.98</v>
      </c>
      <c r="G359" s="98">
        <v>760</v>
      </c>
      <c r="H359" s="98">
        <v>4.1999999999999997E-3</v>
      </c>
    </row>
    <row r="360" spans="2:8" x14ac:dyDescent="0.2">
      <c r="B360" s="104">
        <v>40696.513888888891</v>
      </c>
      <c r="C360" s="98">
        <v>300</v>
      </c>
      <c r="D360" s="98">
        <v>0.23300000000000001</v>
      </c>
      <c r="E360" s="98">
        <v>78.8</v>
      </c>
      <c r="F360" s="98">
        <v>6.9</v>
      </c>
      <c r="G360" s="98">
        <v>860</v>
      </c>
      <c r="H360" s="98">
        <v>4.1000000000000003E-3</v>
      </c>
    </row>
    <row r="361" spans="2:8" x14ac:dyDescent="0.2">
      <c r="B361" s="104">
        <v>40809.586805555555</v>
      </c>
      <c r="C361" s="98">
        <v>260</v>
      </c>
      <c r="D361" s="98">
        <v>5.1999999999999998E-2</v>
      </c>
      <c r="E361" s="98">
        <v>29.4</v>
      </c>
      <c r="F361" s="98">
        <v>6.95</v>
      </c>
      <c r="G361" s="98">
        <v>160</v>
      </c>
      <c r="H361" s="98">
        <v>2.2000000000000001E-3</v>
      </c>
    </row>
    <row r="362" spans="2:8" x14ac:dyDescent="0.2">
      <c r="B362" s="104">
        <v>41044</v>
      </c>
      <c r="C362" s="98">
        <v>332</v>
      </c>
      <c r="D362" s="98">
        <v>6.2899999999999998E-2</v>
      </c>
      <c r="E362" s="98">
        <v>74</v>
      </c>
      <c r="F362" s="98">
        <v>7.1</v>
      </c>
      <c r="G362" s="98">
        <v>303</v>
      </c>
      <c r="H362" s="98">
        <v>4.7400000000000003E-3</v>
      </c>
    </row>
    <row r="363" spans="2:8" x14ac:dyDescent="0.2">
      <c r="B363" s="104">
        <v>41107</v>
      </c>
      <c r="C363" s="98">
        <v>304</v>
      </c>
      <c r="D363" s="98">
        <v>0.63200000000000001</v>
      </c>
      <c r="E363" s="98">
        <v>42.2</v>
      </c>
      <c r="F363" s="98">
        <v>6.88</v>
      </c>
      <c r="G363" s="98">
        <v>341</v>
      </c>
      <c r="H363" s="98">
        <v>5.1000000000000004E-3</v>
      </c>
    </row>
    <row r="364" spans="2:8" x14ac:dyDescent="0.2">
      <c r="B364" s="104">
        <v>41518.493055555555</v>
      </c>
      <c r="C364" s="98">
        <v>280</v>
      </c>
      <c r="D364" s="105">
        <v>0.03</v>
      </c>
      <c r="E364" s="98">
        <v>52.4</v>
      </c>
      <c r="F364" s="98">
        <v>6.69</v>
      </c>
      <c r="G364" s="98">
        <v>472</v>
      </c>
      <c r="H364" s="98">
        <v>3.7000000000000002E-3</v>
      </c>
    </row>
    <row r="365" spans="2:8" x14ac:dyDescent="0.2">
      <c r="B365" s="104">
        <v>41893.607638888891</v>
      </c>
      <c r="C365" s="98">
        <v>326</v>
      </c>
      <c r="D365" s="98">
        <v>7.8E-2</v>
      </c>
      <c r="E365" s="98">
        <v>63.5</v>
      </c>
      <c r="F365" s="98">
        <v>6.73</v>
      </c>
      <c r="G365" s="98">
        <v>591</v>
      </c>
      <c r="H365" s="98">
        <v>2.8E-3</v>
      </c>
    </row>
    <row r="366" spans="2:8" x14ac:dyDescent="0.2">
      <c r="B366" s="104">
        <v>42284.697916666664</v>
      </c>
      <c r="C366" s="98">
        <v>327</v>
      </c>
      <c r="D366" s="98">
        <v>0.08</v>
      </c>
      <c r="E366" s="98">
        <v>75.2</v>
      </c>
      <c r="F366" s="98">
        <v>6.8</v>
      </c>
      <c r="G366" s="98">
        <v>719</v>
      </c>
      <c r="H366" s="98">
        <v>5.4000000000000003E-3</v>
      </c>
    </row>
  </sheetData>
  <pageMargins left="0.7" right="0.7" top="0.75" bottom="0.75" header="0.3" footer="0.3"/>
  <pageSetup scale="84" orientation="landscape" horizontalDpi="1200" verticalDpi="1200" r:id="rId1"/>
  <headerFooter>
    <oddFooter>&amp;L&amp;8ES102011123831RDD&amp;R&amp;8&amp;P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96"/>
  <sheetViews>
    <sheetView zoomScale="75" zoomScaleNormal="75" workbookViewId="0">
      <pane xSplit="4" ySplit="6" topLeftCell="E7" activePane="bottomRight" state="frozen"/>
      <selection pane="topRight" activeCell="D1" sqref="D1"/>
      <selection pane="bottomLeft" activeCell="A7" sqref="A7"/>
      <selection pane="bottomRight" activeCell="E4" sqref="E4:T4"/>
    </sheetView>
  </sheetViews>
  <sheetFormatPr defaultRowHeight="15" x14ac:dyDescent="0.25"/>
  <cols>
    <col min="1" max="1" width="39.28515625" customWidth="1"/>
    <col min="2" max="2" width="11" bestFit="1" customWidth="1"/>
    <col min="3" max="3" width="17" customWidth="1"/>
    <col min="4" max="4" width="17.140625" bestFit="1" customWidth="1"/>
    <col min="5" max="5" width="17.7109375" style="24" bestFit="1" customWidth="1"/>
    <col min="6" max="6" width="16.140625" style="24" customWidth="1"/>
    <col min="7" max="8" width="17.28515625" style="24" bestFit="1" customWidth="1"/>
    <col min="9" max="9" width="16.5703125" style="24" bestFit="1" customWidth="1"/>
    <col min="10" max="11" width="14.28515625" style="24" customWidth="1"/>
    <col min="12" max="15" width="16.42578125" customWidth="1"/>
    <col min="16" max="17" width="16.42578125" bestFit="1" customWidth="1"/>
    <col min="18" max="18" width="16.42578125" customWidth="1"/>
    <col min="19" max="20" width="16.42578125" bestFit="1" customWidth="1"/>
  </cols>
  <sheetData>
    <row r="1" spans="1:20" x14ac:dyDescent="0.25">
      <c r="A1" s="22" t="s">
        <v>289</v>
      </c>
      <c r="B1" s="23"/>
      <c r="C1" s="23"/>
      <c r="D1" s="11"/>
    </row>
    <row r="2" spans="1:20" x14ac:dyDescent="0.25">
      <c r="A2" s="25" t="s">
        <v>290</v>
      </c>
      <c r="B2" s="23"/>
      <c r="C2" s="23"/>
      <c r="D2" s="11"/>
    </row>
    <row r="3" spans="1:20" x14ac:dyDescent="0.25">
      <c r="A3" s="26" t="s">
        <v>0</v>
      </c>
      <c r="B3" s="23"/>
      <c r="C3" s="23"/>
      <c r="D3" s="11"/>
    </row>
    <row r="4" spans="1:20" ht="24" x14ac:dyDescent="0.25">
      <c r="A4" s="27"/>
      <c r="B4" s="28"/>
      <c r="C4" s="28"/>
      <c r="D4" s="29"/>
      <c r="E4" s="30" t="s">
        <v>163</v>
      </c>
      <c r="F4" s="30" t="s">
        <v>164</v>
      </c>
      <c r="G4" s="30" t="s">
        <v>165</v>
      </c>
      <c r="H4" s="30" t="s">
        <v>166</v>
      </c>
      <c r="I4" s="30" t="s">
        <v>167</v>
      </c>
      <c r="J4" s="30" t="s">
        <v>168</v>
      </c>
      <c r="K4" s="30" t="s">
        <v>169</v>
      </c>
      <c r="L4" s="30" t="s">
        <v>170</v>
      </c>
      <c r="M4" s="30" t="s">
        <v>171</v>
      </c>
      <c r="N4" s="30" t="s">
        <v>172</v>
      </c>
      <c r="O4" s="30" t="s">
        <v>173</v>
      </c>
      <c r="P4" s="30" t="s">
        <v>174</v>
      </c>
      <c r="Q4" s="30" t="s">
        <v>175</v>
      </c>
      <c r="R4" s="30" t="s">
        <v>176</v>
      </c>
      <c r="S4" s="30" t="s">
        <v>177</v>
      </c>
      <c r="T4" s="30" t="s">
        <v>178</v>
      </c>
    </row>
    <row r="5" spans="1:20" ht="27" customHeight="1" x14ac:dyDescent="0.25">
      <c r="A5" s="31"/>
      <c r="B5" s="32"/>
      <c r="C5" s="32"/>
      <c r="D5" s="33"/>
      <c r="E5" s="34" t="s">
        <v>179</v>
      </c>
      <c r="F5" s="34" t="s">
        <v>179</v>
      </c>
      <c r="G5" s="34" t="s">
        <v>179</v>
      </c>
      <c r="H5" s="34" t="s">
        <v>179</v>
      </c>
      <c r="I5" s="34" t="s">
        <v>179</v>
      </c>
      <c r="J5" s="34" t="s">
        <v>179</v>
      </c>
      <c r="K5" s="34" t="s">
        <v>179</v>
      </c>
      <c r="L5" s="34" t="s">
        <v>180</v>
      </c>
      <c r="M5" s="34" t="s">
        <v>180</v>
      </c>
      <c r="N5" s="34" t="s">
        <v>180</v>
      </c>
      <c r="O5" s="34" t="s">
        <v>180</v>
      </c>
      <c r="P5" s="34" t="s">
        <v>180</v>
      </c>
      <c r="Q5" s="34" t="s">
        <v>180</v>
      </c>
      <c r="R5" s="34" t="s">
        <v>180</v>
      </c>
      <c r="S5" s="34" t="s">
        <v>180</v>
      </c>
      <c r="T5" s="34" t="s">
        <v>180</v>
      </c>
    </row>
    <row r="6" spans="1:20" x14ac:dyDescent="0.25">
      <c r="A6" s="35"/>
      <c r="B6" s="36"/>
      <c r="C6" s="36"/>
      <c r="D6" s="37"/>
      <c r="E6" s="38">
        <v>42280.568749999999</v>
      </c>
      <c r="F6" s="38">
        <v>42280.509027777778</v>
      </c>
      <c r="G6" s="38">
        <v>42281.699305555558</v>
      </c>
      <c r="H6" s="38">
        <v>42281.487500000003</v>
      </c>
      <c r="I6" s="38">
        <v>42288.724305555559</v>
      </c>
      <c r="J6" s="38">
        <v>42280.607638888891</v>
      </c>
      <c r="K6" s="38">
        <v>42280.660416666666</v>
      </c>
      <c r="L6" s="38">
        <v>42284.61041666667</v>
      </c>
      <c r="M6" s="38">
        <v>42284.568749999999</v>
      </c>
      <c r="N6" s="38">
        <v>42284.481944444444</v>
      </c>
      <c r="O6" s="38">
        <v>42284.525000000001</v>
      </c>
      <c r="P6" s="38">
        <v>42285.573611111111</v>
      </c>
      <c r="Q6" s="38">
        <v>42285.62222222222</v>
      </c>
      <c r="R6" s="38">
        <v>42285.576388888891</v>
      </c>
      <c r="S6" s="38">
        <v>42284.729861111111</v>
      </c>
      <c r="T6" s="38">
        <v>42284.694444444445</v>
      </c>
    </row>
    <row r="7" spans="1:20" ht="24" x14ac:dyDescent="0.25">
      <c r="A7" s="39" t="s">
        <v>181</v>
      </c>
      <c r="B7" s="39" t="s">
        <v>182</v>
      </c>
      <c r="C7" s="40" t="s">
        <v>183</v>
      </c>
      <c r="D7" s="40" t="s">
        <v>184</v>
      </c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</row>
    <row r="8" spans="1:20" x14ac:dyDescent="0.25">
      <c r="A8" s="42" t="s">
        <v>185</v>
      </c>
      <c r="B8" s="39"/>
      <c r="C8" s="39"/>
      <c r="D8" s="39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</row>
    <row r="9" spans="1:20" x14ac:dyDescent="0.25">
      <c r="A9" s="43" t="s">
        <v>186</v>
      </c>
      <c r="B9" s="44" t="str">
        <f>VLOOKUP(A9,[1]Units!$B$2:$C$207,2,FALSE)</f>
        <v>pH Units</v>
      </c>
      <c r="C9" s="44">
        <v>6.5</v>
      </c>
      <c r="D9" s="44" t="s">
        <v>187</v>
      </c>
      <c r="E9" s="45">
        <v>7.8</v>
      </c>
      <c r="F9" s="45">
        <v>7.51</v>
      </c>
      <c r="G9" s="45">
        <v>7.59</v>
      </c>
      <c r="H9" s="45">
        <v>7.07</v>
      </c>
      <c r="I9" s="45">
        <v>6.92</v>
      </c>
      <c r="J9" s="45">
        <v>7.98</v>
      </c>
      <c r="K9" s="45">
        <v>8.26</v>
      </c>
      <c r="L9" s="45">
        <v>6.74</v>
      </c>
      <c r="M9" s="45">
        <v>7.08</v>
      </c>
      <c r="N9" s="45">
        <v>7.15</v>
      </c>
      <c r="O9" s="45">
        <v>7.22</v>
      </c>
      <c r="P9" s="45">
        <v>7.45</v>
      </c>
      <c r="Q9" s="45">
        <v>7.54</v>
      </c>
      <c r="R9" s="45">
        <v>7.45</v>
      </c>
      <c r="S9" s="45">
        <v>6.86</v>
      </c>
      <c r="T9" s="45">
        <v>6.8</v>
      </c>
    </row>
    <row r="10" spans="1:20" x14ac:dyDescent="0.25">
      <c r="A10" s="43" t="s">
        <v>188</v>
      </c>
      <c r="B10" s="44" t="str">
        <f>VLOOKUP(A10,[1]Units!$B$2:$C$207,2,FALSE)</f>
        <v>deg C</v>
      </c>
      <c r="C10" s="44" t="s">
        <v>53</v>
      </c>
      <c r="D10" s="46" t="s">
        <v>53</v>
      </c>
      <c r="E10" s="45">
        <v>9.26</v>
      </c>
      <c r="F10" s="45">
        <v>9.35</v>
      </c>
      <c r="G10" s="45">
        <v>7.7</v>
      </c>
      <c r="H10" s="45">
        <v>3.78</v>
      </c>
      <c r="I10" s="45">
        <v>2.91</v>
      </c>
      <c r="J10" s="45">
        <v>4.41</v>
      </c>
      <c r="K10" s="45">
        <v>3.56</v>
      </c>
      <c r="L10" s="45">
        <v>3.39</v>
      </c>
      <c r="M10" s="45">
        <v>2.69</v>
      </c>
      <c r="N10" s="45">
        <v>0.28999999999999998</v>
      </c>
      <c r="O10" s="45">
        <v>1.08</v>
      </c>
      <c r="P10" s="45">
        <v>2.2999999999999998</v>
      </c>
      <c r="Q10" s="45">
        <v>2.4700000000000002</v>
      </c>
      <c r="R10" s="45">
        <v>2.2999999999999998</v>
      </c>
      <c r="S10" s="45">
        <v>2.79</v>
      </c>
      <c r="T10" s="45">
        <v>2.52</v>
      </c>
    </row>
    <row r="11" spans="1:20" x14ac:dyDescent="0.25">
      <c r="A11" s="43" t="s">
        <v>189</v>
      </c>
      <c r="B11" s="44" t="s">
        <v>190</v>
      </c>
      <c r="C11" s="44" t="s">
        <v>53</v>
      </c>
      <c r="D11" s="46" t="s">
        <v>53</v>
      </c>
      <c r="E11" s="45">
        <v>137</v>
      </c>
      <c r="F11" s="45">
        <v>150</v>
      </c>
      <c r="G11" s="45">
        <v>135</v>
      </c>
      <c r="H11" s="45">
        <v>305</v>
      </c>
      <c r="I11" s="45">
        <v>323</v>
      </c>
      <c r="J11" s="45">
        <v>212</v>
      </c>
      <c r="K11" s="45">
        <v>244</v>
      </c>
      <c r="L11" s="45">
        <v>576</v>
      </c>
      <c r="M11" s="45">
        <v>624</v>
      </c>
      <c r="N11" s="45">
        <v>371</v>
      </c>
      <c r="O11" s="45">
        <v>470</v>
      </c>
      <c r="P11" s="45">
        <v>303</v>
      </c>
      <c r="Q11" s="45">
        <v>482</v>
      </c>
      <c r="R11" s="45">
        <v>311</v>
      </c>
      <c r="S11" s="45">
        <v>1050</v>
      </c>
      <c r="T11" s="45">
        <v>1040</v>
      </c>
    </row>
    <row r="12" spans="1:20" x14ac:dyDescent="0.25">
      <c r="A12" s="43" t="s">
        <v>191</v>
      </c>
      <c r="B12" s="44" t="s">
        <v>190</v>
      </c>
      <c r="C12" s="44">
        <v>15</v>
      </c>
      <c r="D12" s="46" t="s">
        <v>53</v>
      </c>
      <c r="E12" s="45">
        <v>13</v>
      </c>
      <c r="F12" s="45">
        <v>1</v>
      </c>
      <c r="G12" s="47">
        <v>25.4</v>
      </c>
      <c r="H12" s="48" t="s">
        <v>192</v>
      </c>
      <c r="I12" s="45">
        <v>5.4</v>
      </c>
      <c r="J12" s="48" t="s">
        <v>192</v>
      </c>
      <c r="K12" s="48" t="s">
        <v>192</v>
      </c>
      <c r="L12" s="45">
        <v>2.2999999999999998</v>
      </c>
      <c r="M12" s="45">
        <v>1</v>
      </c>
      <c r="N12" s="45">
        <v>5.6</v>
      </c>
      <c r="O12" s="47">
        <v>21.8</v>
      </c>
      <c r="P12" s="48" t="s">
        <v>192</v>
      </c>
      <c r="Q12" s="45">
        <v>3.7</v>
      </c>
      <c r="R12" s="48" t="s">
        <v>192</v>
      </c>
      <c r="S12" s="45">
        <v>2.7</v>
      </c>
      <c r="T12" s="45">
        <v>3.4</v>
      </c>
    </row>
    <row r="13" spans="1:20" x14ac:dyDescent="0.25">
      <c r="A13" s="43" t="s">
        <v>193</v>
      </c>
      <c r="B13" s="44" t="s">
        <v>190</v>
      </c>
      <c r="C13" s="44" t="s">
        <v>53</v>
      </c>
      <c r="D13" s="46" t="s">
        <v>53</v>
      </c>
      <c r="E13" s="45">
        <v>165</v>
      </c>
      <c r="F13" s="45">
        <v>163</v>
      </c>
      <c r="G13" s="45">
        <v>159</v>
      </c>
      <c r="H13" s="45">
        <v>301</v>
      </c>
      <c r="I13" s="45">
        <v>335</v>
      </c>
      <c r="J13" s="45">
        <v>229</v>
      </c>
      <c r="K13" s="45">
        <v>245</v>
      </c>
      <c r="L13" s="45">
        <v>710</v>
      </c>
      <c r="M13" s="45">
        <v>757</v>
      </c>
      <c r="N13" s="45">
        <v>375</v>
      </c>
      <c r="O13" s="45">
        <v>449</v>
      </c>
      <c r="P13" s="45">
        <v>317</v>
      </c>
      <c r="Q13" s="45">
        <v>515</v>
      </c>
      <c r="R13" s="45">
        <v>321</v>
      </c>
      <c r="S13" s="45">
        <v>978</v>
      </c>
      <c r="T13" s="45">
        <v>1360</v>
      </c>
    </row>
    <row r="14" spans="1:20" x14ac:dyDescent="0.25">
      <c r="A14" s="43" t="s">
        <v>194</v>
      </c>
      <c r="B14" s="44" t="str">
        <f>VLOOKUP(A14,[1]Units!$B$2:$C$207,2,FALSE)</f>
        <v>NTU</v>
      </c>
      <c r="C14" s="44" t="s">
        <v>53</v>
      </c>
      <c r="D14" s="46" t="s">
        <v>53</v>
      </c>
      <c r="E14" s="45">
        <v>8.8000000000000007</v>
      </c>
      <c r="F14" s="45">
        <v>-1.6</v>
      </c>
      <c r="G14" s="45">
        <v>6.8</v>
      </c>
      <c r="H14" s="45">
        <v>-1.6</v>
      </c>
      <c r="I14" s="45">
        <v>-8.9</v>
      </c>
      <c r="J14" s="45">
        <v>-4.0999999999999996</v>
      </c>
      <c r="K14" s="45">
        <v>-3.9</v>
      </c>
      <c r="L14" s="45">
        <v>7.4</v>
      </c>
      <c r="M14" s="45">
        <v>-3.8</v>
      </c>
      <c r="N14" s="45">
        <v>3.8</v>
      </c>
      <c r="O14" s="45">
        <v>4.7</v>
      </c>
      <c r="P14" s="45">
        <v>-14.3</v>
      </c>
      <c r="Q14" s="45">
        <v>-14.2</v>
      </c>
      <c r="R14" s="45">
        <v>-14.3</v>
      </c>
      <c r="S14" s="45">
        <v>3.8</v>
      </c>
      <c r="T14" s="45">
        <v>-4.9000000000000004</v>
      </c>
    </row>
    <row r="15" spans="1:20" x14ac:dyDescent="0.25">
      <c r="A15" s="42" t="s">
        <v>195</v>
      </c>
      <c r="B15" s="49"/>
      <c r="C15" s="49"/>
      <c r="D15" s="39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</row>
    <row r="16" spans="1:20" x14ac:dyDescent="0.25">
      <c r="A16" s="43" t="s">
        <v>196</v>
      </c>
      <c r="B16" s="44" t="s">
        <v>190</v>
      </c>
      <c r="C16" s="44" t="s">
        <v>53</v>
      </c>
      <c r="D16" s="46" t="s">
        <v>53</v>
      </c>
      <c r="E16" s="48" t="s">
        <v>46</v>
      </c>
      <c r="F16" s="48" t="s">
        <v>197</v>
      </c>
      <c r="G16" s="48" t="s">
        <v>197</v>
      </c>
      <c r="H16" s="48" t="s">
        <v>197</v>
      </c>
      <c r="I16" s="48" t="s">
        <v>198</v>
      </c>
      <c r="J16" s="48" t="s">
        <v>46</v>
      </c>
      <c r="K16" s="48" t="s">
        <v>46</v>
      </c>
      <c r="L16" s="48" t="s">
        <v>197</v>
      </c>
      <c r="M16" s="48" t="s">
        <v>197</v>
      </c>
      <c r="N16" s="48" t="s">
        <v>197</v>
      </c>
      <c r="O16" s="48" t="s">
        <v>197</v>
      </c>
      <c r="P16" s="48" t="s">
        <v>197</v>
      </c>
      <c r="Q16" s="48" t="s">
        <v>197</v>
      </c>
      <c r="R16" s="48" t="s">
        <v>197</v>
      </c>
      <c r="S16" s="48" t="s">
        <v>197</v>
      </c>
      <c r="T16" s="48" t="s">
        <v>197</v>
      </c>
    </row>
    <row r="17" spans="1:20" x14ac:dyDescent="0.25">
      <c r="A17" s="43" t="s">
        <v>199</v>
      </c>
      <c r="B17" s="44" t="s">
        <v>190</v>
      </c>
      <c r="C17" s="44" t="s">
        <v>53</v>
      </c>
      <c r="D17" s="46" t="s">
        <v>53</v>
      </c>
      <c r="E17" s="45">
        <v>115</v>
      </c>
      <c r="F17" s="45">
        <v>123</v>
      </c>
      <c r="G17" s="45">
        <v>115</v>
      </c>
      <c r="H17" s="45">
        <v>259</v>
      </c>
      <c r="I17" s="45">
        <v>266</v>
      </c>
      <c r="J17" s="45">
        <v>174</v>
      </c>
      <c r="K17" s="45">
        <v>209</v>
      </c>
      <c r="L17" s="45">
        <v>311</v>
      </c>
      <c r="M17" s="45">
        <v>327</v>
      </c>
      <c r="N17" s="45">
        <v>332</v>
      </c>
      <c r="O17" s="45">
        <v>409</v>
      </c>
      <c r="P17" s="45">
        <v>251</v>
      </c>
      <c r="Q17" s="45">
        <v>369</v>
      </c>
      <c r="R17" s="45">
        <v>254</v>
      </c>
      <c r="S17" s="45">
        <v>297</v>
      </c>
      <c r="T17" s="45">
        <v>327</v>
      </c>
    </row>
    <row r="18" spans="1:20" x14ac:dyDescent="0.25">
      <c r="A18" s="43" t="s">
        <v>200</v>
      </c>
      <c r="B18" s="44" t="s">
        <v>190</v>
      </c>
      <c r="C18" s="44" t="s">
        <v>53</v>
      </c>
      <c r="D18" s="46" t="s">
        <v>53</v>
      </c>
      <c r="E18" s="48" t="s">
        <v>201</v>
      </c>
      <c r="F18" s="48" t="s">
        <v>201</v>
      </c>
      <c r="G18" s="48" t="s">
        <v>201</v>
      </c>
      <c r="H18" s="48" t="s">
        <v>201</v>
      </c>
      <c r="I18" s="48" t="s">
        <v>201</v>
      </c>
      <c r="J18" s="48" t="s">
        <v>201</v>
      </c>
      <c r="K18" s="48" t="s">
        <v>201</v>
      </c>
      <c r="L18" s="48" t="s">
        <v>201</v>
      </c>
      <c r="M18" s="48" t="s">
        <v>201</v>
      </c>
      <c r="N18" s="48" t="s">
        <v>201</v>
      </c>
      <c r="O18" s="48" t="s">
        <v>201</v>
      </c>
      <c r="P18" s="48" t="s">
        <v>201</v>
      </c>
      <c r="Q18" s="48" t="s">
        <v>201</v>
      </c>
      <c r="R18" s="48" t="s">
        <v>201</v>
      </c>
      <c r="S18" s="48" t="s">
        <v>201</v>
      </c>
      <c r="T18" s="48" t="s">
        <v>201</v>
      </c>
    </row>
    <row r="19" spans="1:20" x14ac:dyDescent="0.25">
      <c r="A19" s="43" t="s">
        <v>202</v>
      </c>
      <c r="B19" s="44" t="s">
        <v>190</v>
      </c>
      <c r="C19" s="44" t="s">
        <v>53</v>
      </c>
      <c r="D19" s="46" t="s">
        <v>53</v>
      </c>
      <c r="E19" s="48" t="s">
        <v>201</v>
      </c>
      <c r="F19" s="48" t="s">
        <v>201</v>
      </c>
      <c r="G19" s="48" t="s">
        <v>201</v>
      </c>
      <c r="H19" s="48" t="s">
        <v>201</v>
      </c>
      <c r="I19" s="48" t="s">
        <v>201</v>
      </c>
      <c r="J19" s="48" t="s">
        <v>201</v>
      </c>
      <c r="K19" s="48" t="s">
        <v>201</v>
      </c>
      <c r="L19" s="48" t="s">
        <v>201</v>
      </c>
      <c r="M19" s="48" t="s">
        <v>201</v>
      </c>
      <c r="N19" s="48" t="s">
        <v>201</v>
      </c>
      <c r="O19" s="48" t="s">
        <v>201</v>
      </c>
      <c r="P19" s="48" t="s">
        <v>201</v>
      </c>
      <c r="Q19" s="48" t="s">
        <v>201</v>
      </c>
      <c r="R19" s="48" t="s">
        <v>201</v>
      </c>
      <c r="S19" s="48" t="s">
        <v>201</v>
      </c>
      <c r="T19" s="48" t="s">
        <v>201</v>
      </c>
    </row>
    <row r="20" spans="1:20" x14ac:dyDescent="0.25">
      <c r="A20" s="43" t="s">
        <v>203</v>
      </c>
      <c r="B20" s="44" t="s">
        <v>190</v>
      </c>
      <c r="C20" s="44" t="s">
        <v>53</v>
      </c>
      <c r="D20" s="46" t="s">
        <v>53</v>
      </c>
      <c r="E20" s="45">
        <v>115</v>
      </c>
      <c r="F20" s="45">
        <v>123</v>
      </c>
      <c r="G20" s="45">
        <v>115</v>
      </c>
      <c r="H20" s="45">
        <v>259</v>
      </c>
      <c r="I20" s="45">
        <v>266</v>
      </c>
      <c r="J20" s="45">
        <v>174</v>
      </c>
      <c r="K20" s="45">
        <v>209</v>
      </c>
      <c r="L20" s="45">
        <v>311</v>
      </c>
      <c r="M20" s="45">
        <v>327</v>
      </c>
      <c r="N20" s="45">
        <v>332</v>
      </c>
      <c r="O20" s="45">
        <v>409</v>
      </c>
      <c r="P20" s="45">
        <v>251</v>
      </c>
      <c r="Q20" s="45">
        <v>369</v>
      </c>
      <c r="R20" s="45">
        <v>254</v>
      </c>
      <c r="S20" s="45">
        <v>297</v>
      </c>
      <c r="T20" s="45">
        <v>327</v>
      </c>
    </row>
    <row r="21" spans="1:20" x14ac:dyDescent="0.25">
      <c r="A21" s="43" t="s">
        <v>204</v>
      </c>
      <c r="B21" s="44" t="s">
        <v>190</v>
      </c>
      <c r="C21" s="44">
        <v>1.3</v>
      </c>
      <c r="D21" s="51" t="s">
        <v>205</v>
      </c>
      <c r="E21" s="48" t="s">
        <v>206</v>
      </c>
      <c r="F21" s="48" t="s">
        <v>206</v>
      </c>
      <c r="G21" s="48" t="s">
        <v>206</v>
      </c>
      <c r="H21" s="48" t="s">
        <v>206</v>
      </c>
      <c r="I21" s="48" t="s">
        <v>206</v>
      </c>
      <c r="J21" s="48" t="s">
        <v>206</v>
      </c>
      <c r="K21" s="48" t="s">
        <v>206</v>
      </c>
      <c r="L21" s="48" t="s">
        <v>206</v>
      </c>
      <c r="M21" s="45">
        <v>0.06</v>
      </c>
      <c r="N21" s="45">
        <v>6.6E-3</v>
      </c>
      <c r="O21" s="48" t="s">
        <v>206</v>
      </c>
      <c r="P21" s="45">
        <v>0.02</v>
      </c>
      <c r="Q21" s="45">
        <v>9.4999999999999998E-3</v>
      </c>
      <c r="R21" s="45">
        <v>0.02</v>
      </c>
      <c r="S21" s="45">
        <v>0.09</v>
      </c>
      <c r="T21" s="48" t="s">
        <v>206</v>
      </c>
    </row>
    <row r="22" spans="1:20" hidden="1" x14ac:dyDescent="0.25">
      <c r="A22" s="52" t="s">
        <v>207</v>
      </c>
      <c r="B22" s="44"/>
      <c r="C22" s="44"/>
      <c r="D22" s="49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</row>
    <row r="23" spans="1:20" x14ac:dyDescent="0.25">
      <c r="A23" s="43" t="s">
        <v>208</v>
      </c>
      <c r="B23" s="44" t="s">
        <v>190</v>
      </c>
      <c r="C23" s="44" t="s">
        <v>53</v>
      </c>
      <c r="D23" s="49">
        <v>120</v>
      </c>
      <c r="E23" s="48" t="s">
        <v>209</v>
      </c>
      <c r="F23" s="48" t="s">
        <v>209</v>
      </c>
      <c r="G23" s="48" t="s">
        <v>209</v>
      </c>
      <c r="H23" s="48" t="s">
        <v>209</v>
      </c>
      <c r="I23" s="48" t="s">
        <v>209</v>
      </c>
      <c r="J23" s="48" t="s">
        <v>209</v>
      </c>
      <c r="K23" s="48" t="s">
        <v>209</v>
      </c>
      <c r="L23" s="48" t="s">
        <v>192</v>
      </c>
      <c r="M23" s="48" t="s">
        <v>192</v>
      </c>
      <c r="N23" s="48" t="s">
        <v>209</v>
      </c>
      <c r="O23" s="48" t="s">
        <v>209</v>
      </c>
      <c r="P23" s="48" t="s">
        <v>209</v>
      </c>
      <c r="Q23" s="45">
        <v>3.49</v>
      </c>
      <c r="R23" s="48" t="s">
        <v>209</v>
      </c>
      <c r="S23" s="45">
        <v>0.63</v>
      </c>
      <c r="T23" s="48" t="s">
        <v>210</v>
      </c>
    </row>
    <row r="24" spans="1:20" x14ac:dyDescent="0.25">
      <c r="A24" s="43" t="s">
        <v>141</v>
      </c>
      <c r="B24" s="44" t="s">
        <v>190</v>
      </c>
      <c r="C24" s="44" t="s">
        <v>53</v>
      </c>
      <c r="D24" s="49">
        <v>0.12</v>
      </c>
      <c r="E24" s="45">
        <v>0.11</v>
      </c>
      <c r="F24" s="45">
        <v>0.12</v>
      </c>
      <c r="G24" s="45">
        <v>0.13</v>
      </c>
      <c r="H24" s="45">
        <v>0.16</v>
      </c>
      <c r="I24" s="45">
        <v>0.23</v>
      </c>
      <c r="J24" s="45">
        <v>0.12</v>
      </c>
      <c r="K24" s="45">
        <v>0.1</v>
      </c>
      <c r="L24" s="45">
        <v>0.11</v>
      </c>
      <c r="M24" s="45">
        <v>0.14000000000000001</v>
      </c>
      <c r="N24" s="45">
        <v>0.09</v>
      </c>
      <c r="O24" s="45">
        <v>0.15</v>
      </c>
      <c r="P24" s="45">
        <v>0.09</v>
      </c>
      <c r="Q24" s="45">
        <v>0.13</v>
      </c>
      <c r="R24" s="45">
        <v>0.09</v>
      </c>
      <c r="S24" s="45">
        <v>0.14000000000000001</v>
      </c>
      <c r="T24" s="45">
        <v>0.24</v>
      </c>
    </row>
    <row r="25" spans="1:20" x14ac:dyDescent="0.25">
      <c r="A25" s="43" t="s">
        <v>211</v>
      </c>
      <c r="B25" s="44" t="s">
        <v>190</v>
      </c>
      <c r="C25" s="44" t="s">
        <v>53</v>
      </c>
      <c r="D25" s="49">
        <v>13</v>
      </c>
      <c r="E25" s="45">
        <v>0.06</v>
      </c>
      <c r="F25" s="45">
        <v>0.09</v>
      </c>
      <c r="G25" s="45">
        <v>7.0000000000000007E-2</v>
      </c>
      <c r="H25" s="45">
        <v>0.23</v>
      </c>
      <c r="I25" s="45">
        <v>0.23</v>
      </c>
      <c r="J25" s="45">
        <v>0.19</v>
      </c>
      <c r="K25" s="45">
        <v>0.2</v>
      </c>
      <c r="L25" s="45">
        <v>0.16</v>
      </c>
      <c r="M25" s="48" t="s">
        <v>212</v>
      </c>
      <c r="N25" s="45">
        <v>0.74</v>
      </c>
      <c r="O25" s="45">
        <v>0.74</v>
      </c>
      <c r="P25" s="48" t="s">
        <v>213</v>
      </c>
      <c r="Q25" s="48" t="s">
        <v>214</v>
      </c>
      <c r="R25" s="48" t="s">
        <v>213</v>
      </c>
      <c r="S25" s="48" t="s">
        <v>215</v>
      </c>
      <c r="T25" s="45">
        <v>0.1</v>
      </c>
    </row>
    <row r="26" spans="1:20" x14ac:dyDescent="0.25">
      <c r="A26" s="43" t="s">
        <v>216</v>
      </c>
      <c r="B26" s="44" t="s">
        <v>190</v>
      </c>
      <c r="C26" s="44" t="s">
        <v>53</v>
      </c>
      <c r="D26" s="49">
        <v>0.06</v>
      </c>
      <c r="E26" s="48" t="s">
        <v>217</v>
      </c>
      <c r="F26" s="48" t="s">
        <v>217</v>
      </c>
      <c r="G26" s="48" t="s">
        <v>217</v>
      </c>
      <c r="H26" s="48" t="s">
        <v>217</v>
      </c>
      <c r="I26" s="48" t="s">
        <v>217</v>
      </c>
      <c r="J26" s="48" t="s">
        <v>217</v>
      </c>
      <c r="K26" s="48" t="s">
        <v>217</v>
      </c>
      <c r="L26" s="48" t="s">
        <v>218</v>
      </c>
      <c r="M26" s="48" t="s">
        <v>218</v>
      </c>
      <c r="N26" s="45">
        <v>1.6000000000000001E-3</v>
      </c>
      <c r="O26" s="48" t="s">
        <v>217</v>
      </c>
      <c r="P26" s="48" t="s">
        <v>219</v>
      </c>
      <c r="Q26" s="48" t="s">
        <v>219</v>
      </c>
      <c r="R26" s="48" t="s">
        <v>219</v>
      </c>
      <c r="S26" s="48" t="s">
        <v>220</v>
      </c>
      <c r="T26" s="48" t="s">
        <v>206</v>
      </c>
    </row>
    <row r="27" spans="1:20" x14ac:dyDescent="0.25">
      <c r="A27" s="43" t="s">
        <v>221</v>
      </c>
      <c r="B27" s="44" t="s">
        <v>190</v>
      </c>
      <c r="C27" s="44" t="s">
        <v>53</v>
      </c>
      <c r="D27" s="49">
        <v>100</v>
      </c>
      <c r="E27" s="45">
        <v>17.399999999999999</v>
      </c>
      <c r="F27" s="45">
        <v>18.100000000000001</v>
      </c>
      <c r="G27" s="45">
        <v>18.100000000000001</v>
      </c>
      <c r="H27" s="45">
        <v>31.2</v>
      </c>
      <c r="I27" s="45">
        <v>46.1</v>
      </c>
      <c r="J27" s="45">
        <v>30.3</v>
      </c>
      <c r="K27" s="45">
        <v>26.4</v>
      </c>
      <c r="L27" s="53">
        <v>263</v>
      </c>
      <c r="M27" s="53">
        <v>302</v>
      </c>
      <c r="N27" s="45">
        <v>32.5</v>
      </c>
      <c r="O27" s="45">
        <v>45.8</v>
      </c>
      <c r="P27" s="45">
        <v>47.3</v>
      </c>
      <c r="Q27" s="53">
        <v>112</v>
      </c>
      <c r="R27" s="45">
        <v>47.5</v>
      </c>
      <c r="S27" s="53">
        <v>219</v>
      </c>
      <c r="T27" s="53">
        <v>719</v>
      </c>
    </row>
    <row r="28" spans="1:20" x14ac:dyDescent="0.25">
      <c r="A28" s="43" t="s">
        <v>222</v>
      </c>
      <c r="B28" s="44" t="s">
        <v>190</v>
      </c>
      <c r="C28" s="44" t="s">
        <v>53</v>
      </c>
      <c r="D28" s="49" t="s">
        <v>53</v>
      </c>
      <c r="E28" s="45">
        <v>2.91</v>
      </c>
      <c r="F28" s="45">
        <v>1.68</v>
      </c>
      <c r="G28" s="45">
        <v>2.2999999999999998</v>
      </c>
      <c r="H28" s="45">
        <v>1.88</v>
      </c>
      <c r="I28" s="45">
        <v>2.52</v>
      </c>
      <c r="J28" s="45">
        <v>0.78</v>
      </c>
      <c r="K28" s="45">
        <v>1.03</v>
      </c>
      <c r="L28" s="45">
        <v>3.72</v>
      </c>
      <c r="M28" s="45">
        <v>3.15</v>
      </c>
      <c r="N28" s="45">
        <v>4.34</v>
      </c>
      <c r="O28" s="45">
        <v>3.01</v>
      </c>
      <c r="P28" s="45">
        <v>1.17</v>
      </c>
      <c r="Q28" s="45">
        <v>1.04</v>
      </c>
      <c r="R28" s="45">
        <v>0.92</v>
      </c>
      <c r="S28" s="45">
        <v>7.76</v>
      </c>
      <c r="T28" s="45">
        <v>2.17</v>
      </c>
    </row>
    <row r="29" spans="1:20" x14ac:dyDescent="0.25">
      <c r="A29" s="43" t="s">
        <v>223</v>
      </c>
      <c r="B29" s="44" t="s">
        <v>190</v>
      </c>
      <c r="C29" s="44">
        <v>0.05</v>
      </c>
      <c r="D29" s="49">
        <v>5.0000000000000001E-3</v>
      </c>
      <c r="E29" s="48" t="s">
        <v>214</v>
      </c>
      <c r="F29" s="48" t="s">
        <v>214</v>
      </c>
      <c r="G29" s="48" t="s">
        <v>206</v>
      </c>
      <c r="H29" s="48" t="s">
        <v>214</v>
      </c>
      <c r="I29" s="48" t="s">
        <v>206</v>
      </c>
      <c r="J29" s="48" t="s">
        <v>214</v>
      </c>
      <c r="K29" s="48" t="s">
        <v>214</v>
      </c>
      <c r="L29" s="48" t="s">
        <v>206</v>
      </c>
      <c r="M29" s="48" t="s">
        <v>206</v>
      </c>
      <c r="N29" s="48" t="s">
        <v>206</v>
      </c>
      <c r="O29" s="48" t="s">
        <v>206</v>
      </c>
      <c r="P29" s="48" t="s">
        <v>206</v>
      </c>
      <c r="Q29" s="48" t="s">
        <v>206</v>
      </c>
      <c r="R29" s="48" t="s">
        <v>206</v>
      </c>
      <c r="S29" s="48" t="s">
        <v>206</v>
      </c>
      <c r="T29" s="48" t="s">
        <v>206</v>
      </c>
    </row>
    <row r="30" spans="1:20" x14ac:dyDescent="0.25">
      <c r="A30" s="42" t="s">
        <v>224</v>
      </c>
      <c r="B30" s="44"/>
      <c r="C30" s="44"/>
      <c r="D30" s="49"/>
      <c r="E30" s="54"/>
      <c r="F30" s="54"/>
      <c r="G30" s="54"/>
      <c r="H30" s="54"/>
      <c r="I30" s="54"/>
      <c r="J30" s="54"/>
      <c r="K30" s="54"/>
      <c r="R30" s="54"/>
      <c r="S30" s="54"/>
      <c r="T30" s="54"/>
    </row>
    <row r="31" spans="1:20" x14ac:dyDescent="0.25">
      <c r="A31" s="43" t="s">
        <v>225</v>
      </c>
      <c r="B31" s="44" t="s">
        <v>190</v>
      </c>
      <c r="C31" s="55" t="s">
        <v>53</v>
      </c>
      <c r="D31" s="49" t="s">
        <v>136</v>
      </c>
      <c r="E31" s="56">
        <v>3.3E-3</v>
      </c>
      <c r="F31" s="56">
        <v>1.6999999999999999E-3</v>
      </c>
      <c r="G31" s="56">
        <v>4.0000000000000001E-3</v>
      </c>
      <c r="H31" s="54" t="s">
        <v>217</v>
      </c>
      <c r="I31" s="56">
        <v>1.4E-3</v>
      </c>
      <c r="J31" s="56">
        <v>1.6000000000000001E-3</v>
      </c>
      <c r="K31" s="54" t="s">
        <v>217</v>
      </c>
      <c r="L31" s="56">
        <v>4.3E-3</v>
      </c>
      <c r="M31" s="56">
        <v>3.2000000000000002E-3</v>
      </c>
      <c r="N31" s="56">
        <v>0.02</v>
      </c>
      <c r="O31" s="56">
        <v>1.4E-3</v>
      </c>
      <c r="P31" s="54" t="s">
        <v>217</v>
      </c>
      <c r="Q31" s="54" t="s">
        <v>217</v>
      </c>
      <c r="R31" s="54" t="s">
        <v>217</v>
      </c>
      <c r="S31" s="56">
        <v>4.1000000000000003E-3</v>
      </c>
      <c r="T31" s="56">
        <v>1.1999999999999999E-3</v>
      </c>
    </row>
    <row r="32" spans="1:20" hidden="1" x14ac:dyDescent="0.25">
      <c r="A32" s="52" t="s">
        <v>226</v>
      </c>
      <c r="B32" s="49"/>
      <c r="C32" s="57"/>
      <c r="D32" s="49"/>
      <c r="E32" s="58">
        <f t="shared" ref="E32:T32" si="0">IF(E9&gt;=6.5,0.1,0.005)</f>
        <v>0.1</v>
      </c>
      <c r="F32" s="58">
        <f t="shared" si="0"/>
        <v>0.1</v>
      </c>
      <c r="G32" s="58">
        <f t="shared" si="0"/>
        <v>0.1</v>
      </c>
      <c r="H32" s="58">
        <f t="shared" si="0"/>
        <v>0.1</v>
      </c>
      <c r="I32" s="58">
        <f t="shared" si="0"/>
        <v>0.1</v>
      </c>
      <c r="J32" s="58">
        <f t="shared" si="0"/>
        <v>0.1</v>
      </c>
      <c r="K32" s="58">
        <f t="shared" si="0"/>
        <v>0.1</v>
      </c>
      <c r="L32" s="58">
        <f t="shared" si="0"/>
        <v>0.1</v>
      </c>
      <c r="M32" s="58">
        <f t="shared" si="0"/>
        <v>0.1</v>
      </c>
      <c r="N32" s="58">
        <f t="shared" si="0"/>
        <v>0.1</v>
      </c>
      <c r="O32" s="58">
        <f t="shared" si="0"/>
        <v>0.1</v>
      </c>
      <c r="P32" s="58">
        <f t="shared" si="0"/>
        <v>0.1</v>
      </c>
      <c r="Q32" s="58">
        <f t="shared" si="0"/>
        <v>0.1</v>
      </c>
      <c r="R32" s="58">
        <f t="shared" si="0"/>
        <v>0.1</v>
      </c>
      <c r="S32" s="58">
        <f t="shared" si="0"/>
        <v>0.1</v>
      </c>
      <c r="T32" s="58">
        <f t="shared" si="0"/>
        <v>0.1</v>
      </c>
    </row>
    <row r="33" spans="1:20" x14ac:dyDescent="0.25">
      <c r="A33" s="43" t="s">
        <v>227</v>
      </c>
      <c r="B33" s="44" t="s">
        <v>190</v>
      </c>
      <c r="C33" s="55">
        <v>0.1</v>
      </c>
      <c r="D33" s="49">
        <v>1.6</v>
      </c>
      <c r="E33" s="56">
        <v>1.1E-4</v>
      </c>
      <c r="F33" s="56">
        <v>1.2999999999999999E-4</v>
      </c>
      <c r="G33" s="56">
        <v>1.3999999999999999E-4</v>
      </c>
      <c r="H33" s="56">
        <v>1.3999999999999999E-4</v>
      </c>
      <c r="I33" s="56">
        <v>1.2E-4</v>
      </c>
      <c r="J33" s="56">
        <v>1.9000000000000001E-4</v>
      </c>
      <c r="K33" s="56">
        <v>1.2E-4</v>
      </c>
      <c r="L33" s="54" t="s">
        <v>228</v>
      </c>
      <c r="M33" s="54" t="s">
        <v>228</v>
      </c>
      <c r="N33" s="56">
        <v>2.1000000000000001E-4</v>
      </c>
      <c r="O33" s="56">
        <v>1E-4</v>
      </c>
      <c r="P33" s="54" t="s">
        <v>228</v>
      </c>
      <c r="Q33" s="54" t="s">
        <v>228</v>
      </c>
      <c r="R33" s="54" t="s">
        <v>228</v>
      </c>
      <c r="S33" s="56">
        <v>2.4000000000000001E-4</v>
      </c>
      <c r="T33" s="54" t="s">
        <v>228</v>
      </c>
    </row>
    <row r="34" spans="1:20" x14ac:dyDescent="0.25">
      <c r="A34" s="43" t="s">
        <v>230</v>
      </c>
      <c r="B34" s="44" t="s">
        <v>190</v>
      </c>
      <c r="C34" s="55">
        <v>0.05</v>
      </c>
      <c r="D34" s="49">
        <v>5.0000000000000001E-3</v>
      </c>
      <c r="E34" s="56">
        <v>1.9000000000000001E-4</v>
      </c>
      <c r="F34" s="56">
        <v>1.8000000000000001E-4</v>
      </c>
      <c r="G34" s="56">
        <v>2.9999999999999997E-4</v>
      </c>
      <c r="H34" s="56">
        <v>1.9000000000000001E-4</v>
      </c>
      <c r="I34" s="56">
        <v>2.4000000000000001E-4</v>
      </c>
      <c r="J34" s="56">
        <v>1.8000000000000001E-4</v>
      </c>
      <c r="K34" s="56">
        <v>1.4999999999999999E-4</v>
      </c>
      <c r="L34" s="56">
        <v>2.1000000000000001E-4</v>
      </c>
      <c r="M34" s="56">
        <v>1.4999999999999999E-4</v>
      </c>
      <c r="N34" s="56">
        <v>5.4000000000000001E-4</v>
      </c>
      <c r="O34" s="56">
        <v>4.0999999999999999E-4</v>
      </c>
      <c r="P34" s="56">
        <v>3.8000000000000002E-4</v>
      </c>
      <c r="Q34" s="56">
        <v>1.4999999999999999E-4</v>
      </c>
      <c r="R34" s="56">
        <v>4.0000000000000002E-4</v>
      </c>
      <c r="S34" s="56">
        <v>5.6600000000000001E-3</v>
      </c>
      <c r="T34" s="56">
        <v>1.6000000000000001E-4</v>
      </c>
    </row>
    <row r="35" spans="1:20" x14ac:dyDescent="0.25">
      <c r="A35" s="43" t="s">
        <v>231</v>
      </c>
      <c r="B35" s="44" t="s">
        <v>190</v>
      </c>
      <c r="C35" s="55">
        <v>1</v>
      </c>
      <c r="D35" s="49">
        <v>2.2999999999999998</v>
      </c>
      <c r="E35" s="56">
        <v>0.06</v>
      </c>
      <c r="F35" s="56">
        <v>0.06</v>
      </c>
      <c r="G35" s="56">
        <v>0.05</v>
      </c>
      <c r="H35" s="56">
        <v>0.06</v>
      </c>
      <c r="I35" s="56">
        <v>0.09</v>
      </c>
      <c r="J35" s="56">
        <v>0.09</v>
      </c>
      <c r="K35" s="56">
        <v>0.13</v>
      </c>
      <c r="L35" s="59">
        <v>0.16</v>
      </c>
      <c r="M35" s="59">
        <v>0.2</v>
      </c>
      <c r="N35" s="59">
        <v>0.14000000000000001</v>
      </c>
      <c r="O35" s="59">
        <v>0.16</v>
      </c>
      <c r="P35" s="59">
        <v>0.18</v>
      </c>
      <c r="Q35" s="59">
        <v>0.1</v>
      </c>
      <c r="R35" s="56">
        <v>0.18</v>
      </c>
      <c r="S35" s="59">
        <v>0.1</v>
      </c>
      <c r="T35" s="59">
        <v>7.0000000000000007E-2</v>
      </c>
    </row>
    <row r="36" spans="1:20" x14ac:dyDescent="0.25">
      <c r="A36" s="43" t="s">
        <v>232</v>
      </c>
      <c r="B36" s="44" t="s">
        <v>190</v>
      </c>
      <c r="C36" s="55" t="s">
        <v>53</v>
      </c>
      <c r="D36" s="49">
        <v>5.3E-3</v>
      </c>
      <c r="E36" s="54" t="s">
        <v>228</v>
      </c>
      <c r="F36" s="54" t="s">
        <v>228</v>
      </c>
      <c r="G36" s="54" t="s">
        <v>228</v>
      </c>
      <c r="H36" s="54" t="s">
        <v>228</v>
      </c>
      <c r="I36" s="54" t="s">
        <v>228</v>
      </c>
      <c r="J36" s="54" t="s">
        <v>228</v>
      </c>
      <c r="K36" s="54" t="s">
        <v>228</v>
      </c>
      <c r="L36" s="54" t="s">
        <v>228</v>
      </c>
      <c r="M36" s="54" t="s">
        <v>228</v>
      </c>
      <c r="N36" s="54" t="s">
        <v>228</v>
      </c>
      <c r="O36" s="54" t="s">
        <v>228</v>
      </c>
      <c r="P36" s="54" t="s">
        <v>228</v>
      </c>
      <c r="Q36" s="54" t="s">
        <v>228</v>
      </c>
      <c r="R36" s="54" t="s">
        <v>228</v>
      </c>
      <c r="S36" s="54" t="s">
        <v>229</v>
      </c>
      <c r="T36" s="54" t="s">
        <v>228</v>
      </c>
    </row>
    <row r="37" spans="1:20" x14ac:dyDescent="0.25">
      <c r="A37" s="43" t="s">
        <v>233</v>
      </c>
      <c r="B37" s="44" t="s">
        <v>190</v>
      </c>
      <c r="C37" s="55" t="s">
        <v>53</v>
      </c>
      <c r="D37" s="49">
        <v>1.5</v>
      </c>
      <c r="E37" s="54" t="s">
        <v>212</v>
      </c>
      <c r="F37" s="54" t="s">
        <v>212</v>
      </c>
      <c r="G37" s="54" t="s">
        <v>212</v>
      </c>
      <c r="H37" s="54" t="s">
        <v>212</v>
      </c>
      <c r="I37" s="54" t="s">
        <v>212</v>
      </c>
      <c r="J37" s="54" t="s">
        <v>212</v>
      </c>
      <c r="K37" s="54" t="s">
        <v>212</v>
      </c>
      <c r="L37" s="54" t="s">
        <v>212</v>
      </c>
      <c r="M37" s="54" t="s">
        <v>212</v>
      </c>
      <c r="N37" s="54" t="s">
        <v>212</v>
      </c>
      <c r="O37" s="54" t="s">
        <v>212</v>
      </c>
      <c r="P37" s="54" t="s">
        <v>212</v>
      </c>
      <c r="Q37" s="54" t="s">
        <v>212</v>
      </c>
      <c r="R37" s="54" t="s">
        <v>212</v>
      </c>
      <c r="S37" s="54" t="s">
        <v>234</v>
      </c>
      <c r="T37" s="54" t="s">
        <v>212</v>
      </c>
    </row>
    <row r="38" spans="1:20" x14ac:dyDescent="0.25">
      <c r="A38" s="43" t="s">
        <v>235</v>
      </c>
      <c r="B38" s="44" t="s">
        <v>190</v>
      </c>
      <c r="C38" s="55">
        <v>0.02</v>
      </c>
      <c r="D38" s="51" t="s">
        <v>138</v>
      </c>
      <c r="E38" s="56">
        <v>1.52E-5</v>
      </c>
      <c r="F38" s="56">
        <v>7.0999999999999998E-6</v>
      </c>
      <c r="G38" s="56">
        <v>3.2100000000000001E-5</v>
      </c>
      <c r="H38" s="56">
        <v>8.6999999999999997E-6</v>
      </c>
      <c r="I38" s="56">
        <v>2.09E-5</v>
      </c>
      <c r="J38" s="56">
        <v>3.9700000000000003E-5</v>
      </c>
      <c r="K38" s="56">
        <v>1.42E-5</v>
      </c>
      <c r="L38" s="56">
        <v>7.08E-5</v>
      </c>
      <c r="M38" s="56">
        <v>1.02E-4</v>
      </c>
      <c r="N38" s="56">
        <v>2.9600000000000001E-5</v>
      </c>
      <c r="O38" s="56">
        <v>1.7499999999999998E-5</v>
      </c>
      <c r="P38" s="56">
        <v>9.48E-5</v>
      </c>
      <c r="Q38" s="54" t="s">
        <v>236</v>
      </c>
      <c r="R38" s="56">
        <v>8.3800000000000004E-5</v>
      </c>
      <c r="S38" s="56">
        <v>2.5999999999999998E-5</v>
      </c>
      <c r="T38" s="56">
        <v>2.7399999999999999E-4</v>
      </c>
    </row>
    <row r="39" spans="1:20" hidden="1" x14ac:dyDescent="0.25">
      <c r="A39" s="52" t="s">
        <v>237</v>
      </c>
      <c r="B39" s="49"/>
      <c r="C39" s="60"/>
      <c r="D39" s="49"/>
      <c r="E39" s="58">
        <f t="shared" ref="E39:T39" si="1">IF(AND(E11&gt;17,E11&lt;=280),10^(0.83*(LOG(E11,10))-2.46)/1000,0.00037)</f>
        <v>2.0581549634670336E-4</v>
      </c>
      <c r="F39" s="58">
        <f t="shared" si="1"/>
        <v>2.2189920435193306E-4</v>
      </c>
      <c r="G39" s="58">
        <f t="shared" si="1"/>
        <v>2.0331856126030965E-4</v>
      </c>
      <c r="H39" s="58">
        <f t="shared" si="1"/>
        <v>3.6999999999999999E-4</v>
      </c>
      <c r="I39" s="58">
        <f t="shared" si="1"/>
        <v>3.6999999999999999E-4</v>
      </c>
      <c r="J39" s="58">
        <f t="shared" si="1"/>
        <v>2.9570506577948321E-4</v>
      </c>
      <c r="K39" s="58">
        <f t="shared" si="1"/>
        <v>3.3230245964372264E-4</v>
      </c>
      <c r="L39" s="58">
        <f t="shared" si="1"/>
        <v>3.6999999999999999E-4</v>
      </c>
      <c r="M39" s="58">
        <f t="shared" si="1"/>
        <v>3.6999999999999999E-4</v>
      </c>
      <c r="N39" s="58">
        <f t="shared" si="1"/>
        <v>3.6999999999999999E-4</v>
      </c>
      <c r="O39" s="58">
        <f t="shared" si="1"/>
        <v>3.6999999999999999E-4</v>
      </c>
      <c r="P39" s="58">
        <f t="shared" si="1"/>
        <v>3.6999999999999999E-4</v>
      </c>
      <c r="Q39" s="58">
        <f t="shared" si="1"/>
        <v>3.6999999999999999E-4</v>
      </c>
      <c r="R39" s="58">
        <f t="shared" si="1"/>
        <v>3.6999999999999999E-4</v>
      </c>
      <c r="S39" s="58">
        <f t="shared" si="1"/>
        <v>3.6999999999999999E-4</v>
      </c>
      <c r="T39" s="58">
        <f t="shared" si="1"/>
        <v>3.6999999999999999E-4</v>
      </c>
    </row>
    <row r="40" spans="1:20" x14ac:dyDescent="0.25">
      <c r="A40" s="43" t="s">
        <v>238</v>
      </c>
      <c r="B40" s="44" t="s">
        <v>190</v>
      </c>
      <c r="C40" s="55" t="s">
        <v>53</v>
      </c>
      <c r="D40" s="49" t="s">
        <v>53</v>
      </c>
      <c r="E40" s="56">
        <v>42.7</v>
      </c>
      <c r="F40" s="56">
        <v>46.4</v>
      </c>
      <c r="G40" s="56">
        <v>42.2</v>
      </c>
      <c r="H40" s="56">
        <v>78.099999999999994</v>
      </c>
      <c r="I40" s="56">
        <v>92.7</v>
      </c>
      <c r="J40" s="56">
        <v>62.7</v>
      </c>
      <c r="K40" s="56">
        <v>69</v>
      </c>
      <c r="L40" s="56">
        <v>167</v>
      </c>
      <c r="M40" s="56">
        <v>180</v>
      </c>
      <c r="N40" s="56">
        <v>106</v>
      </c>
      <c r="O40" s="56">
        <v>108</v>
      </c>
      <c r="P40" s="56">
        <v>86.3</v>
      </c>
      <c r="Q40" s="56">
        <v>134</v>
      </c>
      <c r="R40" s="56">
        <v>89.3</v>
      </c>
      <c r="S40" s="56">
        <v>300</v>
      </c>
      <c r="T40" s="56">
        <v>292</v>
      </c>
    </row>
    <row r="41" spans="1:20" x14ac:dyDescent="0.25">
      <c r="A41" s="43" t="s">
        <v>239</v>
      </c>
      <c r="B41" s="44" t="s">
        <v>190</v>
      </c>
      <c r="C41" s="55" t="s">
        <v>53</v>
      </c>
      <c r="D41" s="49">
        <v>8.8999999999999999E-3</v>
      </c>
      <c r="E41" s="56">
        <v>9.3000000000000005E-4</v>
      </c>
      <c r="F41" s="56">
        <v>4.8999999999999998E-4</v>
      </c>
      <c r="G41" s="56">
        <v>3.9500000000000004E-3</v>
      </c>
      <c r="H41" s="56">
        <v>2.2000000000000001E-4</v>
      </c>
      <c r="I41" s="56">
        <v>1E-4</v>
      </c>
      <c r="J41" s="56">
        <v>2.5000000000000001E-4</v>
      </c>
      <c r="K41" s="56">
        <v>1.7000000000000001E-4</v>
      </c>
      <c r="L41" s="56">
        <v>1.1E-4</v>
      </c>
      <c r="M41" s="54" t="s">
        <v>228</v>
      </c>
      <c r="N41" s="56">
        <v>2.0000000000000001E-4</v>
      </c>
      <c r="O41" s="56">
        <v>1.8000000000000001E-4</v>
      </c>
      <c r="P41" s="54" t="s">
        <v>228</v>
      </c>
      <c r="Q41" s="54" t="s">
        <v>228</v>
      </c>
      <c r="R41" s="54" t="s">
        <v>228</v>
      </c>
      <c r="S41" s="54" t="s">
        <v>229</v>
      </c>
      <c r="T41" s="54" t="s">
        <v>228</v>
      </c>
    </row>
    <row r="42" spans="1:20" x14ac:dyDescent="0.25">
      <c r="A42" s="43" t="s">
        <v>240</v>
      </c>
      <c r="B42" s="44" t="s">
        <v>190</v>
      </c>
      <c r="C42" s="55" t="s">
        <v>53</v>
      </c>
      <c r="D42" s="49" t="s">
        <v>53</v>
      </c>
      <c r="E42" s="56">
        <v>1.1E-4</v>
      </c>
      <c r="F42" s="54" t="s">
        <v>228</v>
      </c>
      <c r="G42" s="56">
        <v>3.6999999999999999E-4</v>
      </c>
      <c r="H42" s="54" t="s">
        <v>228</v>
      </c>
      <c r="I42" s="54" t="s">
        <v>228</v>
      </c>
      <c r="J42" s="54" t="s">
        <v>228</v>
      </c>
      <c r="K42" s="54" t="s">
        <v>228</v>
      </c>
      <c r="L42" s="54" t="s">
        <v>228</v>
      </c>
      <c r="M42" s="56">
        <v>2.4000000000000001E-4</v>
      </c>
      <c r="N42" s="56">
        <v>2.5999999999999998E-4</v>
      </c>
      <c r="O42" s="54" t="s">
        <v>228</v>
      </c>
      <c r="P42" s="54" t="s">
        <v>228</v>
      </c>
      <c r="Q42" s="54" t="s">
        <v>228</v>
      </c>
      <c r="R42" s="54" t="s">
        <v>228</v>
      </c>
      <c r="S42" s="56">
        <v>3.4299999999999999E-3</v>
      </c>
      <c r="T42" s="56">
        <v>3.4000000000000002E-4</v>
      </c>
    </row>
    <row r="43" spans="1:20" x14ac:dyDescent="0.25">
      <c r="A43" s="43" t="s">
        <v>241</v>
      </c>
      <c r="B43" s="44" t="s">
        <v>190</v>
      </c>
      <c r="C43" s="55">
        <v>0.2</v>
      </c>
      <c r="D43" s="51" t="s">
        <v>140</v>
      </c>
      <c r="E43" s="56">
        <v>1.23E-3</v>
      </c>
      <c r="F43" s="56">
        <v>2.3999999999999998E-3</v>
      </c>
      <c r="G43" s="61">
        <v>7.5900000000000004E-3</v>
      </c>
      <c r="H43" s="56">
        <v>1.5399999999999999E-3</v>
      </c>
      <c r="I43" s="56">
        <v>9.3999999999999997E-4</v>
      </c>
      <c r="J43" s="56">
        <v>2.5999999999999998E-4</v>
      </c>
      <c r="K43" s="56">
        <v>5.1000000000000004E-4</v>
      </c>
      <c r="L43" s="56">
        <v>1.5200000000000001E-3</v>
      </c>
      <c r="M43" s="54" t="s">
        <v>229</v>
      </c>
      <c r="N43" s="56">
        <v>1.0300000000000001E-3</v>
      </c>
      <c r="O43" s="56">
        <v>7.1000000000000002E-4</v>
      </c>
      <c r="P43" s="56">
        <v>2.1000000000000001E-4</v>
      </c>
      <c r="Q43" s="54" t="s">
        <v>229</v>
      </c>
      <c r="R43" s="54" t="s">
        <v>229</v>
      </c>
      <c r="S43" s="54" t="s">
        <v>242</v>
      </c>
      <c r="T43" s="56">
        <v>5.2999999999999998E-4</v>
      </c>
    </row>
    <row r="44" spans="1:20" hidden="1" x14ac:dyDescent="0.25">
      <c r="A44" s="52" t="s">
        <v>243</v>
      </c>
      <c r="B44" s="49"/>
      <c r="C44" s="60"/>
      <c r="D44" s="49"/>
      <c r="E44" s="58">
        <f t="shared" ref="E44:T44" si="2">IF(AND(82&lt;=E11,E11&lt;=180),(0.2*(EXP(0.8545*(LN(E11))-1.465)))/1000,0.004)</f>
        <v>3.0946839626273589E-3</v>
      </c>
      <c r="F44" s="58">
        <f t="shared" si="2"/>
        <v>3.3439406483679514E-3</v>
      </c>
      <c r="G44" s="58">
        <f t="shared" si="2"/>
        <v>3.0560382443595826E-3</v>
      </c>
      <c r="H44" s="58">
        <f t="shared" si="2"/>
        <v>4.0000000000000001E-3</v>
      </c>
      <c r="I44" s="58">
        <f t="shared" si="2"/>
        <v>4.0000000000000001E-3</v>
      </c>
      <c r="J44" s="58">
        <f t="shared" si="2"/>
        <v>4.0000000000000001E-3</v>
      </c>
      <c r="K44" s="58">
        <f t="shared" si="2"/>
        <v>4.0000000000000001E-3</v>
      </c>
      <c r="L44" s="58">
        <f t="shared" si="2"/>
        <v>4.0000000000000001E-3</v>
      </c>
      <c r="M44" s="58">
        <f t="shared" si="2"/>
        <v>4.0000000000000001E-3</v>
      </c>
      <c r="N44" s="58">
        <f t="shared" si="2"/>
        <v>4.0000000000000001E-3</v>
      </c>
      <c r="O44" s="58">
        <f t="shared" si="2"/>
        <v>4.0000000000000001E-3</v>
      </c>
      <c r="P44" s="58">
        <f t="shared" si="2"/>
        <v>4.0000000000000001E-3</v>
      </c>
      <c r="Q44" s="58">
        <f t="shared" si="2"/>
        <v>4.0000000000000001E-3</v>
      </c>
      <c r="R44" s="58">
        <f t="shared" si="2"/>
        <v>4.0000000000000001E-3</v>
      </c>
      <c r="S44" s="58">
        <f t="shared" si="2"/>
        <v>4.0000000000000001E-3</v>
      </c>
      <c r="T44" s="58">
        <f t="shared" si="2"/>
        <v>4.0000000000000001E-3</v>
      </c>
    </row>
    <row r="45" spans="1:20" x14ac:dyDescent="0.25">
      <c r="A45" s="43" t="s">
        <v>244</v>
      </c>
      <c r="B45" s="44" t="s">
        <v>190</v>
      </c>
      <c r="C45" s="55" t="s">
        <v>53</v>
      </c>
      <c r="D45" s="49">
        <v>0.3</v>
      </c>
      <c r="E45" s="54" t="s">
        <v>245</v>
      </c>
      <c r="F45" s="54" t="s">
        <v>245</v>
      </c>
      <c r="G45" s="56">
        <v>0.03</v>
      </c>
      <c r="H45" s="54" t="s">
        <v>245</v>
      </c>
      <c r="I45" s="54" t="s">
        <v>245</v>
      </c>
      <c r="J45" s="54" t="s">
        <v>245</v>
      </c>
      <c r="K45" s="54" t="s">
        <v>245</v>
      </c>
      <c r="L45" s="54" t="s">
        <v>245</v>
      </c>
      <c r="M45" s="54" t="s">
        <v>245</v>
      </c>
      <c r="N45" s="56">
        <v>0.03</v>
      </c>
      <c r="O45" s="54" t="s">
        <v>245</v>
      </c>
      <c r="P45" s="54" t="s">
        <v>245</v>
      </c>
      <c r="Q45" s="56">
        <v>1.1200000000000001</v>
      </c>
      <c r="R45" s="54" t="s">
        <v>245</v>
      </c>
      <c r="S45" s="56">
        <v>3.19</v>
      </c>
      <c r="T45" s="56">
        <v>0.08</v>
      </c>
    </row>
    <row r="46" spans="1:20" x14ac:dyDescent="0.25">
      <c r="A46" s="43" t="s">
        <v>246</v>
      </c>
      <c r="B46" s="49" t="s">
        <v>190</v>
      </c>
      <c r="C46" s="55" t="s">
        <v>53</v>
      </c>
      <c r="D46" s="49" t="s">
        <v>53</v>
      </c>
      <c r="E46" s="56">
        <v>0.03</v>
      </c>
      <c r="F46" s="56">
        <v>0.02</v>
      </c>
      <c r="G46" s="56">
        <v>0.02</v>
      </c>
      <c r="H46" s="54" t="s">
        <v>234</v>
      </c>
      <c r="I46" s="54" t="s">
        <v>234</v>
      </c>
      <c r="J46" s="56">
        <v>0.03</v>
      </c>
      <c r="K46" s="56">
        <v>0.03</v>
      </c>
      <c r="L46" s="54" t="s">
        <v>234</v>
      </c>
      <c r="M46" s="54" t="s">
        <v>234</v>
      </c>
      <c r="N46" s="54" t="s">
        <v>234</v>
      </c>
      <c r="O46" s="54" t="s">
        <v>234</v>
      </c>
      <c r="P46" s="54" t="s">
        <v>234</v>
      </c>
      <c r="Q46" s="56">
        <v>1.17</v>
      </c>
      <c r="R46" s="54" t="s">
        <v>234</v>
      </c>
      <c r="S46" s="56">
        <v>1.33</v>
      </c>
      <c r="T46" s="56">
        <v>0.08</v>
      </c>
    </row>
    <row r="47" spans="1:20" x14ac:dyDescent="0.25">
      <c r="A47" s="43" t="s">
        <v>247</v>
      </c>
      <c r="B47" s="44" t="s">
        <v>190</v>
      </c>
      <c r="C47" s="55">
        <v>0.2</v>
      </c>
      <c r="D47" s="49" t="s">
        <v>248</v>
      </c>
      <c r="E47" s="54" t="s">
        <v>249</v>
      </c>
      <c r="F47" s="56">
        <v>7.2000000000000005E-4</v>
      </c>
      <c r="G47" s="56">
        <v>2.1000000000000001E-4</v>
      </c>
      <c r="H47" s="56">
        <v>1.03E-4</v>
      </c>
      <c r="I47" s="56">
        <v>9.2999999999999997E-5</v>
      </c>
      <c r="J47" s="54" t="s">
        <v>249</v>
      </c>
      <c r="K47" s="54" t="s">
        <v>249</v>
      </c>
      <c r="L47" s="54" t="s">
        <v>249</v>
      </c>
      <c r="M47" s="56">
        <v>1.1400000000000001E-4</v>
      </c>
      <c r="N47" s="56">
        <v>3.21E-4</v>
      </c>
      <c r="O47" s="54" t="s">
        <v>249</v>
      </c>
      <c r="P47" s="54" t="s">
        <v>249</v>
      </c>
      <c r="Q47" s="54" t="s">
        <v>249</v>
      </c>
      <c r="R47" s="54" t="s">
        <v>249</v>
      </c>
      <c r="S47" s="54" t="s">
        <v>228</v>
      </c>
      <c r="T47" s="54" t="s">
        <v>249</v>
      </c>
    </row>
    <row r="48" spans="1:20" hidden="1" x14ac:dyDescent="0.25">
      <c r="A48" s="52" t="s">
        <v>250</v>
      </c>
      <c r="B48" s="44" t="s">
        <v>190</v>
      </c>
      <c r="C48" s="57"/>
      <c r="D48" s="49"/>
      <c r="E48" s="58">
        <f t="shared" ref="E48:T48" si="3">IF(AND(E11&gt;60,E11&lt;=180),EXP(1.273*LN(E11)-4.705)/1000,0.007)</f>
        <v>4.7499577277182008E-3</v>
      </c>
      <c r="F48" s="58">
        <f t="shared" si="3"/>
        <v>5.33099942182061E-3</v>
      </c>
      <c r="G48" s="58">
        <f t="shared" si="3"/>
        <v>4.6618613184650813E-3</v>
      </c>
      <c r="H48" s="58">
        <f t="shared" si="3"/>
        <v>7.0000000000000001E-3</v>
      </c>
      <c r="I48" s="58">
        <f t="shared" si="3"/>
        <v>7.0000000000000001E-3</v>
      </c>
      <c r="J48" s="58">
        <f t="shared" si="3"/>
        <v>7.0000000000000001E-3</v>
      </c>
      <c r="K48" s="58">
        <f t="shared" si="3"/>
        <v>7.0000000000000001E-3</v>
      </c>
      <c r="L48" s="58">
        <f t="shared" si="3"/>
        <v>7.0000000000000001E-3</v>
      </c>
      <c r="M48" s="58">
        <f t="shared" si="3"/>
        <v>7.0000000000000001E-3</v>
      </c>
      <c r="N48" s="58">
        <f t="shared" si="3"/>
        <v>7.0000000000000001E-3</v>
      </c>
      <c r="O48" s="58">
        <f t="shared" si="3"/>
        <v>7.0000000000000001E-3</v>
      </c>
      <c r="P48" s="58">
        <f t="shared" si="3"/>
        <v>7.0000000000000001E-3</v>
      </c>
      <c r="Q48" s="58">
        <f t="shared" si="3"/>
        <v>7.0000000000000001E-3</v>
      </c>
      <c r="R48" s="58">
        <f t="shared" si="3"/>
        <v>7.0000000000000001E-3</v>
      </c>
      <c r="S48" s="58">
        <f t="shared" si="3"/>
        <v>7.0000000000000001E-3</v>
      </c>
      <c r="T48" s="58">
        <f t="shared" si="3"/>
        <v>7.0000000000000001E-3</v>
      </c>
    </row>
    <row r="49" spans="1:20" x14ac:dyDescent="0.25">
      <c r="A49" s="43" t="s">
        <v>251</v>
      </c>
      <c r="B49" s="44" t="s">
        <v>190</v>
      </c>
      <c r="C49" s="55" t="s">
        <v>53</v>
      </c>
      <c r="D49" s="49" t="s">
        <v>53</v>
      </c>
      <c r="E49" s="56">
        <v>3.2000000000000002E-3</v>
      </c>
      <c r="F49" s="56">
        <v>3.5000000000000001E-3</v>
      </c>
      <c r="G49" s="56">
        <v>3.8E-3</v>
      </c>
      <c r="H49" s="56">
        <v>5.4999999999999997E-3</v>
      </c>
      <c r="I49" s="56">
        <v>6.1999999999999998E-3</v>
      </c>
      <c r="J49" s="56">
        <v>2.2000000000000001E-3</v>
      </c>
      <c r="K49" s="56">
        <v>2.5000000000000001E-3</v>
      </c>
      <c r="L49" s="56">
        <v>1.6000000000000001E-3</v>
      </c>
      <c r="M49" s="56">
        <v>6.3E-3</v>
      </c>
      <c r="N49" s="56">
        <v>2.0999999999999999E-3</v>
      </c>
      <c r="O49" s="56">
        <v>0.01</v>
      </c>
      <c r="P49" s="56">
        <v>3.3999999999999998E-3</v>
      </c>
      <c r="Q49" s="56">
        <v>0.01</v>
      </c>
      <c r="R49" s="56">
        <v>3.5999999999999999E-3</v>
      </c>
      <c r="S49" s="56">
        <v>0.01</v>
      </c>
      <c r="T49" s="56">
        <v>0.01</v>
      </c>
    </row>
    <row r="50" spans="1:20" x14ac:dyDescent="0.25">
      <c r="A50" s="43" t="s">
        <v>252</v>
      </c>
      <c r="B50" s="44" t="s">
        <v>190</v>
      </c>
      <c r="C50" s="55" t="s">
        <v>53</v>
      </c>
      <c r="D50" s="49" t="s">
        <v>53</v>
      </c>
      <c r="E50" s="56">
        <v>7.23</v>
      </c>
      <c r="F50" s="56">
        <v>8.19</v>
      </c>
      <c r="G50" s="56">
        <v>7.34</v>
      </c>
      <c r="H50" s="56">
        <v>26.7</v>
      </c>
      <c r="I50" s="56">
        <v>22.3</v>
      </c>
      <c r="J50" s="56">
        <v>13.5</v>
      </c>
      <c r="K50" s="56">
        <v>17.399999999999999</v>
      </c>
      <c r="L50" s="56">
        <v>38.799999999999997</v>
      </c>
      <c r="M50" s="56">
        <v>42.3</v>
      </c>
      <c r="N50" s="56">
        <v>26.1</v>
      </c>
      <c r="O50" s="56">
        <v>48.7</v>
      </c>
      <c r="P50" s="56">
        <v>21.2</v>
      </c>
      <c r="Q50" s="56">
        <v>36</v>
      </c>
      <c r="R50" s="56">
        <v>21.4</v>
      </c>
      <c r="S50" s="56">
        <v>73.099999999999994</v>
      </c>
      <c r="T50" s="56">
        <v>75.2</v>
      </c>
    </row>
    <row r="51" spans="1:20" x14ac:dyDescent="0.25">
      <c r="A51" s="43" t="s">
        <v>253</v>
      </c>
      <c r="B51" s="44" t="s">
        <v>190</v>
      </c>
      <c r="C51" s="55" t="s">
        <v>53</v>
      </c>
      <c r="D51" s="49" t="s">
        <v>53</v>
      </c>
      <c r="E51" s="56">
        <v>2.3999999999999998E-3</v>
      </c>
      <c r="F51" s="56">
        <v>7.1000000000000002E-4</v>
      </c>
      <c r="G51" s="56">
        <v>2.48E-3</v>
      </c>
      <c r="H51" s="56">
        <v>1.8000000000000001E-4</v>
      </c>
      <c r="I51" s="56">
        <v>1.2E-4</v>
      </c>
      <c r="J51" s="56">
        <v>2.0000000000000001E-4</v>
      </c>
      <c r="K51" s="56">
        <v>2.0000000000000001E-4</v>
      </c>
      <c r="L51" s="56">
        <v>8.6099999999999996E-3</v>
      </c>
      <c r="M51" s="56">
        <v>1.7</v>
      </c>
      <c r="N51" s="56">
        <v>0.01</v>
      </c>
      <c r="O51" s="56">
        <v>2.0000000000000001E-4</v>
      </c>
      <c r="P51" s="56">
        <v>0.15</v>
      </c>
      <c r="Q51" s="56">
        <v>0.36</v>
      </c>
      <c r="R51" s="56">
        <v>0.15</v>
      </c>
      <c r="S51" s="56">
        <v>5.14</v>
      </c>
      <c r="T51" s="56">
        <v>0.77</v>
      </c>
    </row>
    <row r="52" spans="1:20" x14ac:dyDescent="0.25">
      <c r="A52" s="43" t="s">
        <v>254</v>
      </c>
      <c r="B52" s="44" t="s">
        <v>190</v>
      </c>
      <c r="C52" s="55">
        <v>5.0000000000000001E-3</v>
      </c>
      <c r="D52" s="49">
        <v>2.5999999999999998E-5</v>
      </c>
      <c r="E52" s="54" t="s">
        <v>236</v>
      </c>
      <c r="F52" s="54" t="s">
        <v>236</v>
      </c>
      <c r="G52" s="54" t="s">
        <v>236</v>
      </c>
      <c r="H52" s="54" t="s">
        <v>236</v>
      </c>
      <c r="I52" s="54" t="s">
        <v>236</v>
      </c>
      <c r="J52" s="54" t="s">
        <v>236</v>
      </c>
      <c r="K52" s="54" t="s">
        <v>236</v>
      </c>
      <c r="L52" s="54" t="s">
        <v>236</v>
      </c>
      <c r="M52" s="54" t="s">
        <v>236</v>
      </c>
      <c r="N52" s="54" t="s">
        <v>236</v>
      </c>
      <c r="O52" s="54" t="s">
        <v>236</v>
      </c>
      <c r="P52" s="54" t="s">
        <v>236</v>
      </c>
      <c r="Q52" s="54" t="s">
        <v>236</v>
      </c>
      <c r="R52" s="54" t="s">
        <v>236</v>
      </c>
      <c r="S52" s="54" t="s">
        <v>236</v>
      </c>
      <c r="T52" s="54" t="s">
        <v>236</v>
      </c>
    </row>
    <row r="53" spans="1:20" x14ac:dyDescent="0.25">
      <c r="A53" s="43" t="s">
        <v>255</v>
      </c>
      <c r="B53" s="49" t="s">
        <v>190</v>
      </c>
      <c r="C53" s="55">
        <v>0.5</v>
      </c>
      <c r="D53" s="49">
        <v>7.2999999999999995E-2</v>
      </c>
      <c r="E53" s="56">
        <v>1.32E-3</v>
      </c>
      <c r="F53" s="56">
        <v>1.2099999999999999E-3</v>
      </c>
      <c r="G53" s="56">
        <v>1.5200000000000001E-3</v>
      </c>
      <c r="H53" s="56">
        <v>4.8999999999999998E-4</v>
      </c>
      <c r="I53" s="56">
        <v>3.7100000000000002E-4</v>
      </c>
      <c r="J53" s="56">
        <v>1.7899999999999999E-3</v>
      </c>
      <c r="K53" s="56">
        <v>1.4599999999999999E-3</v>
      </c>
      <c r="L53" s="56">
        <v>2.9300000000000002E-4</v>
      </c>
      <c r="M53" s="56">
        <v>1.1199999999999999E-3</v>
      </c>
      <c r="N53" s="56">
        <v>5.7899999999999998E-4</v>
      </c>
      <c r="O53" s="56">
        <v>4.8899999999999996E-4</v>
      </c>
      <c r="P53" s="56">
        <v>1.6100000000000001E-3</v>
      </c>
      <c r="Q53" s="56">
        <v>7.5500000000000003E-4</v>
      </c>
      <c r="R53" s="56">
        <v>1.6100000000000001E-3</v>
      </c>
      <c r="S53" s="56">
        <v>6.6E-4</v>
      </c>
      <c r="T53" s="56">
        <v>3.7800000000000003E-4</v>
      </c>
    </row>
    <row r="54" spans="1:20" x14ac:dyDescent="0.25">
      <c r="A54" s="43" t="s">
        <v>256</v>
      </c>
      <c r="B54" s="44" t="s">
        <v>190</v>
      </c>
      <c r="C54" s="55">
        <v>0.5</v>
      </c>
      <c r="D54" s="49" t="s">
        <v>257</v>
      </c>
      <c r="E54" s="56">
        <v>3.0999999999999999E-3</v>
      </c>
      <c r="F54" s="56">
        <v>1.0399999999999999E-3</v>
      </c>
      <c r="G54" s="56">
        <v>4.4099999999999999E-3</v>
      </c>
      <c r="H54" s="54" t="s">
        <v>258</v>
      </c>
      <c r="I54" s="54" t="s">
        <v>258</v>
      </c>
      <c r="J54" s="54" t="s">
        <v>258</v>
      </c>
      <c r="K54" s="56">
        <v>5.1999999999999995E-4</v>
      </c>
      <c r="L54" s="56">
        <v>1.5499999999999999E-3</v>
      </c>
      <c r="M54" s="56">
        <v>2.1199999999999999E-3</v>
      </c>
      <c r="N54" s="56">
        <v>1.0300000000000001E-3</v>
      </c>
      <c r="O54" s="54" t="s">
        <v>258</v>
      </c>
      <c r="P54" s="56">
        <v>9.2000000000000003E-4</v>
      </c>
      <c r="Q54" s="54" t="s">
        <v>258</v>
      </c>
      <c r="R54" s="56">
        <v>9.2000000000000003E-4</v>
      </c>
      <c r="S54" s="56">
        <v>5.8999999999999999E-3</v>
      </c>
      <c r="T54" s="56">
        <v>0.01</v>
      </c>
    </row>
    <row r="55" spans="1:20" hidden="1" x14ac:dyDescent="0.25">
      <c r="A55" s="43"/>
      <c r="B55" s="49" t="s">
        <v>190</v>
      </c>
      <c r="C55" s="57"/>
      <c r="D55" s="49"/>
      <c r="E55" s="58">
        <f t="shared" ref="E55:T55" si="4">IF(AND(E11&gt;60,E11&lt;=180),EXP(0.76*LN(E11)+1.06)/1000,0.15)</f>
        <v>0.12141148801900119</v>
      </c>
      <c r="F55" s="58">
        <f t="shared" si="4"/>
        <v>0.13007130804740333</v>
      </c>
      <c r="G55" s="58">
        <f t="shared" si="4"/>
        <v>0.12006206670535634</v>
      </c>
      <c r="H55" s="58">
        <f t="shared" si="4"/>
        <v>0.15</v>
      </c>
      <c r="I55" s="58">
        <f t="shared" si="4"/>
        <v>0.15</v>
      </c>
      <c r="J55" s="58">
        <f t="shared" si="4"/>
        <v>0.15</v>
      </c>
      <c r="K55" s="58">
        <f t="shared" si="4"/>
        <v>0.15</v>
      </c>
      <c r="L55" s="58">
        <f t="shared" si="4"/>
        <v>0.15</v>
      </c>
      <c r="M55" s="58">
        <f t="shared" si="4"/>
        <v>0.15</v>
      </c>
      <c r="N55" s="58">
        <f t="shared" si="4"/>
        <v>0.15</v>
      </c>
      <c r="O55" s="58">
        <f t="shared" si="4"/>
        <v>0.15</v>
      </c>
      <c r="P55" s="58">
        <f t="shared" si="4"/>
        <v>0.15</v>
      </c>
      <c r="Q55" s="58">
        <f t="shared" si="4"/>
        <v>0.15</v>
      </c>
      <c r="R55" s="58">
        <f t="shared" si="4"/>
        <v>0.15</v>
      </c>
      <c r="S55" s="58">
        <f t="shared" si="4"/>
        <v>0.15</v>
      </c>
      <c r="T55" s="58">
        <f t="shared" si="4"/>
        <v>0.15</v>
      </c>
    </row>
    <row r="56" spans="1:20" x14ac:dyDescent="0.25">
      <c r="A56" s="43" t="s">
        <v>259</v>
      </c>
      <c r="B56" s="44" t="s">
        <v>190</v>
      </c>
      <c r="C56" s="55" t="s">
        <v>53</v>
      </c>
      <c r="D56" s="62" t="s">
        <v>260</v>
      </c>
      <c r="E56" s="63" t="s">
        <v>261</v>
      </c>
      <c r="F56" s="63" t="s">
        <v>261</v>
      </c>
      <c r="G56" s="63" t="s">
        <v>261</v>
      </c>
      <c r="H56" s="63" t="s">
        <v>261</v>
      </c>
      <c r="I56" s="63" t="s">
        <v>261</v>
      </c>
      <c r="J56" s="63" t="s">
        <v>261</v>
      </c>
      <c r="K56" s="63" t="s">
        <v>261</v>
      </c>
      <c r="L56" s="63" t="s">
        <v>261</v>
      </c>
      <c r="M56" s="63" t="s">
        <v>261</v>
      </c>
      <c r="N56" s="63" t="s">
        <v>261</v>
      </c>
      <c r="O56" s="63" t="s">
        <v>261</v>
      </c>
      <c r="P56" s="63" t="s">
        <v>261</v>
      </c>
      <c r="Q56" s="63" t="s">
        <v>261</v>
      </c>
      <c r="R56" s="63" t="s">
        <v>261</v>
      </c>
      <c r="S56" s="63" t="s">
        <v>261</v>
      </c>
      <c r="T56" s="63" t="s">
        <v>261</v>
      </c>
    </row>
    <row r="57" spans="1:20" x14ac:dyDescent="0.25">
      <c r="A57" s="43" t="s">
        <v>262</v>
      </c>
      <c r="B57" s="44" t="s">
        <v>190</v>
      </c>
      <c r="C57" s="55" t="s">
        <v>53</v>
      </c>
      <c r="D57" s="49" t="s">
        <v>53</v>
      </c>
      <c r="E57" s="56">
        <v>1.22</v>
      </c>
      <c r="F57" s="56">
        <v>1.36</v>
      </c>
      <c r="G57" s="56">
        <v>1.05</v>
      </c>
      <c r="H57" s="56">
        <v>1.19</v>
      </c>
      <c r="I57" s="56">
        <v>1.44</v>
      </c>
      <c r="J57" s="56">
        <v>1.37</v>
      </c>
      <c r="K57" s="56">
        <v>1.32</v>
      </c>
      <c r="L57" s="56">
        <v>4.57</v>
      </c>
      <c r="M57" s="56">
        <v>3.78</v>
      </c>
      <c r="N57" s="56">
        <v>2.91</v>
      </c>
      <c r="O57" s="56">
        <v>3.08</v>
      </c>
      <c r="P57" s="56">
        <v>1.35</v>
      </c>
      <c r="Q57" s="56">
        <v>2.71</v>
      </c>
      <c r="R57" s="56">
        <v>1.38</v>
      </c>
      <c r="S57" s="56">
        <v>5.57</v>
      </c>
      <c r="T57" s="56">
        <v>6.46</v>
      </c>
    </row>
    <row r="58" spans="1:20" x14ac:dyDescent="0.25">
      <c r="A58" s="43" t="s">
        <v>263</v>
      </c>
      <c r="B58" s="44" t="s">
        <v>190</v>
      </c>
      <c r="C58" s="55">
        <v>0.05</v>
      </c>
      <c r="D58" s="49">
        <v>1E-3</v>
      </c>
      <c r="E58" s="56">
        <v>2.99E-4</v>
      </c>
      <c r="F58" s="56">
        <v>5.0600000000000005E-4</v>
      </c>
      <c r="G58" s="56">
        <v>2.0599999999999999E-4</v>
      </c>
      <c r="H58" s="56">
        <v>4.8899999999999996E-4</v>
      </c>
      <c r="I58" s="56">
        <v>2.2000000000000001E-4</v>
      </c>
      <c r="J58" s="56">
        <v>1.0399999999999999E-3</v>
      </c>
      <c r="K58" s="56">
        <v>1.5299999999999999E-3</v>
      </c>
      <c r="L58" s="54" t="s">
        <v>249</v>
      </c>
      <c r="M58" s="54" t="s">
        <v>249</v>
      </c>
      <c r="N58" s="56">
        <v>1.5200000000000001E-3</v>
      </c>
      <c r="O58" s="56">
        <v>4.28E-3</v>
      </c>
      <c r="P58" s="56">
        <v>8.3600000000000005E-4</v>
      </c>
      <c r="Q58" s="54" t="s">
        <v>249</v>
      </c>
      <c r="R58" s="56">
        <v>9.3800000000000003E-4</v>
      </c>
      <c r="S58" s="54" t="s">
        <v>228</v>
      </c>
      <c r="T58" s="56">
        <v>8.2000000000000001E-5</v>
      </c>
    </row>
    <row r="59" spans="1:20" x14ac:dyDescent="0.25">
      <c r="A59" s="43" t="s">
        <v>264</v>
      </c>
      <c r="B59" s="44" t="s">
        <v>190</v>
      </c>
      <c r="C59" s="55" t="s">
        <v>53</v>
      </c>
      <c r="D59" s="49" t="s">
        <v>53</v>
      </c>
      <c r="E59" s="56">
        <v>9.51</v>
      </c>
      <c r="F59" s="56">
        <v>10.4</v>
      </c>
      <c r="G59" s="56">
        <v>9.43</v>
      </c>
      <c r="H59" s="56">
        <v>9</v>
      </c>
      <c r="I59" s="56">
        <v>9.65</v>
      </c>
      <c r="J59" s="56">
        <v>9.4</v>
      </c>
      <c r="K59" s="56">
        <v>9.86</v>
      </c>
      <c r="L59" s="56">
        <v>13.8</v>
      </c>
      <c r="M59" s="56">
        <v>12</v>
      </c>
      <c r="N59" s="56">
        <v>8.84</v>
      </c>
      <c r="O59" s="56">
        <v>9.7200000000000006</v>
      </c>
      <c r="P59" s="56">
        <v>11.3</v>
      </c>
      <c r="Q59" s="56">
        <v>12</v>
      </c>
      <c r="R59" s="56">
        <v>11.4</v>
      </c>
      <c r="S59" s="56">
        <v>15.1</v>
      </c>
      <c r="T59" s="56">
        <v>15.2</v>
      </c>
    </row>
    <row r="60" spans="1:20" x14ac:dyDescent="0.25">
      <c r="A60" s="43" t="s">
        <v>265</v>
      </c>
      <c r="B60" s="44" t="s">
        <v>190</v>
      </c>
      <c r="C60" s="55" t="s">
        <v>53</v>
      </c>
      <c r="D60" s="49" t="s">
        <v>53</v>
      </c>
      <c r="E60" s="56">
        <v>4.45</v>
      </c>
      <c r="F60" s="56">
        <v>4.8499999999999996</v>
      </c>
      <c r="G60" s="56">
        <v>4.41</v>
      </c>
      <c r="H60" s="56">
        <v>4.21</v>
      </c>
      <c r="I60" s="56">
        <v>4.51</v>
      </c>
      <c r="J60" s="56">
        <v>4.3899999999999997</v>
      </c>
      <c r="K60" s="56">
        <v>4.6100000000000003</v>
      </c>
      <c r="L60" s="56">
        <v>6.43</v>
      </c>
      <c r="M60" s="56">
        <v>5.6</v>
      </c>
      <c r="N60" s="56">
        <v>4.13</v>
      </c>
      <c r="O60" s="56">
        <v>4.54</v>
      </c>
      <c r="P60" s="56">
        <v>5.27</v>
      </c>
      <c r="Q60" s="56">
        <v>5.6</v>
      </c>
      <c r="R60" s="56">
        <v>5.34</v>
      </c>
      <c r="S60" s="56">
        <v>7.04</v>
      </c>
      <c r="T60" s="56">
        <v>7.13</v>
      </c>
    </row>
    <row r="61" spans="1:20" x14ac:dyDescent="0.25">
      <c r="A61" s="43" t="s">
        <v>266</v>
      </c>
      <c r="B61" s="44" t="s">
        <v>190</v>
      </c>
      <c r="C61" s="55">
        <v>0.1</v>
      </c>
      <c r="D61" s="49">
        <v>1E-4</v>
      </c>
      <c r="E61" s="54" t="s">
        <v>267</v>
      </c>
      <c r="F61" s="54" t="s">
        <v>267</v>
      </c>
      <c r="G61" s="54" t="s">
        <v>267</v>
      </c>
      <c r="H61" s="54" t="s">
        <v>267</v>
      </c>
      <c r="I61" s="54" t="s">
        <v>267</v>
      </c>
      <c r="J61" s="54" t="s">
        <v>267</v>
      </c>
      <c r="K61" s="54" t="s">
        <v>267</v>
      </c>
      <c r="L61" s="54" t="s">
        <v>267</v>
      </c>
      <c r="M61" s="54" t="s">
        <v>267</v>
      </c>
      <c r="N61" s="54" t="s">
        <v>267</v>
      </c>
      <c r="O61" s="54" t="s">
        <v>267</v>
      </c>
      <c r="P61" s="54" t="s">
        <v>267</v>
      </c>
      <c r="Q61" s="54" t="s">
        <v>267</v>
      </c>
      <c r="R61" s="54" t="s">
        <v>267</v>
      </c>
      <c r="S61" s="54" t="s">
        <v>268</v>
      </c>
      <c r="T61" s="54" t="s">
        <v>267</v>
      </c>
    </row>
    <row r="62" spans="1:20" x14ac:dyDescent="0.25">
      <c r="A62" s="43" t="s">
        <v>269</v>
      </c>
      <c r="B62" s="44" t="s">
        <v>190</v>
      </c>
      <c r="C62" s="55" t="s">
        <v>53</v>
      </c>
      <c r="D62" s="49" t="s">
        <v>53</v>
      </c>
      <c r="E62" s="56">
        <v>1.79</v>
      </c>
      <c r="F62" s="56">
        <v>1.97</v>
      </c>
      <c r="G62" s="56">
        <v>1.81</v>
      </c>
      <c r="H62" s="56">
        <v>1.65</v>
      </c>
      <c r="I62" s="56">
        <v>1.7</v>
      </c>
      <c r="J62" s="56">
        <v>1.92</v>
      </c>
      <c r="K62" s="56">
        <v>1.87</v>
      </c>
      <c r="L62" s="56">
        <v>8.68</v>
      </c>
      <c r="M62" s="56">
        <v>9.27</v>
      </c>
      <c r="N62" s="56">
        <v>1.8</v>
      </c>
      <c r="O62" s="56">
        <v>2.76</v>
      </c>
      <c r="P62" s="56">
        <v>2.6</v>
      </c>
      <c r="Q62" s="56">
        <v>11</v>
      </c>
      <c r="R62" s="56">
        <v>2.64</v>
      </c>
      <c r="S62" s="56">
        <v>16.7</v>
      </c>
      <c r="T62" s="56">
        <v>16.7</v>
      </c>
    </row>
    <row r="63" spans="1:20" x14ac:dyDescent="0.25">
      <c r="A63" s="43" t="s">
        <v>270</v>
      </c>
      <c r="B63" s="44" t="s">
        <v>190</v>
      </c>
      <c r="C63" s="55" t="s">
        <v>53</v>
      </c>
      <c r="D63" s="49" t="s">
        <v>53</v>
      </c>
      <c r="E63" s="56">
        <v>0.14000000000000001</v>
      </c>
      <c r="F63" s="56">
        <v>0.15</v>
      </c>
      <c r="G63" s="56">
        <v>0.15</v>
      </c>
      <c r="H63" s="56">
        <v>0.31</v>
      </c>
      <c r="I63" s="56">
        <v>0.32</v>
      </c>
      <c r="J63" s="56">
        <v>0.16</v>
      </c>
      <c r="K63" s="56">
        <v>0.18</v>
      </c>
      <c r="L63" s="56">
        <v>0.53</v>
      </c>
      <c r="M63" s="56">
        <v>0.59</v>
      </c>
      <c r="N63" s="56">
        <v>0.37</v>
      </c>
      <c r="O63" s="56">
        <v>0.5</v>
      </c>
      <c r="P63" s="56">
        <v>0.24</v>
      </c>
      <c r="Q63" s="56">
        <v>0.47</v>
      </c>
      <c r="R63" s="56">
        <v>0.23</v>
      </c>
      <c r="S63" s="56">
        <v>1.02</v>
      </c>
      <c r="T63" s="56">
        <v>0.89</v>
      </c>
    </row>
    <row r="64" spans="1:20" x14ac:dyDescent="0.25">
      <c r="A64" s="43" t="s">
        <v>271</v>
      </c>
      <c r="B64" s="44" t="s">
        <v>190</v>
      </c>
      <c r="C64" s="55" t="s">
        <v>53</v>
      </c>
      <c r="D64" s="49" t="s">
        <v>53</v>
      </c>
      <c r="E64" s="56">
        <v>6.2</v>
      </c>
      <c r="F64" s="56">
        <v>6.62</v>
      </c>
      <c r="G64" s="56">
        <v>6.05</v>
      </c>
      <c r="H64" s="56">
        <v>10.3</v>
      </c>
      <c r="I64" s="56">
        <v>15.1</v>
      </c>
      <c r="J64" s="56">
        <v>10.7</v>
      </c>
      <c r="K64" s="56">
        <v>9.24</v>
      </c>
      <c r="L64" s="56">
        <v>84.1</v>
      </c>
      <c r="M64" s="56">
        <v>97.5</v>
      </c>
      <c r="N64" s="56">
        <v>10.7</v>
      </c>
      <c r="O64" s="56">
        <v>15</v>
      </c>
      <c r="P64" s="56">
        <v>15.6</v>
      </c>
      <c r="Q64" s="56">
        <v>37.6</v>
      </c>
      <c r="R64" s="56">
        <v>15.7</v>
      </c>
      <c r="S64" s="56">
        <v>239</v>
      </c>
      <c r="T64" s="56">
        <v>228</v>
      </c>
    </row>
    <row r="65" spans="1:20" x14ac:dyDescent="0.25">
      <c r="A65" s="43" t="s">
        <v>272</v>
      </c>
      <c r="B65" s="44" t="s">
        <v>190</v>
      </c>
      <c r="C65" s="55" t="s">
        <v>53</v>
      </c>
      <c r="D65" s="49">
        <v>8.0000000000000004E-4</v>
      </c>
      <c r="E65" s="54" t="s">
        <v>267</v>
      </c>
      <c r="F65" s="54" t="s">
        <v>267</v>
      </c>
      <c r="G65" s="54" t="s">
        <v>267</v>
      </c>
      <c r="H65" s="54" t="s">
        <v>267</v>
      </c>
      <c r="I65" s="54" t="s">
        <v>267</v>
      </c>
      <c r="J65" s="54" t="s">
        <v>267</v>
      </c>
      <c r="K65" s="54" t="s">
        <v>267</v>
      </c>
      <c r="L65" s="54" t="s">
        <v>267</v>
      </c>
      <c r="M65" s="54" t="s">
        <v>267</v>
      </c>
      <c r="N65" s="54" t="s">
        <v>267</v>
      </c>
      <c r="O65" s="54" t="s">
        <v>267</v>
      </c>
      <c r="P65" s="54" t="s">
        <v>267</v>
      </c>
      <c r="Q65" s="54" t="s">
        <v>267</v>
      </c>
      <c r="R65" s="54" t="s">
        <v>267</v>
      </c>
      <c r="S65" s="54" t="s">
        <v>268</v>
      </c>
      <c r="T65" s="54" t="s">
        <v>267</v>
      </c>
    </row>
    <row r="66" spans="1:20" x14ac:dyDescent="0.25">
      <c r="A66" s="43" t="s">
        <v>273</v>
      </c>
      <c r="B66" s="44" t="s">
        <v>190</v>
      </c>
      <c r="C66" s="55" t="s">
        <v>53</v>
      </c>
      <c r="D66" s="49">
        <v>0.1</v>
      </c>
      <c r="E66" s="54" t="s">
        <v>274</v>
      </c>
      <c r="F66" s="54" t="s">
        <v>274</v>
      </c>
      <c r="G66" s="54" t="s">
        <v>274</v>
      </c>
      <c r="H66" s="54" t="s">
        <v>274</v>
      </c>
      <c r="I66" s="54" t="s">
        <v>274</v>
      </c>
      <c r="J66" s="54" t="s">
        <v>274</v>
      </c>
      <c r="K66" s="54" t="s">
        <v>274</v>
      </c>
      <c r="L66" s="54" t="s">
        <v>274</v>
      </c>
      <c r="M66" s="54" t="s">
        <v>274</v>
      </c>
      <c r="N66" s="56">
        <v>1.09E-3</v>
      </c>
      <c r="O66" s="54" t="s">
        <v>274</v>
      </c>
      <c r="P66" s="54" t="s">
        <v>274</v>
      </c>
      <c r="Q66" s="54" t="s">
        <v>274</v>
      </c>
      <c r="R66" s="54" t="s">
        <v>274</v>
      </c>
      <c r="S66" s="54" t="s">
        <v>275</v>
      </c>
      <c r="T66" s="54" t="s">
        <v>274</v>
      </c>
    </row>
    <row r="67" spans="1:20" x14ac:dyDescent="0.25">
      <c r="A67" s="43" t="s">
        <v>276</v>
      </c>
      <c r="B67" s="44" t="s">
        <v>190</v>
      </c>
      <c r="C67" s="55" t="s">
        <v>53</v>
      </c>
      <c r="D67" s="49">
        <v>1.4999999999999999E-2</v>
      </c>
      <c r="E67" s="56">
        <v>1.1299999999999999E-3</v>
      </c>
      <c r="F67" s="56">
        <v>1.41E-3</v>
      </c>
      <c r="G67" s="56">
        <v>1.3799999999999999E-3</v>
      </c>
      <c r="H67" s="56">
        <v>3.3400000000000001E-3</v>
      </c>
      <c r="I67" s="56">
        <v>3.32E-3</v>
      </c>
      <c r="J67" s="56">
        <v>1.81E-3</v>
      </c>
      <c r="K67" s="56">
        <v>2.0799999999999998E-3</v>
      </c>
      <c r="L67" s="56">
        <v>5.3800000000000002E-3</v>
      </c>
      <c r="M67" s="56">
        <v>6.0200000000000002E-3</v>
      </c>
      <c r="N67" s="56">
        <v>5.28E-3</v>
      </c>
      <c r="O67" s="56">
        <v>6.0800000000000003E-3</v>
      </c>
      <c r="P67" s="56">
        <v>2.1800000000000001E-3</v>
      </c>
      <c r="Q67" s="56">
        <v>3.4199999999999999E-3</v>
      </c>
      <c r="R67" s="56">
        <v>2.0699999999999998E-3</v>
      </c>
      <c r="S67" s="56">
        <v>8.7600000000000004E-3</v>
      </c>
      <c r="T67" s="56">
        <v>0.01</v>
      </c>
    </row>
    <row r="68" spans="1:20" x14ac:dyDescent="0.25">
      <c r="A68" s="43" t="s">
        <v>277</v>
      </c>
      <c r="B68" s="44" t="s">
        <v>190</v>
      </c>
      <c r="C68" s="55" t="s">
        <v>53</v>
      </c>
      <c r="D68" s="49" t="s">
        <v>53</v>
      </c>
      <c r="E68" s="54" t="s">
        <v>258</v>
      </c>
      <c r="F68" s="54" t="s">
        <v>258</v>
      </c>
      <c r="G68" s="54" t="s">
        <v>258</v>
      </c>
      <c r="H68" s="54" t="s">
        <v>258</v>
      </c>
      <c r="I68" s="54" t="s">
        <v>258</v>
      </c>
      <c r="J68" s="54" t="s">
        <v>258</v>
      </c>
      <c r="K68" s="54" t="s">
        <v>258</v>
      </c>
      <c r="L68" s="54" t="s">
        <v>258</v>
      </c>
      <c r="M68" s="54" t="s">
        <v>258</v>
      </c>
      <c r="N68" s="54" t="s">
        <v>258</v>
      </c>
      <c r="O68" s="54" t="s">
        <v>258</v>
      </c>
      <c r="P68" s="54" t="s">
        <v>258</v>
      </c>
      <c r="Q68" s="54" t="s">
        <v>258</v>
      </c>
      <c r="R68" s="54" t="s">
        <v>258</v>
      </c>
      <c r="S68" s="54" t="s">
        <v>217</v>
      </c>
      <c r="T68" s="54" t="s">
        <v>258</v>
      </c>
    </row>
    <row r="69" spans="1:20" x14ac:dyDescent="0.25">
      <c r="A69" s="43" t="s">
        <v>278</v>
      </c>
      <c r="B69" s="44" t="s">
        <v>190</v>
      </c>
      <c r="C69" s="55">
        <v>0.5</v>
      </c>
      <c r="D69" s="49">
        <v>0.03</v>
      </c>
      <c r="E69" s="56">
        <v>4.7999999999999996E-3</v>
      </c>
      <c r="F69" s="56">
        <v>2.5000000000000001E-3</v>
      </c>
      <c r="G69" s="56">
        <v>0.02</v>
      </c>
      <c r="H69" s="56">
        <v>2.5000000000000001E-3</v>
      </c>
      <c r="I69" s="56">
        <v>1.2999999999999999E-3</v>
      </c>
      <c r="J69" s="56">
        <v>3.3999999999999998E-3</v>
      </c>
      <c r="K69" s="56">
        <v>1.2999999999999999E-3</v>
      </c>
      <c r="L69" s="56">
        <v>0.03</v>
      </c>
      <c r="M69" s="56">
        <v>4.1999999999999997E-3</v>
      </c>
      <c r="N69" s="56">
        <v>9.2999999999999992E-3</v>
      </c>
      <c r="O69" s="56">
        <v>2.5000000000000001E-3</v>
      </c>
      <c r="P69" s="54" t="s">
        <v>217</v>
      </c>
      <c r="Q69" s="54" t="s">
        <v>217</v>
      </c>
      <c r="R69" s="56">
        <v>1E-3</v>
      </c>
      <c r="S69" s="56">
        <v>8.8999999999999999E-3</v>
      </c>
      <c r="T69" s="56">
        <v>5.4000000000000003E-3</v>
      </c>
    </row>
    <row r="70" spans="1:20" hidden="1" x14ac:dyDescent="0.25">
      <c r="A70" s="64"/>
      <c r="B70" s="65"/>
      <c r="C70" s="65"/>
      <c r="D70" s="66"/>
      <c r="E70" s="67"/>
      <c r="F70" s="67"/>
      <c r="G70" s="67"/>
      <c r="H70" s="67"/>
      <c r="I70" s="67"/>
      <c r="J70" s="67"/>
      <c r="K70" s="67"/>
    </row>
    <row r="71" spans="1:20" hidden="1" x14ac:dyDescent="0.25">
      <c r="A71" s="68" t="s">
        <v>279</v>
      </c>
      <c r="B71" s="44" t="str">
        <f>VLOOKUP(A71,[1]Units!$B$2:$C$207,2,FALSE)</f>
        <v>mS/cm/deg C</v>
      </c>
      <c r="C71" s="44"/>
      <c r="D71" s="46"/>
      <c r="E71" s="56">
        <v>1.778</v>
      </c>
      <c r="F71" s="56">
        <v>2.145</v>
      </c>
      <c r="G71" s="56">
        <v>2.3570000000000002</v>
      </c>
      <c r="H71" s="56">
        <v>3.2040000000000002</v>
      </c>
      <c r="I71" s="56">
        <v>3.1850000000000001</v>
      </c>
      <c r="J71" s="56">
        <v>0.29699999999999999</v>
      </c>
      <c r="K71" s="56">
        <v>0.33300000000000002</v>
      </c>
    </row>
    <row r="72" spans="1:20" hidden="1" x14ac:dyDescent="0.25">
      <c r="A72" s="68" t="s">
        <v>280</v>
      </c>
      <c r="B72" s="44" t="str">
        <f>VLOOKUP(A72,[1]Units!$B$2:$C$207,2,FALSE)</f>
        <v>mg/l</v>
      </c>
      <c r="C72" s="44"/>
      <c r="D72" s="46"/>
      <c r="E72" s="56">
        <v>0</v>
      </c>
      <c r="F72" s="56">
        <v>0.74</v>
      </c>
      <c r="G72" s="56">
        <v>0.77</v>
      </c>
      <c r="H72" s="56">
        <v>0.53</v>
      </c>
      <c r="I72" s="56">
        <v>0.7</v>
      </c>
      <c r="J72" s="56">
        <v>4.5</v>
      </c>
      <c r="K72" s="56">
        <v>4.21</v>
      </c>
    </row>
    <row r="73" spans="1:20" hidden="1" x14ac:dyDescent="0.25">
      <c r="A73" s="68" t="s">
        <v>63</v>
      </c>
      <c r="B73" s="44" t="str">
        <f>VLOOKUP(A73,[1]Units!$B$2:$C$207,2,FALSE)</f>
        <v>mg/l</v>
      </c>
      <c r="C73" s="44"/>
      <c r="D73" s="46"/>
      <c r="E73" s="54" t="s">
        <v>46</v>
      </c>
      <c r="F73" s="54" t="s">
        <v>46</v>
      </c>
      <c r="G73" s="54" t="s">
        <v>46</v>
      </c>
      <c r="H73" s="54" t="s">
        <v>46</v>
      </c>
      <c r="I73" s="54" t="s">
        <v>46</v>
      </c>
      <c r="J73" s="54" t="s">
        <v>46</v>
      </c>
      <c r="K73" s="54" t="s">
        <v>46</v>
      </c>
    </row>
    <row r="74" spans="1:20" hidden="1" x14ac:dyDescent="0.25">
      <c r="A74" s="68" t="s">
        <v>281</v>
      </c>
      <c r="B74" s="44" t="str">
        <f>VLOOKUP(A74,[1]Units!$B$2:$C$207,2,FALSE)</f>
        <v>mV</v>
      </c>
      <c r="C74" s="44"/>
      <c r="D74" s="46"/>
      <c r="E74" s="56">
        <v>-73.099999999999994</v>
      </c>
      <c r="F74" s="56">
        <v>47.7</v>
      </c>
      <c r="G74" s="56">
        <v>54.6</v>
      </c>
      <c r="H74" s="56">
        <v>-15.6</v>
      </c>
      <c r="I74" s="56">
        <v>-18.2</v>
      </c>
      <c r="J74" s="56">
        <v>92.8</v>
      </c>
      <c r="K74" s="56">
        <v>121</v>
      </c>
    </row>
    <row r="75" spans="1:20" hidden="1" x14ac:dyDescent="0.25">
      <c r="A75" s="68" t="s">
        <v>125</v>
      </c>
      <c r="B75" s="44" t="str">
        <f>VLOOKUP(A75,[1]Units!$B$2:$C$207,2,FALSE)</f>
        <v>Ph</v>
      </c>
      <c r="C75" s="44"/>
      <c r="D75" s="46"/>
      <c r="E75" s="54" t="s">
        <v>282</v>
      </c>
      <c r="F75" s="54" t="s">
        <v>283</v>
      </c>
      <c r="G75" s="54" t="s">
        <v>284</v>
      </c>
      <c r="H75" s="54" t="s">
        <v>46</v>
      </c>
      <c r="I75" s="54" t="s">
        <v>285</v>
      </c>
      <c r="J75" s="54" t="s">
        <v>286</v>
      </c>
      <c r="K75" s="54" t="s">
        <v>287</v>
      </c>
    </row>
    <row r="76" spans="1:20" hidden="1" x14ac:dyDescent="0.25">
      <c r="A76" s="68" t="s">
        <v>69</v>
      </c>
      <c r="B76" s="44" t="str">
        <f>VLOOKUP(A76,[1]Units!$B$2:$C$207,2,FALSE)</f>
        <v>mg/l</v>
      </c>
      <c r="C76" s="44"/>
      <c r="D76" s="46"/>
      <c r="E76" s="56">
        <v>0.02</v>
      </c>
      <c r="F76" s="54" t="s">
        <v>234</v>
      </c>
      <c r="G76" s="56">
        <v>0.26</v>
      </c>
      <c r="H76" s="54" t="s">
        <v>46</v>
      </c>
      <c r="I76" s="56">
        <v>0.03</v>
      </c>
      <c r="J76" s="54" t="s">
        <v>218</v>
      </c>
      <c r="K76" s="54" t="s">
        <v>218</v>
      </c>
    </row>
    <row r="77" spans="1:20" x14ac:dyDescent="0.25">
      <c r="A77" s="69"/>
      <c r="B77" s="23"/>
      <c r="C77" s="23"/>
      <c r="D77" s="11"/>
    </row>
    <row r="78" spans="1:20" x14ac:dyDescent="0.25">
      <c r="A78" s="9" t="s">
        <v>91</v>
      </c>
      <c r="B78" s="10"/>
      <c r="C78" s="10"/>
      <c r="D78" s="11"/>
    </row>
    <row r="79" spans="1:20" x14ac:dyDescent="0.25">
      <c r="A79" s="12" t="s">
        <v>146</v>
      </c>
      <c r="D79" s="11"/>
    </row>
    <row r="80" spans="1:20" x14ac:dyDescent="0.25">
      <c r="A80" s="393" t="s">
        <v>288</v>
      </c>
      <c r="B80" s="393"/>
      <c r="C80" s="70"/>
      <c r="D80" s="11"/>
    </row>
    <row r="81" spans="1:4" x14ac:dyDescent="0.25">
      <c r="A81" s="394" t="s">
        <v>147</v>
      </c>
      <c r="B81" s="394"/>
      <c r="C81" s="13"/>
      <c r="D81" s="11"/>
    </row>
    <row r="82" spans="1:4" x14ac:dyDescent="0.25">
      <c r="A82" s="395" t="s">
        <v>148</v>
      </c>
      <c r="B82" s="395"/>
      <c r="C82" s="14"/>
      <c r="D82" s="11"/>
    </row>
    <row r="83" spans="1:4" x14ac:dyDescent="0.25">
      <c r="A83" s="15" t="s">
        <v>149</v>
      </c>
      <c r="B83" s="16"/>
      <c r="C83" s="16"/>
      <c r="D83" s="11"/>
    </row>
    <row r="84" spans="1:4" x14ac:dyDescent="0.25">
      <c r="A84" s="17" t="s">
        <v>150</v>
      </c>
      <c r="B84" s="16"/>
      <c r="C84" s="16"/>
      <c r="D84" s="11"/>
    </row>
    <row r="85" spans="1:4" x14ac:dyDescent="0.25">
      <c r="A85" s="15" t="s">
        <v>151</v>
      </c>
      <c r="B85" s="16"/>
      <c r="C85" s="16"/>
      <c r="D85" s="11"/>
    </row>
    <row r="86" spans="1:4" x14ac:dyDescent="0.25">
      <c r="A86" s="381" t="s">
        <v>152</v>
      </c>
      <c r="B86" s="381"/>
      <c r="C86" s="71"/>
      <c r="D86" s="11"/>
    </row>
    <row r="87" spans="1:4" x14ac:dyDescent="0.25">
      <c r="A87" s="15" t="s">
        <v>153</v>
      </c>
      <c r="B87" s="18"/>
      <c r="C87" s="18"/>
      <c r="D87" s="11"/>
    </row>
    <row r="88" spans="1:4" x14ac:dyDescent="0.25">
      <c r="A88" s="15" t="s">
        <v>154</v>
      </c>
      <c r="B88" s="18"/>
      <c r="C88" s="18"/>
      <c r="D88" s="11"/>
    </row>
    <row r="89" spans="1:4" x14ac:dyDescent="0.25">
      <c r="A89" s="19" t="s">
        <v>155</v>
      </c>
      <c r="B89" s="18"/>
      <c r="C89" s="18"/>
      <c r="D89" s="11"/>
    </row>
    <row r="90" spans="1:4" x14ac:dyDescent="0.25">
      <c r="A90" s="19" t="s">
        <v>156</v>
      </c>
      <c r="B90" s="18"/>
      <c r="C90" s="18"/>
      <c r="D90" s="11"/>
    </row>
    <row r="91" spans="1:4" x14ac:dyDescent="0.25">
      <c r="A91" s="20" t="s">
        <v>157</v>
      </c>
      <c r="B91" s="18"/>
      <c r="C91" s="18"/>
      <c r="D91" s="11"/>
    </row>
    <row r="92" spans="1:4" x14ac:dyDescent="0.25">
      <c r="A92" s="20" t="s">
        <v>158</v>
      </c>
      <c r="B92" s="18"/>
      <c r="C92" s="18"/>
      <c r="D92" s="11"/>
    </row>
    <row r="93" spans="1:4" x14ac:dyDescent="0.25">
      <c r="A93" s="20" t="s">
        <v>159</v>
      </c>
      <c r="B93" s="18"/>
      <c r="C93" s="18"/>
      <c r="D93" s="11"/>
    </row>
    <row r="94" spans="1:4" x14ac:dyDescent="0.25">
      <c r="A94" s="20" t="s">
        <v>160</v>
      </c>
      <c r="B94" s="18"/>
      <c r="C94" s="18"/>
      <c r="D94" s="11"/>
    </row>
    <row r="95" spans="1:4" x14ac:dyDescent="0.25">
      <c r="A95" s="17" t="s">
        <v>161</v>
      </c>
      <c r="B95" s="18"/>
      <c r="C95" s="18"/>
      <c r="D95" s="11"/>
    </row>
    <row r="96" spans="1:4" x14ac:dyDescent="0.25">
      <c r="A96" s="21" t="s">
        <v>162</v>
      </c>
      <c r="D96" s="11"/>
    </row>
  </sheetData>
  <mergeCells count="4">
    <mergeCell ref="A80:B80"/>
    <mergeCell ref="A81:B81"/>
    <mergeCell ref="A82:B82"/>
    <mergeCell ref="A86:B86"/>
  </mergeCells>
  <conditionalFormatting sqref="J40:K42 J57:K69 L23:Q26 S23:T26 R23:R29 S57:T69 R40:R42 R49:R54 R45:R47 R33:R37 E23:K29 E49:K54 E45:K47 E33:K37 E57:I66">
    <cfRule type="expression" dxfId="33" priority="54">
      <formula>AND(ISNUMBER($D23),ISNUMBER(E23),E23&gt;$D23)</formula>
    </cfRule>
  </conditionalFormatting>
  <conditionalFormatting sqref="J56:K69 E16:T29 E56:I66 E49:K54 E45:K47 E40:K43 E33:K38 E9:K13 E31:K31">
    <cfRule type="expression" dxfId="32" priority="53">
      <formula>ISNUMBER((SUBSTITUTE(E9,"J","")*1))</formula>
    </cfRule>
  </conditionalFormatting>
  <conditionalFormatting sqref="E40:I42">
    <cfRule type="expression" dxfId="31" priority="55">
      <formula>AND(ISNUMBER($D40),ISNUMBER(E40),E40&gt;$D40)</formula>
    </cfRule>
  </conditionalFormatting>
  <conditionalFormatting sqref="R44 R48 R32 E32:K32">
    <cfRule type="expression" dxfId="30" priority="50">
      <formula>AND(ISNUMBER($D32),((LEFT(E32,LEN(E32)-2))*1)&gt;$D32)</formula>
    </cfRule>
    <cfRule type="expression" dxfId="29" priority="51">
      <formula>ISNUMBER((SUBSTITUTE(E32,"J","")*1))</formula>
    </cfRule>
    <cfRule type="expression" dxfId="28" priority="52">
      <formula>AND(ISNUMBER($D32),ISNUMBER(E32),E32&gt;$D32)</formula>
    </cfRule>
  </conditionalFormatting>
  <conditionalFormatting sqref="E39:K39">
    <cfRule type="expression" dxfId="27" priority="47">
      <formula>AND(ISNUMBER($D39),((LEFT(E39,LEN(E39)-2))*1)&gt;$D39)</formula>
    </cfRule>
    <cfRule type="expression" dxfId="26" priority="48">
      <formula>ISNUMBER((SUBSTITUTE(E39,"J","")*1))</formula>
    </cfRule>
    <cfRule type="expression" dxfId="25" priority="49">
      <formula>AND(ISNUMBER($D39),ISNUMBER(E39),E39&gt;$D39)</formula>
    </cfRule>
  </conditionalFormatting>
  <conditionalFormatting sqref="E44:K44">
    <cfRule type="expression" dxfId="24" priority="44">
      <formula>AND(ISNUMBER($D44),((LEFT(E44,LEN(E44)-2))*1)&gt;$D44)</formula>
    </cfRule>
    <cfRule type="expression" dxfId="23" priority="45">
      <formula>ISNUMBER((SUBSTITUTE(E44,"J","")*1))</formula>
    </cfRule>
    <cfRule type="expression" dxfId="22" priority="46">
      <formula>AND(ISNUMBER($D44),ISNUMBER(E44),E44&gt;$D44)</formula>
    </cfRule>
  </conditionalFormatting>
  <conditionalFormatting sqref="E48:K48">
    <cfRule type="expression" dxfId="21" priority="41">
      <formula>AND(ISNUMBER($D48),((LEFT(E48,LEN(E48)-2))*1)&gt;$D48)</formula>
    </cfRule>
    <cfRule type="expression" dxfId="20" priority="42">
      <formula>ISNUMBER((SUBSTITUTE(E48,"J","")*1))</formula>
    </cfRule>
    <cfRule type="expression" dxfId="19" priority="43">
      <formula>AND(ISNUMBER($D48),ISNUMBER(E48),E48&gt;$D48)</formula>
    </cfRule>
  </conditionalFormatting>
  <conditionalFormatting sqref="L57:O69">
    <cfRule type="expression" dxfId="18" priority="40">
      <formula>AND(ISNUMBER($D57),ISNUMBER(L57),L57&gt;$D57)</formula>
    </cfRule>
  </conditionalFormatting>
  <conditionalFormatting sqref="L9:O13 L56:O69 L49:O54 L45:O47 L40:O43 L33:O34 L31:O31 L36:O38 E55:T55">
    <cfRule type="expression" dxfId="17" priority="39">
      <formula>ISNUMBER((SUBSTITUTE(E9,"J","")*1))</formula>
    </cfRule>
  </conditionalFormatting>
  <conditionalFormatting sqref="P57:Q69">
    <cfRule type="expression" dxfId="16" priority="38">
      <formula>AND(ISNUMBER($D57),ISNUMBER(P57),P57&gt;$D57)</formula>
    </cfRule>
  </conditionalFormatting>
  <conditionalFormatting sqref="P31:Q31 P9:Q13 P33:Q34 P40:Q43 P45:Q47 P49:Q54 P56:Q69 S56:T69 S49:T54 S45:T47 S40:T43 S33:T34 S9:T13 S31:T31 P36:Q38 S36:T38">
    <cfRule type="expression" dxfId="15" priority="37">
      <formula>ISNUMBER((SUBSTITUTE(P9,"J","")*1))</formula>
    </cfRule>
  </conditionalFormatting>
  <conditionalFormatting sqref="S32:T32 S39:T39 S44:T44 S48:T48 L39:Q39 L32:Q32 L48:Q48">
    <cfRule type="expression" dxfId="14" priority="34">
      <formula>AND(ISNUMBER($D31),((LEFT(L32,LEN(L32)-2))*1)&gt;$D31)</formula>
    </cfRule>
    <cfRule type="expression" dxfId="13" priority="35">
      <formula>ISNUMBER((SUBSTITUTE(L32,"J","")*1))</formula>
    </cfRule>
    <cfRule type="expression" dxfId="12" priority="36">
      <formula>AND(ISNUMBER($D31),ISNUMBER(L32),L32&gt;$D31)</formula>
    </cfRule>
  </conditionalFormatting>
  <conditionalFormatting sqref="R57:R69">
    <cfRule type="expression" dxfId="11" priority="33">
      <formula>AND(ISNUMBER($D57),ISNUMBER(R57),R57&gt;$D57)</formula>
    </cfRule>
  </conditionalFormatting>
  <conditionalFormatting sqref="R49:R54 R45:R47 R40:R43 R33:R38 R31 R11:R13 R56:R69">
    <cfRule type="expression" dxfId="10" priority="32">
      <formula>ISNUMBER((SUBSTITUTE(R11,"J","")*1))</formula>
    </cfRule>
  </conditionalFormatting>
  <conditionalFormatting sqref="R39">
    <cfRule type="expression" dxfId="9" priority="29">
      <formula>AND(ISNUMBER($D39),((LEFT(R39,LEN(R39)-2))*1)&gt;$D39)</formula>
    </cfRule>
    <cfRule type="expression" dxfId="8" priority="30">
      <formula>ISNUMBER((SUBSTITUTE(R39,"J","")*1))</formula>
    </cfRule>
    <cfRule type="expression" dxfId="7" priority="31">
      <formula>AND(ISNUMBER($D39),ISNUMBER(R39),R39&gt;$D39)</formula>
    </cfRule>
  </conditionalFormatting>
  <conditionalFormatting sqref="R9:R10">
    <cfRule type="expression" dxfId="6" priority="28">
      <formula>ISNUMBER((SUBSTITUTE(R9,"J","")*1))</formula>
    </cfRule>
  </conditionalFormatting>
  <conditionalFormatting sqref="L44:Q44">
    <cfRule type="expression" dxfId="5" priority="56">
      <formula>AND(ISNUMBER($D43),((LEFT(L44,LEN(L44)-2))*1)&gt;$D43)</formula>
    </cfRule>
    <cfRule type="expression" dxfId="4" priority="57">
      <formula>ISNUMBER((SUBSTITUTE(L44,"J","")*1))</formula>
    </cfRule>
    <cfRule type="expression" dxfId="3" priority="58">
      <formula>AND(ISNUMBER($D43),ISNUMBER(L44),L44&gt;$D43)</formula>
    </cfRule>
  </conditionalFormatting>
  <conditionalFormatting sqref="L27:Q27 S27:T27">
    <cfRule type="expression" dxfId="2" priority="59">
      <formula>AND(ISNUMBER(#REF!),ISNUMBER(L27),L27&gt;#REF!)</formula>
    </cfRule>
  </conditionalFormatting>
  <conditionalFormatting sqref="E67:I69">
    <cfRule type="expression" dxfId="1" priority="27">
      <formula>AND(ISNUMBER($D67),ISNUMBER(E67),E67&gt;$D67)</formula>
    </cfRule>
  </conditionalFormatting>
  <conditionalFormatting sqref="E67:I69">
    <cfRule type="expression" dxfId="0" priority="26">
      <formula>ISNUMBER((SUBSTITUTE(E67,"J","")*1))</formula>
    </cfRule>
  </conditionalFormatting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7FC5A87F244B43ACD612422403E733" ma:contentTypeVersion="1" ma:contentTypeDescription="Create a new document." ma:contentTypeScope="" ma:versionID="f235d1c5f08f96e54d5eeb8d7a14355c">
  <xsd:schema xmlns:xsd="http://www.w3.org/2001/XMLSchema" xmlns:xs="http://www.w3.org/2001/XMLSchema" xmlns:p="http://schemas.microsoft.com/office/2006/metadata/properties" xmlns:ns2="c1b0ee9c-2a74-4936-be73-b8d4717c1975" xmlns:ns3="http://schemas.microsoft.com/sharepoint/v4" targetNamespace="http://schemas.microsoft.com/office/2006/metadata/properties" ma:root="true" ma:fieldsID="78b9494f08c40e5624d2a7399b0d6b99" ns2:_="" ns3:_="">
    <xsd:import namespace="c1b0ee9c-2a74-4936-be73-b8d4717c1975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b0ee9c-2a74-4936-be73-b8d4717c197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B8147F2C096C4E8D87C101F755106F" ma:contentTypeVersion="1" ma:contentTypeDescription="Create a new document." ma:contentTypeScope="" ma:versionID="bcb8c5463471c14b954d7a383fb09af1">
  <xsd:schema xmlns:xsd="http://www.w3.org/2001/XMLSchema" xmlns:xs="http://www.w3.org/2001/XMLSchema" xmlns:p="http://schemas.microsoft.com/office/2006/metadata/properties" xmlns:ns2="http://schemas.microsoft.com/sharepoint/v4" targetNamespace="http://schemas.microsoft.com/office/2006/metadata/properties" ma:root="true" ma:fieldsID="c79c8594d4fa4c9fd200c91a62336472" ns2:_=""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8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0DDA81-BD9C-4EC9-9824-E6C89CE5E0E9}"/>
</file>

<file path=customXml/itemProps2.xml><?xml version="1.0" encoding="utf-8"?>
<ds:datastoreItem xmlns:ds="http://schemas.openxmlformats.org/officeDocument/2006/customXml" ds:itemID="{7FD2AB24-04E1-4AAB-88A7-2C61BFC38851}"/>
</file>

<file path=customXml/itemProps3.xml><?xml version="1.0" encoding="utf-8"?>
<ds:datastoreItem xmlns:ds="http://schemas.openxmlformats.org/officeDocument/2006/customXml" ds:itemID="{EA0BF8FF-A8FF-490E-A50D-8630D71E41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b0ee9c-2a74-4936-be73-b8d4717c1975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52268E6-566D-49EE-AD79-4B714A441C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Table 2-1</vt:lpstr>
      <vt:lpstr>Table2-1_Footnotes</vt:lpstr>
      <vt:lpstr>Table2-2</vt:lpstr>
      <vt:lpstr>Table 2-3</vt:lpstr>
      <vt:lpstr>Table 2-4</vt:lpstr>
      <vt:lpstr>dont pub</vt:lpstr>
      <vt:lpstr>'Table 2-1'!Print_Area</vt:lpstr>
      <vt:lpstr>'Table 2-3'!Print_Area</vt:lpstr>
      <vt:lpstr>'Table 2-4'!Print_Area</vt:lpstr>
      <vt:lpstr>'Table2-1_Footnotes'!Print_Area</vt:lpstr>
      <vt:lpstr>'Table 2-1'!Print_Titles</vt:lpstr>
      <vt:lpstr>'Table 2-3'!Print_Titles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Blair, Caitlin/WYT</dc:creator>
  <cp:lastModifiedBy>Thompson, Meagan/COS</cp:lastModifiedBy>
  <cp:lastPrinted>2016-08-26T22:50:00Z</cp:lastPrinted>
  <dcterms:created xsi:type="dcterms:W3CDTF">2016-04-04T15:51:45Z</dcterms:created>
  <dcterms:modified xsi:type="dcterms:W3CDTF">2016-08-26T22:50:08Z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0x010100E4B8147F2C096C4E8D87C101F755106F</vt:lpwstr>
  </property>
  <property fmtid="{D5CDD505-2E9C-101B-9397-08002B2CF9AE}" pid="3" name="_dlc_DocIdItemGuid">
    <vt:lpwstr>d3770eec-0b4d-4a31-a50c-787676eba9de</vt:lpwstr>
  </property>
</Properties>
</file>