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Draft_CompDsgnRoadMap/Appendices/AppG_GeochemDataAnalysisRpt/Tables/"/>
    </mc:Choice>
  </mc:AlternateContent>
  <bookViews>
    <workbookView xWindow="0" yWindow="0" windowWidth="24000" windowHeight="9732" activeTab="3"/>
  </bookViews>
  <sheets>
    <sheet name="Table8-1" sheetId="1" r:id="rId1"/>
    <sheet name="Table8-1_Footnotes" sheetId="2" r:id="rId2"/>
    <sheet name="Table8-2" sheetId="3" r:id="rId3"/>
    <sheet name="Table8-3" sheetId="4" r:id="rId4"/>
    <sheet name="dont pub" sheetId="5" r:id="rId5"/>
    <sheet name="also dont pub" sheetId="6" r:id="rId6"/>
  </sheets>
  <externalReferences>
    <externalReference r:id="rId7"/>
  </externalReferences>
  <definedNames>
    <definedName name="_xlnm._FilterDatabase" localSheetId="4" hidden="1">'dont pub'!$A$5:$Q$65</definedName>
    <definedName name="_xlnm.Print_Area" localSheetId="4">'dont pub'!$A$1:$Y$84</definedName>
    <definedName name="_xlnm.Print_Area" localSheetId="0">'Table8-1'!$A$2:$EP$48</definedName>
    <definedName name="_xlnm.Print_Area" localSheetId="1">'Table8-1_Footnotes'!$A$2:$Y$28</definedName>
    <definedName name="_xlnm.Print_Area" localSheetId="2">'Table8-2'!$A$2:$T$98</definedName>
    <definedName name="_xlnm.Print_Area" localSheetId="3">'Table8-3'!$A$2:$R$118</definedName>
    <definedName name="_xlnm.Print_Titles" localSheetId="5">'also dont pub'!$A:$D</definedName>
    <definedName name="_xlnm.Print_Titles" localSheetId="4">'dont pub'!$A:$D</definedName>
    <definedName name="_xlnm.Print_Titles" localSheetId="0">'Table8-1'!$A:$D,'Table8-1'!$2:$9</definedName>
    <definedName name="_xlnm.Print_Titles" localSheetId="2">'Table8-2'!$2:$7</definedName>
    <definedName name="_xlnm.Print_Titles" localSheetId="3">'Table8-3'!$2:$9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1" i="5" l="1"/>
  <c r="X51" i="5"/>
  <c r="W51" i="5"/>
  <c r="V51" i="5"/>
  <c r="U51" i="5"/>
  <c r="T51" i="5"/>
  <c r="S51" i="5"/>
  <c r="R51" i="5"/>
  <c r="Y44" i="5"/>
  <c r="X44" i="5"/>
  <c r="W44" i="5"/>
  <c r="V44" i="5"/>
  <c r="U44" i="5"/>
  <c r="T44" i="5"/>
  <c r="S44" i="5"/>
  <c r="R44" i="5"/>
  <c r="Y40" i="5"/>
  <c r="X40" i="5"/>
  <c r="W40" i="5"/>
  <c r="V40" i="5"/>
  <c r="U40" i="5"/>
  <c r="T40" i="5"/>
  <c r="S40" i="5"/>
  <c r="R40" i="5"/>
  <c r="Y35" i="5"/>
  <c r="X35" i="5"/>
  <c r="W35" i="5"/>
  <c r="V35" i="5"/>
  <c r="U35" i="5"/>
  <c r="T35" i="5"/>
  <c r="S35" i="5"/>
  <c r="R35" i="5"/>
  <c r="N64" i="3"/>
  <c r="T64" i="3" s="1"/>
  <c r="Q64" i="3"/>
  <c r="N65" i="3"/>
  <c r="Q65" i="3"/>
  <c r="T65" i="3" s="1"/>
  <c r="N66" i="3"/>
  <c r="N67" i="3"/>
  <c r="N68" i="3"/>
  <c r="Q68" i="3"/>
  <c r="Q69" i="3"/>
  <c r="T69" i="3" s="1"/>
  <c r="N70" i="3"/>
  <c r="N71" i="3"/>
  <c r="Q72" i="3"/>
  <c r="N73" i="3"/>
  <c r="T73" i="3" s="1"/>
  <c r="Q73" i="3"/>
  <c r="N74" i="3"/>
  <c r="Q74" i="3"/>
  <c r="Q75" i="3"/>
  <c r="T75" i="3"/>
  <c r="N76" i="3"/>
  <c r="N77" i="3"/>
  <c r="Q77" i="3"/>
  <c r="T77" i="3"/>
  <c r="N78" i="3"/>
  <c r="T68" i="3" l="1"/>
  <c r="T74" i="3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B27" i="6"/>
  <c r="B10" i="6"/>
  <c r="B9" i="6"/>
  <c r="B8" i="6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B27" i="5"/>
  <c r="B9" i="5"/>
  <c r="B8" i="5"/>
  <c r="B7" i="5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Q44" i="3"/>
  <c r="T44" i="3" s="1"/>
  <c r="Q43" i="3"/>
  <c r="N43" i="3"/>
  <c r="Q42" i="3"/>
  <c r="N42" i="3"/>
  <c r="Q41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Q27" i="3"/>
  <c r="N27" i="3"/>
  <c r="Q26" i="3"/>
  <c r="T26" i="3" s="1"/>
  <c r="Q25" i="3"/>
  <c r="T25" i="3" s="1"/>
  <c r="N25" i="3"/>
  <c r="Q24" i="3"/>
  <c r="T24" i="3" s="1"/>
  <c r="Q23" i="3"/>
  <c r="T23" i="3" s="1"/>
  <c r="Q22" i="3"/>
  <c r="T22" i="3" s="1"/>
  <c r="Q21" i="3"/>
  <c r="T21" i="3" s="1"/>
  <c r="Q20" i="3"/>
  <c r="T20" i="3" s="1"/>
  <c r="Q19" i="3"/>
  <c r="T19" i="3" s="1"/>
  <c r="N17" i="3"/>
  <c r="Q16" i="3"/>
  <c r="Q15" i="3"/>
  <c r="T15" i="3" s="1"/>
  <c r="Q14" i="3"/>
  <c r="T14" i="3" s="1"/>
  <c r="Q13" i="3"/>
  <c r="T13" i="3" s="1"/>
  <c r="Q12" i="3"/>
  <c r="T12" i="3" s="1"/>
  <c r="Q11" i="3"/>
  <c r="T11" i="3" s="1"/>
  <c r="Q10" i="3"/>
  <c r="T10" i="3" s="1"/>
  <c r="Q9" i="3"/>
  <c r="T9" i="3" s="1"/>
  <c r="Q8" i="3"/>
  <c r="T8" i="3" s="1"/>
  <c r="T42" i="3" l="1"/>
  <c r="T43" i="3"/>
  <c r="T41" i="3"/>
  <c r="T27" i="3"/>
</calcChain>
</file>

<file path=xl/comments1.xml><?xml version="1.0" encoding="utf-8"?>
<comments xmlns="http://schemas.openxmlformats.org/spreadsheetml/2006/main">
  <authors>
    <author>Gatz, Ellen/NWO</author>
  </authors>
  <commentList>
    <comment ref="A95" authorId="0" shapeId="0">
      <text>
        <r>
          <rPr>
            <b/>
            <sz val="9"/>
            <color indexed="81"/>
            <rFont val="Tahoma"/>
            <charset val="1"/>
          </rPr>
          <t>Gatz, Ellen/NWO:</t>
        </r>
        <r>
          <rPr>
            <sz val="9"/>
            <color indexed="81"/>
            <rFont val="Tahoma"/>
            <charset val="1"/>
          </rPr>
          <t xml:space="preserve">
define</t>
        </r>
      </text>
    </comment>
  </commentList>
</comments>
</file>

<file path=xl/comments2.xml><?xml version="1.0" encoding="utf-8"?>
<comments xmlns="http://schemas.openxmlformats.org/spreadsheetml/2006/main">
  <authors>
    <author>Gatz, Ellen/NWO</author>
  </authors>
  <commentList>
    <comment ref="A96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Where are notes: a, e, f, g</t>
        </r>
      </text>
    </comment>
    <comment ref="A117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comments3.xml><?xml version="1.0" encoding="utf-8"?>
<comments xmlns="http://schemas.openxmlformats.org/spreadsheetml/2006/main">
  <authors>
    <author>Stroh, Jennifer/MHA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Stroh, Jennifer/MHA:</t>
        </r>
        <r>
          <rPr>
            <sz val="9"/>
            <color indexed="81"/>
            <rFont val="Tahoma"/>
            <family val="2"/>
          </rPr>
          <t xml:space="preserve">
need pH and temperature</t>
        </r>
      </text>
    </comment>
  </commentList>
</comments>
</file>

<file path=xl/comments4.xml><?xml version="1.0" encoding="utf-8"?>
<comments xmlns="http://schemas.openxmlformats.org/spreadsheetml/2006/main">
  <authors>
    <author>Stroh, Jennifer/MHA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Stroh, Jennifer/MHA:</t>
        </r>
        <r>
          <rPr>
            <sz val="9"/>
            <color indexed="81"/>
            <rFont val="Tahoma"/>
            <family val="2"/>
          </rPr>
          <t xml:space="preserve">
need pH and temperature</t>
        </r>
      </text>
    </comment>
  </commentList>
</comments>
</file>

<file path=xl/sharedStrings.xml><?xml version="1.0" encoding="utf-8"?>
<sst xmlns="http://schemas.openxmlformats.org/spreadsheetml/2006/main" count="4482" uniqueCount="539">
  <si>
    <t>Faro Mine Remediation Project</t>
  </si>
  <si>
    <t>Sample ID</t>
  </si>
  <si>
    <t>Sample Interval (mbgs)</t>
  </si>
  <si>
    <t>Sample Date</t>
  </si>
  <si>
    <t>Analyte</t>
  </si>
  <si>
    <t>Unit</t>
  </si>
  <si>
    <t>Aluminum</t>
  </si>
  <si>
    <t>mg/kg</t>
  </si>
  <si>
    <t>Antimony</t>
  </si>
  <si>
    <t>Arsenic</t>
  </si>
  <si>
    <t>Barium</t>
  </si>
  <si>
    <t>Beryllium</t>
  </si>
  <si>
    <t>Bismuth</t>
  </si>
  <si>
    <t>-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</si>
  <si>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</si>
  <si>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</si>
  <si>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</si>
  <si>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</si>
  <si>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</si>
  <si>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</si>
  <si>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</si>
  <si>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</si>
  <si>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</si>
  <si>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</si>
  <si>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</si>
  <si>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</si>
  <si>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</si>
  <si>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</si>
  <si>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Phosphorus</t>
  </si>
  <si>
    <t>Potassium</t>
  </si>
  <si>
    <t>Selenium</t>
  </si>
  <si>
    <t>Silver</t>
  </si>
  <si>
    <t>Sodium</t>
  </si>
  <si>
    <t>Strontium</t>
  </si>
  <si>
    <t>Sulphur</t>
  </si>
  <si>
    <t>Thallium</t>
  </si>
  <si>
    <t>Tin</t>
  </si>
  <si>
    <t>Titanium</t>
  </si>
  <si>
    <t>Uranium</t>
  </si>
  <si>
    <t>Vanadium</t>
  </si>
  <si>
    <t>Zinc</t>
  </si>
  <si>
    <t>Moisture</t>
  </si>
  <si>
    <t>percent</t>
  </si>
  <si>
    <t>pH (1:2 soil:water)</t>
  </si>
  <si>
    <t>pH Units</t>
  </si>
  <si>
    <t>Organic Matter</t>
  </si>
  <si>
    <t>Total Organic Carbon</t>
  </si>
  <si>
    <t>Total Inorganic Carbon</t>
  </si>
  <si>
    <t>NFRC</t>
  </si>
  <si>
    <t>WRD</t>
  </si>
  <si>
    <t>CH15-107-MW029_SOb</t>
  </si>
  <si>
    <t>CH15-107-MW029_SOd</t>
  </si>
  <si>
    <t>CH15-107-MW030_SOd</t>
  </si>
  <si>
    <t>CH15-107-MW030_SOf</t>
  </si>
  <si>
    <t>CH15-107-MW031_SOd</t>
  </si>
  <si>
    <t>CH15-107-MW931_SOd</t>
  </si>
  <si>
    <t>CH15-107-MW031_SOf</t>
  </si>
  <si>
    <t>CH15-107-MW032_SOb</t>
  </si>
  <si>
    <t>CH15-107-MW032_SOd</t>
  </si>
  <si>
    <t>CH15-107-MW034_SOb</t>
  </si>
  <si>
    <t>CH15-107-MW934_SOb</t>
  </si>
  <si>
    <t>CH15-107-MW034_SOc</t>
  </si>
  <si>
    <t>CH15-107-MW034_SOf</t>
  </si>
  <si>
    <t>CH15-107-MW035_SObg</t>
  </si>
  <si>
    <t>CH15-107-MW935_SObg</t>
  </si>
  <si>
    <t>CH15-107-MW035_SObi</t>
  </si>
  <si>
    <t>CH15-107-MW035_SOk</t>
  </si>
  <si>
    <t>CH15-107-MW935_SOk</t>
  </si>
  <si>
    <t>CH15-107-MW035_SOv</t>
  </si>
  <si>
    <t>CH15-107-PZ031_SOd</t>
  </si>
  <si>
    <t>CH15-107-PZ032_SOc</t>
  </si>
  <si>
    <t>CH15-107-PZ033_SOe</t>
  </si>
  <si>
    <t>CH15-107-PZ034_SOe</t>
  </si>
  <si>
    <t>CH15-107-PZ034_SOv</t>
  </si>
  <si>
    <t>CH15-107-PZ037_SOg</t>
  </si>
  <si>
    <t>CH15-107-PZ038_SOh</t>
  </si>
  <si>
    <t>CH15-107-PZ039_SOb</t>
  </si>
  <si>
    <t>CH15-107-PZ039_SOh</t>
  </si>
  <si>
    <t>CH15-107-PZ040_SOd</t>
  </si>
  <si>
    <t>CH15-107-PZ040_SOq</t>
  </si>
  <si>
    <t>CH15-107-PZ041_SOd</t>
  </si>
  <si>
    <t>CH15-107-PZ042_SOb</t>
  </si>
  <si>
    <t>CH15-107-PZ043_SOb</t>
  </si>
  <si>
    <t>CH15-107-TP005_SOa</t>
  </si>
  <si>
    <t>CH15-107-TP006_SOa</t>
  </si>
  <si>
    <t>CH15-107-TP906_SOa</t>
  </si>
  <si>
    <t>CH15-107-TP007_SOa</t>
  </si>
  <si>
    <t>CH15-107-TP029_SOa</t>
  </si>
  <si>
    <t>CH15-107-TP031_SOa</t>
  </si>
  <si>
    <t>CH15-107-TP931_SOa</t>
  </si>
  <si>
    <t>CH15-107-TP032_SOa</t>
  </si>
  <si>
    <t>CH15-107-TP032_SOb</t>
  </si>
  <si>
    <t>CH15-107-TP033_SOa</t>
  </si>
  <si>
    <t>CH15-107-TP034_SOa</t>
  </si>
  <si>
    <t>CH15-107-TP034_SOb</t>
  </si>
  <si>
    <t>CH15-107-TP035_SOa</t>
  </si>
  <si>
    <t>CH15-107-TP036_SOa</t>
  </si>
  <si>
    <t>CH15-107-TP037_SOa</t>
  </si>
  <si>
    <t>CH15-107-TP037_SOb</t>
  </si>
  <si>
    <t>CH15-107-TP038_SOa</t>
  </si>
  <si>
    <t>CH15-107-TP039_SOa</t>
  </si>
  <si>
    <t>CH15-107-TP040_Soa</t>
  </si>
  <si>
    <t>CH15-107-TP041_SOb</t>
  </si>
  <si>
    <t>CH15-107-TP056_Soa</t>
  </si>
  <si>
    <t>CH15-107-TP030_SOa</t>
  </si>
  <si>
    <t>CH15-107-TP030_SOb</t>
  </si>
  <si>
    <t>0.15 - 0.46</t>
  </si>
  <si>
    <t xml:space="preserve"> - </t>
  </si>
  <si>
    <t>1.52 - 1.68</t>
  </si>
  <si>
    <t>1.83 - 2.13</t>
  </si>
  <si>
    <t>3.51 - 3.81</t>
  </si>
  <si>
    <t>1.5 - 2.1</t>
  </si>
  <si>
    <t>3.05 - 3.29</t>
  </si>
  <si>
    <t>0.15 - 0.3</t>
  </si>
  <si>
    <t>1.98 - 2.29</t>
  </si>
  <si>
    <t>0 - 0.4</t>
  </si>
  <si>
    <t>0.4 - 0.76</t>
  </si>
  <si>
    <t>2.1 - 2.44</t>
  </si>
  <si>
    <t>48.2 - 49.7</t>
  </si>
  <si>
    <t>49.8 - 51.4</t>
  </si>
  <si>
    <t>10.5 - 11.6</t>
  </si>
  <si>
    <t>20.7 - 22.3</t>
  </si>
  <si>
    <t>3.04 - 3.57</t>
  </si>
  <si>
    <t>2.3 - 2.4</t>
  </si>
  <si>
    <t>2.8 - 2.9</t>
  </si>
  <si>
    <t>4.2 - 4.5</t>
  </si>
  <si>
    <t>19.2 - 19.7</t>
  </si>
  <si>
    <t>5.49 - 5.94</t>
  </si>
  <si>
    <t>5.1 - 5.2</t>
  </si>
  <si>
    <t>1 - 1.2</t>
  </si>
  <si>
    <t>5.7 - 5.9</t>
  </si>
  <si>
    <t>4.2 - 4.3</t>
  </si>
  <si>
    <t>17.68 - 18.1</t>
  </si>
  <si>
    <t>10.1 - 10.1</t>
  </si>
  <si>
    <t>4 - 4.2</t>
  </si>
  <si>
    <t>0.91 - 1.37</t>
  </si>
  <si>
    <t>0.8 - 1</t>
  </si>
  <si>
    <t>0 - 1.3</t>
  </si>
  <si>
    <t>1.75 - 2.8</t>
  </si>
  <si>
    <t>2.5 - 2.7</t>
  </si>
  <si>
    <t>2 - 2.2</t>
  </si>
  <si>
    <t>4.5 - 4.7</t>
  </si>
  <si>
    <t>2.1 - 2.3</t>
  </si>
  <si>
    <t>5 - 5.2</t>
  </si>
  <si>
    <t>1.8 - 2</t>
  </si>
  <si>
    <t>0.5 - 0.7</t>
  </si>
  <si>
    <t>0.9 - 1.1</t>
  </si>
  <si>
    <t>1.3 - 1.5</t>
  </si>
  <si>
    <t>5.3 - 5.6</t>
  </si>
  <si>
    <t>Result</t>
  </si>
  <si>
    <t>Qualifier</t>
  </si>
  <si>
    <t>J</t>
  </si>
  <si>
    <t>U</t>
  </si>
  <si>
    <t>NT</t>
  </si>
  <si>
    <t>Notes:</t>
  </si>
  <si>
    <t>Values indicated in black text with a grey background were identified at concentrations that are greater than 12x the Median World Soil Content.</t>
  </si>
  <si>
    <t>Values indicated in white text with a grey background were identified at concentrations that are greater than 10x the crustal abundance.</t>
  </si>
  <si>
    <r>
      <t xml:space="preserve">Values indicated in white text with a black background were identified at concentrations that are greater than both 12x the  Mediam World Soil Content </t>
    </r>
    <r>
      <rPr>
        <b/>
        <i/>
        <sz val="9"/>
        <color theme="0"/>
        <rFont val="Calibri"/>
        <family val="2"/>
        <scheme val="minor"/>
      </rPr>
      <t>and</t>
    </r>
    <r>
      <rPr>
        <sz val="9"/>
        <color theme="0"/>
        <rFont val="Calibri"/>
        <family val="2"/>
        <scheme val="minor"/>
      </rPr>
      <t xml:space="preserve"> 10x the crustal abundance.</t>
    </r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</si>
  <si>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12x the Median world soil content retrieved from Bowen, H.J.M. (1979) Environmental Chemistry of the Elements. Academic Press, London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</si>
  <si>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Values from Price, W.A. 1997. Draft </t>
    </r>
    <r>
      <rPr>
        <i/>
        <sz val="9"/>
        <rFont val="Calibri"/>
        <family val="2"/>
        <scheme val="minor"/>
      </rPr>
      <t>Guidelines and Recommended Methods for the Prediction of Metal Leaching and Acid Rock Drainage at Mine Sites in British Columbia</t>
    </r>
    <r>
      <rPr>
        <sz val="9"/>
        <rFont val="Calibri"/>
        <family val="2"/>
        <scheme val="minor"/>
      </rPr>
      <t xml:space="preserve"> (Appendix 3). </t>
    </r>
  </si>
  <si>
    <t>12x Median World Soil Content values and 10x Continental Crustal Abundance values that are bolded and underlined indicate the highest value between the two.</t>
  </si>
  <si>
    <t>J = This analyte was present but the reported value may not be accurate or precise</t>
  </si>
  <si>
    <t>mbgs = metre below ground surface</t>
  </si>
  <si>
    <t>mg/kg = milligram per kilogram</t>
  </si>
  <si>
    <t>NT = not tested</t>
  </si>
  <si>
    <t>QA/QC = Quality Assurance and Quality Control</t>
  </si>
  <si>
    <t>R = Data rejected</t>
  </si>
  <si>
    <t>U = This analyte was analyzed for but not detected at the specified detection limit</t>
  </si>
  <si>
    <t>Reclamation Unit</t>
  </si>
  <si>
    <t>Depth From 
(mbgs)</t>
  </si>
  <si>
    <t>Depth To 
(mbgs)</t>
  </si>
  <si>
    <t>Paste pH</t>
  </si>
  <si>
    <t>Acid Potential</t>
  </si>
  <si>
    <t>Neutralization Potential</t>
  </si>
  <si>
    <t>Barium, LMB</t>
  </si>
  <si>
    <t>Sulphate, Acid Soluble</t>
  </si>
  <si>
    <t>Total Sulphur</t>
  </si>
  <si>
    <t>Neutralization Potential 
(as CaO Eq.)</t>
  </si>
  <si>
    <t>Result 
(pH Units)</t>
  </si>
  <si>
    <t>Result 
Qualifier</t>
  </si>
  <si>
    <t>Result
(ppm)</t>
  </si>
  <si>
    <t>Result
(percent)</t>
  </si>
  <si>
    <t>Result
(mg/kg)</t>
  </si>
  <si>
    <t xml:space="preserve">  </t>
  </si>
  <si>
    <t>NC</t>
  </si>
  <si>
    <t>Analytical results for neutralization potential by the AOAC 955.01 and MOD-SOBEK-3.2.3 methods are reported; results by the MOD-SOBEK-3.2.3 method are indicated using "*".</t>
  </si>
  <si>
    <t xml:space="preserve">AOAC 955.01 is the preferred analytical method for neutralization potential; however, MOD-SOBEK-3.2.3 was applied to some samples collected in 2012 due to miscommunication. </t>
  </si>
  <si>
    <t>Analytical results by the AOAC 955.01 method should be considered in future analysis and decision-making process.</t>
  </si>
  <si>
    <t>CaO = calcium oxide</t>
  </si>
  <si>
    <t>J = Analyte was present but the reported value may not be accurate or precise.</t>
  </si>
  <si>
    <t>kg = kilogram</t>
  </si>
  <si>
    <t>NC = not calculated</t>
  </si>
  <si>
    <t xml:space="preserve">NP/AP = nuetralization potential divided by acid potential </t>
  </si>
  <si>
    <t>ppm = parts per million</t>
  </si>
  <si>
    <t>U = This analyte was analyzed for but not detected at the specified detection limit.</t>
  </si>
  <si>
    <t>Remediation Unit</t>
  </si>
  <si>
    <t>Screening Level</t>
  </si>
  <si>
    <t>Depth From (mbgs)</t>
  </si>
  <si>
    <t>pH</t>
  </si>
  <si>
    <t>Result (pH units)</t>
  </si>
  <si>
    <t>6.5-9.0</t>
  </si>
  <si>
    <t>Result Qualifier</t>
  </si>
  <si>
    <t>Acidity</t>
  </si>
  <si>
    <t>Result (mg/L)</t>
  </si>
  <si>
    <t>Total Alkalinity</t>
  </si>
  <si>
    <t>Specific Conductance</t>
  </si>
  <si>
    <t>Result (µS/cm)</t>
  </si>
  <si>
    <t>ORP Leachable</t>
  </si>
  <si>
    <t>Result (mV)</t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</si>
  <si>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</si>
  <si>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t>Bromide</t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</si>
  <si>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</si>
  <si>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t>Chloride</t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</si>
  <si>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</si>
  <si>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t>Fluoride</t>
  </si>
  <si>
    <t>Nitrate</t>
  </si>
  <si>
    <t>Nitrite</t>
  </si>
  <si>
    <t>Silicon</t>
  </si>
  <si>
    <t>Sulphate</t>
  </si>
  <si>
    <t>Bold indicates the analyte was detected</t>
  </si>
  <si>
    <t>Concentration exceeds FIGQG</t>
  </si>
  <si>
    <t>Detection limit exceeds FIGQG</t>
  </si>
  <si>
    <t>J - analyte was present but the reported value may not be accurate or precise</t>
  </si>
  <si>
    <t>R -  result has been rejected for use</t>
  </si>
  <si>
    <t>NTU =  Nephelometric Tubidity Unit</t>
  </si>
  <si>
    <t>U - analyte was analyzed for but not detected at the specified detection limit</t>
  </si>
  <si>
    <t>UJ - analyte was not detected above the detection limit; however, the reported detection limit is approximate and may not represent the actual limit of quantitation necessary to accurately and precisely measure the analyte in the sample</t>
  </si>
  <si>
    <r>
      <rPr>
        <vertAlign val="superscript"/>
        <sz val="9"/>
        <rFont val="Calibri"/>
        <family val="2"/>
      </rPr>
      <t>a</t>
    </r>
    <r>
      <rPr>
        <sz val="9"/>
        <rFont val="Calibri"/>
        <family val="2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</si>
  <si>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</si>
  <si>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</rPr>
      <t>0.83[log10(hardness)]-2.46</t>
    </r>
    <r>
      <rPr>
        <sz val="9"/>
        <color indexed="8"/>
        <rFont val="Calibri"/>
        <family val="2"/>
      </rPr>
      <t>/ 1000 mg/L</t>
    </r>
  </si>
  <si>
    <r>
      <rPr>
        <vertAlign val="superscript"/>
        <sz val="9"/>
        <color indexed="8"/>
        <rFont val="Calibri"/>
        <family val="2"/>
      </rPr>
      <t>d</t>
    </r>
    <r>
      <rPr>
        <sz val="9"/>
        <color indexed="8"/>
        <rFont val="Calibri"/>
        <family val="2"/>
      </rPr>
      <t>CCME guideline is hardness dependent; If hardness is 0 to &lt; 82 mg/L, the CWQG is 2 µg/L;  At hardness &gt;180 mg/L, the CWQG is 4 µg/L; At hardness ≥82 to ≤180 mg/L the CWQG= e</t>
    </r>
    <r>
      <rPr>
        <vertAlign val="superscript"/>
        <sz val="9"/>
        <color indexed="8"/>
        <rFont val="Calibri"/>
        <family val="2"/>
      </rPr>
      <t>0.8545[ln(hardness)]-1.465</t>
    </r>
    <r>
      <rPr>
        <sz val="9"/>
        <color indexed="8"/>
        <rFont val="Calibri"/>
        <family val="2"/>
      </rPr>
      <t xml:space="preserve"> * 0.2 / 1000 mg/L</t>
    </r>
  </si>
  <si>
    <r>
      <rPr>
        <vertAlign val="superscript"/>
        <sz val="9"/>
        <color indexed="8"/>
        <rFont val="Calibri"/>
        <family val="2"/>
      </rPr>
      <t>e</t>
    </r>
    <r>
      <rPr>
        <sz val="9"/>
        <color indexed="8"/>
        <rFont val="Calibri"/>
        <family val="2"/>
      </rPr>
      <t xml:space="preserve"> CCME guideline is hardness dependent; 0 to ≤ 60 mg/L, the CWQG is 1 µg/L; At hardness &gt;180 mg/L, the CWQG is 7 µg/L; At hardness &gt;60  to ≤ 180 mg/L the CWQG = e</t>
    </r>
    <r>
      <rPr>
        <vertAlign val="superscript"/>
        <sz val="9"/>
        <color indexed="8"/>
        <rFont val="Calibri"/>
        <family val="2"/>
      </rPr>
      <t>1.273[ln(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)]-4.705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</si>
  <si>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color indexed="8"/>
        <rFont val="Calibri"/>
        <family val="2"/>
      </rPr>
      <t>f</t>
    </r>
    <r>
      <rPr>
        <sz val="9"/>
        <color indexed="8"/>
        <rFont val="Calibri"/>
        <family val="2"/>
      </rPr>
      <t>CCME guideline is hardness dependent; At hardness is 0 to ≤ 60 mg/L, the CWQG is 25 µg/L; At hardness &gt;180 mg/L, the CWQG is 150 µg/L; At hardness &gt; 60 to ≤ 180 mg/L the CWQG is = e</t>
    </r>
    <r>
      <rPr>
        <vertAlign val="superscript"/>
        <sz val="9"/>
        <color indexed="8"/>
        <rFont val="Calibri"/>
        <family val="2"/>
      </rPr>
      <t>0.76[ln(</t>
    </r>
    <r>
      <rPr>
        <u/>
        <vertAlign val="superscript"/>
        <sz val="9"/>
        <color indexed="8"/>
        <rFont val="Calibri"/>
        <family val="2"/>
      </rPr>
      <t>hardness</t>
    </r>
    <r>
      <rPr>
        <vertAlign val="superscript"/>
        <sz val="9"/>
        <color indexed="8"/>
        <rFont val="Calibri"/>
        <family val="2"/>
      </rPr>
      <t>)]+1.06</t>
    </r>
    <r>
      <rPr>
        <sz val="9"/>
        <color indexed="8"/>
        <rFont val="Calibri"/>
        <family val="2"/>
      </rPr>
      <t xml:space="preserve"> / 1000 mg/L</t>
    </r>
  </si>
  <si>
    <r>
      <rPr>
        <vertAlign val="superscript"/>
        <sz val="9"/>
        <rFont val="Calibri"/>
        <family val="2"/>
      </rPr>
      <t>g</t>
    </r>
    <r>
      <rPr>
        <sz val="9"/>
        <rFont val="Calibri"/>
        <family val="2"/>
      </rPr>
      <t xml:space="preserve"> CCME trigger range for oligotrophic phosphorous</t>
    </r>
  </si>
  <si>
    <t>pH reported is the field parameter value</t>
  </si>
  <si>
    <t>CH15-107-BH001_GW1015</t>
  </si>
  <si>
    <t>CH15-107-MW019_GW1015</t>
  </si>
  <si>
    <t>CH15-107-MW022_GW1015</t>
  </si>
  <si>
    <t>CH15-107-MW023_GW1015</t>
  </si>
  <si>
    <t>CH15-107-MW025_GW1015</t>
  </si>
  <si>
    <t>CH15-107-MW026_GW1015</t>
  </si>
  <si>
    <t>CH15-107-MW029_GW1015</t>
  </si>
  <si>
    <t>CH15-107-MW030_GW1015</t>
  </si>
  <si>
    <t>CH15-107-MW032_GW1015</t>
  </si>
  <si>
    <t>CH15-107-MW033_GW1015</t>
  </si>
  <si>
    <t>CH15-107-MW034_GW1015</t>
  </si>
  <si>
    <t>CH15-107-MW923_GW1015</t>
  </si>
  <si>
    <t>CH15-107-MW926_GW1015</t>
  </si>
  <si>
    <t>Analyses ID</t>
  </si>
  <si>
    <t>units</t>
  </si>
  <si>
    <t>CCME Guidelines Screening Level</t>
  </si>
  <si>
    <t>pH (Field)</t>
  </si>
  <si>
    <t>pH units</t>
  </si>
  <si>
    <t>Total Dissolved Solids</t>
  </si>
  <si>
    <t>Total Suspended Solids</t>
  </si>
  <si>
    <t>1 U</t>
  </si>
  <si>
    <t>Total Hardness (as CaCO3)</t>
  </si>
  <si>
    <t>Anions and Nutrients</t>
  </si>
  <si>
    <t>Acidity, Hot Peroxide (as CaCO3)</t>
  </si>
  <si>
    <t>mg/L</t>
  </si>
  <si>
    <t>25 U</t>
  </si>
  <si>
    <t>25 UJ</t>
  </si>
  <si>
    <t>Alkalinity, Bicarbonate (as CaCO3)</t>
  </si>
  <si>
    <t>448 J</t>
  </si>
  <si>
    <t>Alkalinity, Carbonate (as CaCO3)</t>
  </si>
  <si>
    <t>2 U</t>
  </si>
  <si>
    <t>20 U</t>
  </si>
  <si>
    <t>1 UJ</t>
  </si>
  <si>
    <t>Alkalinity, Hydroxide (as CaCO3)</t>
  </si>
  <si>
    <t>Alkalinity, Total (as CaCO3)</t>
  </si>
  <si>
    <t>Ammonia (as N)</t>
  </si>
  <si>
    <r>
      <t>Variable</t>
    </r>
    <r>
      <rPr>
        <vertAlign val="superscript"/>
        <sz val="9"/>
        <rFont val="Calibri"/>
        <family val="2"/>
        <scheme val="minor"/>
      </rPr>
      <t>a</t>
    </r>
  </si>
  <si>
    <t>0.005 U</t>
  </si>
  <si>
    <t>NH3 guideline</t>
  </si>
  <si>
    <t>Chloride (Cl)</t>
  </si>
  <si>
    <t>0.5 U</t>
  </si>
  <si>
    <t>10 U</t>
  </si>
  <si>
    <t>2.5 U</t>
  </si>
  <si>
    <t>Fluoride (F)</t>
  </si>
  <si>
    <t>0.4 U</t>
  </si>
  <si>
    <t>Nitrate (as N)</t>
  </si>
  <si>
    <t>0.01 U</t>
  </si>
  <si>
    <t>0.1 U</t>
  </si>
  <si>
    <t>0.025 U</t>
  </si>
  <si>
    <t>0.005 UJ</t>
  </si>
  <si>
    <t>0.0053 J</t>
  </si>
  <si>
    <t>Nitrite (as N)</t>
  </si>
  <si>
    <t>0.002 U</t>
  </si>
  <si>
    <t>0.001 U</t>
  </si>
  <si>
    <t>0.02 U</t>
  </si>
  <si>
    <t>0.001 UJ</t>
  </si>
  <si>
    <t>Sulphate (SO4)</t>
  </si>
  <si>
    <t>Dissolved Organic Carbon (DOC)</t>
  </si>
  <si>
    <t>Free Cyanide</t>
  </si>
  <si>
    <t/>
  </si>
  <si>
    <t>Dissolved Metals</t>
  </si>
  <si>
    <t>Aluminum, dissolved</t>
  </si>
  <si>
    <r>
      <t xml:space="preserve">0.005 to 0.1 </t>
    </r>
    <r>
      <rPr>
        <vertAlign val="superscript"/>
        <sz val="9"/>
        <rFont val="Calibri"/>
        <family val="2"/>
        <scheme val="minor"/>
      </rPr>
      <t>b</t>
    </r>
  </si>
  <si>
    <t>0.0028 J</t>
  </si>
  <si>
    <t>0.0055 J</t>
  </si>
  <si>
    <t>Al guideline</t>
  </si>
  <si>
    <t>Antimony, dissolved</t>
  </si>
  <si>
    <t>0.0001 U</t>
  </si>
  <si>
    <t>0.0002 U</t>
  </si>
  <si>
    <t>Arsenic, dissolved</t>
  </si>
  <si>
    <t>Barium, dissolved</t>
  </si>
  <si>
    <t>Beryllium, dissolved</t>
  </si>
  <si>
    <t>Boron, dissolved</t>
  </si>
  <si>
    <t>Cadmium, dissolved</t>
  </si>
  <si>
    <r>
      <t xml:space="preserve">Variable </t>
    </r>
    <r>
      <rPr>
        <vertAlign val="superscript"/>
        <sz val="9"/>
        <rFont val="Calibri"/>
        <family val="2"/>
        <scheme val="minor"/>
      </rPr>
      <t>c</t>
    </r>
  </si>
  <si>
    <t>0.000005 U</t>
  </si>
  <si>
    <t>Cd guideline</t>
  </si>
  <si>
    <t>Calcium, dissolved</t>
  </si>
  <si>
    <t>Chromium, dissolved</t>
  </si>
  <si>
    <t>Cobalt, dissolved</t>
  </si>
  <si>
    <t>Copper, dissolved</t>
  </si>
  <si>
    <r>
      <t xml:space="preserve">0.002 to 0.004 </t>
    </r>
    <r>
      <rPr>
        <vertAlign val="superscript"/>
        <sz val="9"/>
        <rFont val="Calibri"/>
        <family val="2"/>
        <scheme val="minor"/>
      </rPr>
      <t>d</t>
    </r>
  </si>
  <si>
    <t>Cu guideline</t>
  </si>
  <si>
    <t>Iron, dissolved</t>
  </si>
  <si>
    <t>0.03 U</t>
  </si>
  <si>
    <r>
      <t>Ferrous Iron, dissolved (Fe</t>
    </r>
    <r>
      <rPr>
        <b/>
        <vertAlign val="superscript"/>
        <sz val="9"/>
        <rFont val="Calibri"/>
        <family val="2"/>
        <scheme val="minor"/>
      </rPr>
      <t>2+</t>
    </r>
    <r>
      <rPr>
        <b/>
        <sz val="9"/>
        <rFont val="Calibri"/>
        <family val="2"/>
        <scheme val="minor"/>
      </rPr>
      <t>)</t>
    </r>
  </si>
  <si>
    <t>Lead, dissolved</t>
  </si>
  <si>
    <r>
      <t xml:space="preserve">0.001 </t>
    </r>
    <r>
      <rPr>
        <vertAlign val="superscript"/>
        <sz val="9"/>
        <rFont val="Calibri"/>
        <family val="2"/>
        <scheme val="minor"/>
      </rPr>
      <t>e</t>
    </r>
  </si>
  <si>
    <t>0.00005 U</t>
  </si>
  <si>
    <t>Pb guideline</t>
  </si>
  <si>
    <t>Lithium, dissolved</t>
  </si>
  <si>
    <t>Magnesium, dissolved</t>
  </si>
  <si>
    <t>Manganese, dissolved</t>
  </si>
  <si>
    <t>Mercury, dissolved</t>
  </si>
  <si>
    <t>Molybdenum, dissolved</t>
  </si>
  <si>
    <t>Nickel, dissolved</t>
  </si>
  <si>
    <r>
      <t xml:space="preserve">0.025 </t>
    </r>
    <r>
      <rPr>
        <vertAlign val="superscript"/>
        <sz val="9"/>
        <rFont val="Calibri"/>
        <family val="2"/>
        <scheme val="minor"/>
      </rPr>
      <t>f</t>
    </r>
  </si>
  <si>
    <t>Ni guideline</t>
  </si>
  <si>
    <t>Phosphorus, dissolved</t>
  </si>
  <si>
    <r>
      <t>0.004 to 0.10</t>
    </r>
    <r>
      <rPr>
        <vertAlign val="superscript"/>
        <sz val="9"/>
        <rFont val="Calibri"/>
        <family val="2"/>
        <scheme val="minor"/>
      </rPr>
      <t>g</t>
    </r>
  </si>
  <si>
    <t>0.3 U</t>
  </si>
  <si>
    <t>Potassium, dissolved</t>
  </si>
  <si>
    <t>Selenium, dissolved</t>
  </si>
  <si>
    <t>0.0005 U</t>
  </si>
  <si>
    <t>Silica, dissolved</t>
  </si>
  <si>
    <t>Silicon, dissolved</t>
  </si>
  <si>
    <t>Silver, dissolved</t>
  </si>
  <si>
    <t>0.00001 U</t>
  </si>
  <si>
    <t>0.00002 U</t>
  </si>
  <si>
    <t>Sodium, dissolved</t>
  </si>
  <si>
    <t>Strontium, dissolved</t>
  </si>
  <si>
    <t>Sulphur, dissolved</t>
  </si>
  <si>
    <t>Thallium, dissolved</t>
  </si>
  <si>
    <t>Titanium, dissolved</t>
  </si>
  <si>
    <t>0.0003 U</t>
  </si>
  <si>
    <t>0.0006 U</t>
  </si>
  <si>
    <t>Uranium, dissolved</t>
  </si>
  <si>
    <t>Vanadium, dissolved</t>
  </si>
  <si>
    <t>Zinc, dissolved</t>
  </si>
  <si>
    <t>Concentration exceeds FMC discharge criteria</t>
  </si>
  <si>
    <t>m/L = milligrams per litre</t>
  </si>
  <si>
    <t>FMC Discharge Criteria</t>
  </si>
  <si>
    <t>Concentration exceeds CCME Guideline (Environment Canada, 2010)</t>
  </si>
  <si>
    <t>Detection limit exceeds CCME Guideline (Environment Canada, 2010)</t>
  </si>
  <si>
    <t>CH13-107-PZ001_GW0715</t>
  </si>
  <si>
    <t>CH13-107-PZ001_GW0815</t>
  </si>
  <si>
    <t>CH13-107-PZ002_GW0715</t>
  </si>
  <si>
    <t>CH13-107-PZ002_GW0815</t>
  </si>
  <si>
    <t>CH13-107-PZ006_GW0715</t>
  </si>
  <si>
    <t>CH13-107-PZ006_GW0815</t>
  </si>
  <si>
    <t>CH13-107-PZ008_GW0715</t>
  </si>
  <si>
    <t>CH13-107-PZ008_GW0815</t>
  </si>
  <si>
    <t>CH13-107-PZ008C_GW0715</t>
  </si>
  <si>
    <t>CH13-107-PZ008C_GW0815</t>
  </si>
  <si>
    <t>CH13-107-PZ008D_GW0715</t>
  </si>
  <si>
    <t>CH13-107-PZ008D_GW0815</t>
  </si>
  <si>
    <t>CH13-107-PZ009_GW0715</t>
  </si>
  <si>
    <t>CH13-107-PZ009_GW0815</t>
  </si>
  <si>
    <t>CH13-107-PZ009A_GW0715</t>
  </si>
  <si>
    <t>CH13-107-PZ009A_GW0815</t>
  </si>
  <si>
    <t>CH13-107-PZ011_GW0715</t>
  </si>
  <si>
    <t>CH13-107-PZ011_GW0815</t>
  </si>
  <si>
    <t>CH13-107-PZ012A_GW0715</t>
  </si>
  <si>
    <t>CH13-107-PZ012A_GW0815</t>
  </si>
  <si>
    <t>CH13-107-PZ012B_GW0715</t>
  </si>
  <si>
    <t>CH13-107-PZ012B_GW0815</t>
  </si>
  <si>
    <t>CH13-107-PZ013_GW0715</t>
  </si>
  <si>
    <t>CH13-107-PZ013_GW0815</t>
  </si>
  <si>
    <t>CH13-107-PZ014_GW0715</t>
  </si>
  <si>
    <t>CH13-107-PZ014_GW0815</t>
  </si>
  <si>
    <t>CH13-107-PZ901_GW0715</t>
  </si>
  <si>
    <t>CH13-107-PZ912A_GW0815</t>
  </si>
  <si>
    <t>CH14-107-PZ016_GW0715</t>
  </si>
  <si>
    <t>CH14-107-PZ016_GW0815</t>
  </si>
  <si>
    <t>CH14-107-PZ017_GW0715</t>
  </si>
  <si>
    <t>CH14-107-PZ017_GW0815</t>
  </si>
  <si>
    <t>CH14-107-PZ018_GW0715</t>
  </si>
  <si>
    <t>CH14-107-PZ018_GW0815</t>
  </si>
  <si>
    <t>CH14-107-PZ019_GW0715</t>
  </si>
  <si>
    <t>CH14-107-PZ019_GW0815</t>
  </si>
  <si>
    <t>CH14-107-PZ020_GW0715</t>
  </si>
  <si>
    <t>CH14-107-PZ020_GW0815</t>
  </si>
  <si>
    <t>CH14-107-PZ021_GW0715</t>
  </si>
  <si>
    <t>CH14-107-PZ021_GW0815</t>
  </si>
  <si>
    <t>CH14-107-PZ023_GW0715</t>
  </si>
  <si>
    <t>CH14-107-PZ023_GW0815</t>
  </si>
  <si>
    <t>CH14-107-PZ024_GW0715</t>
  </si>
  <si>
    <t>CH14-107-PZ024_GW0815</t>
  </si>
  <si>
    <t>CH14-107-PZ025_GW0715</t>
  </si>
  <si>
    <t>CH14-107-PZ025_GW0815</t>
  </si>
  <si>
    <t>CH14-107-PZ026_GW0715</t>
  </si>
  <si>
    <t>CH14-107-PZ026_GW0815</t>
  </si>
  <si>
    <t>CH14-107-PZ027_GW0715</t>
  </si>
  <si>
    <t>CH14-107-PZ027_GW0815</t>
  </si>
  <si>
    <t>CH14-107-PZ028_GW0715</t>
  </si>
  <si>
    <t>CH14-107-PZ028_GW0815</t>
  </si>
  <si>
    <t>CH14-107-PZ029_GW0715</t>
  </si>
  <si>
    <t>CH14-107-PZ029_GW0815</t>
  </si>
  <si>
    <t>CH14-107-PZ030_GW0715</t>
  </si>
  <si>
    <t>CH14-107-PZ030_GW0815</t>
  </si>
  <si>
    <t>CH14-107-PZ918_GW0715</t>
  </si>
  <si>
    <t>CH14-107-PZ923_GW0715</t>
  </si>
  <si>
    <t>CH14-107-PZ923_GW0815</t>
  </si>
  <si>
    <t>CH14-107-PZ925_GW0815</t>
  </si>
  <si>
    <t>20.3 J</t>
  </si>
  <si>
    <t>19.2 J</t>
  </si>
  <si>
    <t>3.3 J</t>
  </si>
  <si>
    <t>3.2 J</t>
  </si>
  <si>
    <t>5.6 J</t>
  </si>
  <si>
    <t>11.8 J</t>
  </si>
  <si>
    <t>0.0224 J</t>
  </si>
  <si>
    <t>0.209 J</t>
  </si>
  <si>
    <t>6.94 J</t>
  </si>
  <si>
    <t>0.0085 J</t>
  </si>
  <si>
    <t>0.0106 J</t>
  </si>
  <si>
    <t>0.0077 J</t>
  </si>
  <si>
    <t>0.0692 J</t>
  </si>
  <si>
    <t>0.0078 J</t>
  </si>
  <si>
    <t>0.01 UJ</t>
  </si>
  <si>
    <t>0.0088 J</t>
  </si>
  <si>
    <t>0.1 J</t>
  </si>
  <si>
    <t>0.0011 J</t>
  </si>
  <si>
    <t>0.0025 J</t>
  </si>
  <si>
    <t>0.002 UJ</t>
  </si>
  <si>
    <t>0.0119 J</t>
  </si>
  <si>
    <t>0.0183 J</t>
  </si>
  <si>
    <t>0.006 J</t>
  </si>
  <si>
    <t>0.0039 J</t>
  </si>
  <si>
    <t>0.00059 J</t>
  </si>
  <si>
    <t>0.00085 J</t>
  </si>
  <si>
    <t>0.000145 J</t>
  </si>
  <si>
    <t>0.000924 J</t>
  </si>
  <si>
    <t>0.000025 U</t>
  </si>
  <si>
    <t>0.000332 J</t>
  </si>
  <si>
    <t>0.000496 J</t>
  </si>
  <si>
    <t>0.0054 J</t>
  </si>
  <si>
    <t>NFRC Streambed Piezometer Analytical Results</t>
  </si>
  <si>
    <t>CH15-201-MW001_SOg</t>
  </si>
  <si>
    <t>CH15-201-MW001_SOl</t>
  </si>
  <si>
    <t>CH15-201-MW001_SOo</t>
  </si>
  <si>
    <t>CH15-201-MW901_SOo</t>
  </si>
  <si>
    <t>CH15-201-MW002_SOe</t>
  </si>
  <si>
    <t>CH15-201-MW002_SOH</t>
  </si>
  <si>
    <t>CH15-201-MW003_SOd</t>
  </si>
  <si>
    <t>CH15-201-MW903_SOd</t>
  </si>
  <si>
    <t>CH15-201-MW003_SOi</t>
  </si>
  <si>
    <t>CH15-201-MW004_SOe</t>
  </si>
  <si>
    <t>CH15-201-MW004_SOl</t>
  </si>
  <si>
    <t>CH15-201-MW005_SOf</t>
  </si>
  <si>
    <t>CH15-201-MW005_SOj</t>
  </si>
  <si>
    <t>CH15-201-MW006_SOe</t>
  </si>
  <si>
    <t>CH15-201-MW006_SOi</t>
  </si>
  <si>
    <t>4.57 - 5.03</t>
  </si>
  <si>
    <t>7.77 - 7.92</t>
  </si>
  <si>
    <t>10.67 - 10.82</t>
  </si>
  <si>
    <t>3.05 - 3.51</t>
  </si>
  <si>
    <t>4.57 - 6.1</t>
  </si>
  <si>
    <t>8.53 - 8.99</t>
  </si>
  <si>
    <t>1.98 - 2.13</t>
  </si>
  <si>
    <t>6.71 - 7.16</t>
  </si>
  <si>
    <t>3.35 - 3.66</t>
  </si>
  <si>
    <t>7.62 - 8.08</t>
  </si>
  <si>
    <t>Perimeter (South)</t>
  </si>
  <si>
    <t>CH15-201-MW001_GW1015</t>
  </si>
  <si>
    <t>CH15-201-MW002_GW1015</t>
  </si>
  <si>
    <t>CH15-201-MW003_GW1015</t>
  </si>
  <si>
    <t>CH15-201-MW004_GW1015</t>
  </si>
  <si>
    <t>CH15-201-MW005_GW1015</t>
  </si>
  <si>
    <t>CH15-201-MW006_GW1015</t>
  </si>
  <si>
    <t>CH15-201-MW902_GW1015</t>
  </si>
  <si>
    <t>CH15-201-MW906_GW1015</t>
  </si>
  <si>
    <t>286 J</t>
  </si>
  <si>
    <t>357 J</t>
  </si>
  <si>
    <t>0.14 J</t>
  </si>
  <si>
    <t>0.16 J</t>
  </si>
  <si>
    <t>0.05 U</t>
  </si>
  <si>
    <t>0.0056 J</t>
  </si>
  <si>
    <t>0.003 J</t>
  </si>
  <si>
    <t>Table 8.4. Groundwater Analytical Results</t>
  </si>
  <si>
    <t>Table 8.5</t>
  </si>
  <si>
    <t xml:space="preserve">Remediation Unit </t>
  </si>
  <si>
    <r>
      <t>CaCO</t>
    </r>
    <r>
      <rPr>
        <vertAlign val="sub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= calcium carbonate</t>
    </r>
  </si>
  <si>
    <t>Laboratory data has been validated by CH2M before importing to EquIS. This summary table has been through QA/QC.</t>
  </si>
  <si>
    <r>
      <t>CaCO</t>
    </r>
    <r>
      <rPr>
        <vertAlign val="sub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calcium carbonate</t>
    </r>
  </si>
  <si>
    <t xml:space="preserve">LMB = </t>
  </si>
  <si>
    <t>Calculated values of AP presented italics were calculated based on total sulphur content, and represent conservative estimates of the acid generation potential.</t>
  </si>
  <si>
    <t>Calculated AP values were set to zero where the accuracy of the laboratory measurements resulted in a negative AP value.</t>
  </si>
  <si>
    <t>AP = acid potential</t>
  </si>
  <si>
    <t>Neutralization Potential Ratio (NP/AP)</t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</si>
  <si>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</si>
  <si>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</si>
  <si>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  <scheme val="minor"/>
      </rPr>
      <t>c</t>
    </r>
    <r>
      <rPr>
        <sz val="9"/>
        <color indexed="8"/>
        <rFont val="Calibri"/>
        <family val="2"/>
        <scheme val="minor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  <scheme val="minor"/>
      </rPr>
      <t>0.83[log10(hardness)]-2.46</t>
    </r>
    <r>
      <rPr>
        <sz val="9"/>
        <color indexed="8"/>
        <rFont val="Calibri"/>
        <family val="2"/>
        <scheme val="minor"/>
      </rPr>
      <t>/ 1,000 mg/L</t>
    </r>
  </si>
  <si>
    <r>
      <rPr>
        <vertAlign val="superscript"/>
        <sz val="9"/>
        <color indexed="8"/>
        <rFont val="Calibri"/>
        <family val="2"/>
        <scheme val="minor"/>
      </rPr>
      <t>d</t>
    </r>
    <r>
      <rPr>
        <sz val="9"/>
        <color indexed="8"/>
        <rFont val="Calibri"/>
        <family val="2"/>
        <scheme val="minor"/>
      </rPr>
      <t>CCME guideline is hardness dependent; If hardness is 0 to &lt; 82 mg/L, the CWQG is 2 µg/L;  At hardness &gt; 180 mg/L, the CWQG is 4 µg/L; At hardness ≥ 82 to ≤ 180 mg/L the CWQG= e</t>
    </r>
    <r>
      <rPr>
        <vertAlign val="superscript"/>
        <sz val="9"/>
        <color indexed="8"/>
        <rFont val="Calibri"/>
        <family val="2"/>
        <scheme val="minor"/>
      </rPr>
      <t>0.8545[ln(hardness)]-1.465</t>
    </r>
    <r>
      <rPr>
        <sz val="9"/>
        <color indexed="8"/>
        <rFont val="Calibri"/>
        <family val="2"/>
        <scheme val="minor"/>
      </rPr>
      <t xml:space="preserve"> * 0.2 / 1,000 mg/L</t>
    </r>
  </si>
  <si>
    <r>
      <rPr>
        <vertAlign val="superscript"/>
        <sz val="9"/>
        <color indexed="8"/>
        <rFont val="Calibri"/>
        <family val="2"/>
        <scheme val="minor"/>
      </rPr>
      <t>e</t>
    </r>
    <r>
      <rPr>
        <sz val="9"/>
        <color indexed="8"/>
        <rFont val="Calibri"/>
        <family val="2"/>
        <scheme val="minor"/>
      </rPr>
      <t xml:space="preserve"> CCME guideline is hardness dependent; 0 to ≤ 60 mg/L, the CWQG is 1 µg/L; At hardness &gt; 180 mg/L, the CWQG is 7 µg/L; At hardness &gt; 60  to ≤ 180 mg/L the CWQG = e</t>
    </r>
    <r>
      <rPr>
        <vertAlign val="superscript"/>
        <sz val="9"/>
        <color indexed="8"/>
        <rFont val="Calibri"/>
        <family val="2"/>
        <scheme val="minor"/>
      </rPr>
      <t>1.273[ln(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)]-4.705</t>
    </r>
    <r>
      <rPr>
        <sz val="9"/>
        <color indexed="8"/>
        <rFont val="Calibri"/>
        <family val="2"/>
        <scheme val="minor"/>
      </rPr>
      <t xml:space="preserve"> / 1,000 mg/L</t>
    </r>
  </si>
  <si>
    <r>
      <rPr>
        <vertAlign val="superscript"/>
        <sz val="9"/>
        <color indexed="8"/>
        <rFont val="Calibri"/>
        <family val="2"/>
        <scheme val="minor"/>
      </rPr>
      <t>f</t>
    </r>
    <r>
      <rPr>
        <sz val="9"/>
        <color indexed="8"/>
        <rFont val="Calibri"/>
        <family val="2"/>
        <scheme val="minor"/>
      </rPr>
      <t>CCME guideline is hardness dependent; At hardness is 0 to ≤ 60 mg/L, the CWQG is 25 µg/L; At hardness &gt; 180 mg/L, the CWQG is 150 µg/L; At hardness &gt;  60 to ≤ 180 mg/L the CWQG is = e</t>
    </r>
    <r>
      <rPr>
        <vertAlign val="superscript"/>
        <sz val="9"/>
        <color indexed="8"/>
        <rFont val="Calibri"/>
        <family val="2"/>
        <scheme val="minor"/>
      </rPr>
      <t>0.76[ln(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)]+1.06</t>
    </r>
    <r>
      <rPr>
        <sz val="9"/>
        <color indexed="8"/>
        <rFont val="Calibri"/>
        <family val="2"/>
        <scheme val="minor"/>
      </rPr>
      <t xml:space="preserve"> / 1,000 mg/L</t>
    </r>
  </si>
  <si>
    <r>
      <rPr>
        <vertAlign val="superscript"/>
        <sz val="9"/>
        <rFont val="Calibri"/>
        <family val="2"/>
        <scheme val="minor"/>
      </rPr>
      <t>g</t>
    </r>
    <r>
      <rPr>
        <sz val="9"/>
        <rFont val="Calibri"/>
        <family val="2"/>
        <scheme val="minor"/>
      </rPr>
      <t xml:space="preserve"> CCME trigger range for oligotrophic phosphorous</t>
    </r>
  </si>
  <si>
    <t xml:space="preserve"> &gt; = greater</t>
  </si>
  <si>
    <t>≥ = greater than or equal to</t>
  </si>
  <si>
    <t>&lt; = less than</t>
  </si>
  <si>
    <t>≤ = less than or equal to</t>
  </si>
  <si>
    <t>°C = degrees Celsius</t>
  </si>
  <si>
    <t>μg/L = micrograms per litre</t>
  </si>
  <si>
    <t xml:space="preserve">µS/cm = micro-Siemens per centimetre </t>
  </si>
  <si>
    <t>CCME = Canadian Council of Ministers of the Environment</t>
  </si>
  <si>
    <t>CWQG = Canadian Water Quality Guidelines</t>
  </si>
  <si>
    <t xml:space="preserve">FIGQG = </t>
  </si>
  <si>
    <t>mg/L = milligrams per litre</t>
  </si>
  <si>
    <t>mV = millivolt</t>
  </si>
  <si>
    <t>ORP = Oxidation-reduction Potential</t>
  </si>
  <si>
    <t>R =  result has been rejected for use</t>
  </si>
  <si>
    <t>U = analyte was analyzed for but not detected at the specified detection limit</t>
  </si>
  <si>
    <t>UJ = analyte was not detected above the detection limit; however, the reported detection limit is approximate and may not represent the actual limit of quantitation necessary to accurately and precisely measure the analyte in the sample</t>
  </si>
  <si>
    <t>NFRC = North Fork Rock Creek</t>
  </si>
  <si>
    <t>Table 8-1. Total Metals Analysis and General Chemical Parameter Results (2012-2015): Faro Mine Complex</t>
  </si>
  <si>
    <r>
      <t xml:space="preserve">12x Median Soil Content </t>
    </r>
    <r>
      <rPr>
        <b/>
        <vertAlign val="superscript"/>
        <sz val="9"/>
        <rFont val="Calibri"/>
        <family val="2"/>
        <scheme val="minor"/>
      </rPr>
      <t>a</t>
    </r>
  </si>
  <si>
    <r>
      <t>10x Crustal Abundance</t>
    </r>
    <r>
      <rPr>
        <b/>
        <vertAlign val="superscript"/>
        <sz val="9"/>
        <color theme="0"/>
        <rFont val="Calibri"/>
        <family val="2"/>
        <scheme val="minor"/>
      </rPr>
      <t>b</t>
    </r>
  </si>
  <si>
    <r>
      <t>Inorganic Carbon 
(as CaCO</t>
    </r>
    <r>
      <rPr>
        <b/>
        <vertAlign val="sub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 xml:space="preserve"> Equivalent)</t>
    </r>
  </si>
  <si>
    <t>Table 8-2. Acid Base Accounting Results (2012-2015): Faro Mine Complex</t>
  </si>
  <si>
    <r>
      <t>Acid Potential 
(as CaCO</t>
    </r>
    <r>
      <rPr>
        <b/>
        <vertAlign val="subscript"/>
        <sz val="9"/>
        <color theme="1"/>
        <rFont val="Calibri"/>
        <family val="2"/>
        <scheme val="minor"/>
      </rPr>
      <t xml:space="preserve">3 </t>
    </r>
    <r>
      <rPr>
        <b/>
        <sz val="9"/>
        <color theme="1"/>
        <rFont val="Calibri"/>
        <family val="2"/>
        <scheme val="minor"/>
      </rPr>
      <t>Eq.)</t>
    </r>
  </si>
  <si>
    <r>
      <t>Neutralization Potential 
(as CaCO</t>
    </r>
    <r>
      <rPr>
        <b/>
        <vertAlign val="sub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Eq.)</t>
    </r>
  </si>
  <si>
    <r>
      <t>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</si>
  <si>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Calculated Result 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</si>
  <si>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t>Table 8-3. De-ionized Water Leach Test Results (2012-2015): Faro Mine Complex</t>
  </si>
  <si>
    <t>J = analyte was present but the reported value may not be accurate or precise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</si>
</sst>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00_);\(#,##0.000\)"/>
    <numFmt numFmtId="165" formatCode="#,##0.0_);\(#,##0.0\)"/>
    <numFmt numFmtId="166" formatCode="_(* #,##0_);_(* \(#,##0\);_(* &quot;-&quot;??_);_(@_)"/>
    <numFmt numFmtId="167" formatCode="0.0"/>
    <numFmt numFmtId="168" formatCode="#,##0.0"/>
    <numFmt numFmtId="169" formatCode="[$-409]d\-mmm\-yy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u/>
      <vertAlign val="superscript"/>
      <sz val="9"/>
      <color indexed="8"/>
      <name val="Calibri"/>
      <family val="2"/>
    </font>
    <font>
      <sz val="10"/>
      <name val="Tahoma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vertAlign val="superscript"/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vertAlign val="sub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u/>
      <vertAlign val="superscript"/>
      <sz val="9"/>
      <color indexed="8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indexed="8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25" fillId="0" borderId="0"/>
    <xf numFmtId="0" fontId="17" fillId="0" borderId="0"/>
    <xf numFmtId="0" fontId="25" fillId="0" borderId="0" applyBorder="0"/>
    <xf numFmtId="0" fontId="17" fillId="0" borderId="0"/>
  </cellStyleXfs>
  <cellXfs count="336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37" fontId="7" fillId="0" borderId="3" xfId="0" applyNumberFormat="1" applyFont="1" applyFill="1" applyBorder="1" applyAlignment="1">
      <alignment horizontal="center"/>
    </xf>
    <xf numFmtId="37" fontId="8" fillId="0" borderId="4" xfId="1" applyNumberFormat="1" applyFont="1" applyFill="1" applyBorder="1" applyAlignment="1">
      <alignment horizontal="center"/>
    </xf>
    <xf numFmtId="37" fontId="8" fillId="0" borderId="3" xfId="0" quotePrefix="1" applyNumberFormat="1" applyFont="1" applyFill="1" applyBorder="1" applyAlignment="1">
      <alignment horizontal="center"/>
    </xf>
    <xf numFmtId="164" fontId="7" fillId="0" borderId="4" xfId="1" quotePrefix="1" applyNumberFormat="1" applyFont="1" applyFill="1" applyBorder="1" applyAlignment="1">
      <alignment horizontal="center"/>
    </xf>
    <xf numFmtId="37" fontId="7" fillId="0" borderId="4" xfId="1" quotePrefix="1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165" fontId="8" fillId="0" borderId="4" xfId="1" applyNumberFormat="1" applyFont="1" applyFill="1" applyBorder="1" applyAlignment="1">
      <alignment horizontal="center"/>
    </xf>
    <xf numFmtId="37" fontId="8" fillId="0" borderId="3" xfId="0" applyNumberFormat="1" applyFont="1" applyFill="1" applyBorder="1" applyAlignment="1">
      <alignment horizontal="center"/>
    </xf>
    <xf numFmtId="37" fontId="7" fillId="0" borderId="4" xfId="1" applyNumberFormat="1" applyFont="1" applyFill="1" applyBorder="1" applyAlignment="1">
      <alignment horizontal="center"/>
    </xf>
    <xf numFmtId="37" fontId="8" fillId="0" borderId="4" xfId="1" quotePrefix="1" applyNumberFormat="1" applyFont="1" applyFill="1" applyBorder="1" applyAlignment="1">
      <alignment horizontal="center"/>
    </xf>
    <xf numFmtId="39" fontId="8" fillId="0" borderId="3" xfId="0" applyNumberFormat="1" applyFont="1" applyFill="1" applyBorder="1" applyAlignment="1">
      <alignment horizontal="center"/>
    </xf>
    <xf numFmtId="39" fontId="7" fillId="0" borderId="4" xfId="1" quotePrefix="1" applyNumberFormat="1" applyFont="1" applyFill="1" applyBorder="1" applyAlignment="1">
      <alignment horizontal="center"/>
    </xf>
    <xf numFmtId="165" fontId="8" fillId="0" borderId="4" xfId="1" quotePrefix="1" applyNumberFormat="1" applyFont="1" applyFill="1" applyBorder="1" applyAlignment="1">
      <alignment horizontal="center"/>
    </xf>
    <xf numFmtId="39" fontId="7" fillId="0" borderId="4" xfId="1" applyNumberFormat="1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4" fillId="4" borderId="0" xfId="0" applyFont="1" applyFill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/>
    <xf numFmtId="0" fontId="6" fillId="0" borderId="0" xfId="0" applyNumberFormat="1" applyFont="1" applyFill="1" applyBorder="1"/>
    <xf numFmtId="0" fontId="4" fillId="0" borderId="0" xfId="0" applyFont="1" applyBorder="1"/>
    <xf numFmtId="0" fontId="11" fillId="0" borderId="0" xfId="0" applyFont="1"/>
    <xf numFmtId="0" fontId="12" fillId="0" borderId="0" xfId="0" applyFont="1" applyFill="1"/>
    <xf numFmtId="0" fontId="3" fillId="0" borderId="0" xfId="0" applyFont="1"/>
    <xf numFmtId="0" fontId="5" fillId="0" borderId="0" xfId="0" applyFont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0" applyFont="1" applyFill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>
      <alignment horizontal="lef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8" fillId="0" borderId="0" xfId="0" applyFont="1"/>
    <xf numFmtId="14" fontId="8" fillId="0" borderId="0" xfId="0" applyNumberFormat="1" applyFont="1"/>
    <xf numFmtId="0" fontId="19" fillId="6" borderId="0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0" fillId="0" borderId="0" xfId="0" applyNumberFormat="1" applyFill="1" applyBorder="1"/>
    <xf numFmtId="0" fontId="27" fillId="0" borderId="6" xfId="3" applyNumberFormat="1" applyFont="1" applyBorder="1" applyAlignment="1">
      <alignment vertical="top"/>
    </xf>
    <xf numFmtId="0" fontId="0" fillId="0" borderId="6" xfId="0" applyNumberFormat="1" applyFill="1" applyBorder="1" applyAlignment="1"/>
    <xf numFmtId="0" fontId="0" fillId="0" borderId="1" xfId="0" applyNumberFormat="1" applyFill="1" applyBorder="1" applyAlignment="1"/>
    <xf numFmtId="0" fontId="0" fillId="0" borderId="5" xfId="0" applyNumberFormat="1" applyFill="1" applyBorder="1" applyAlignment="1"/>
    <xf numFmtId="0" fontId="0" fillId="0" borderId="2" xfId="0" applyNumberFormat="1" applyFill="1" applyBorder="1" applyAlignment="1"/>
    <xf numFmtId="0" fontId="28" fillId="0" borderId="7" xfId="4" applyNumberFormat="1" applyFont="1" applyFill="1" applyBorder="1" applyAlignment="1">
      <alignment horizontal="center" wrapText="1"/>
    </xf>
    <xf numFmtId="0" fontId="0" fillId="0" borderId="10" xfId="0" applyNumberFormat="1" applyFill="1" applyBorder="1" applyAlignment="1"/>
    <xf numFmtId="0" fontId="0" fillId="0" borderId="12" xfId="0" applyNumberFormat="1" applyFill="1" applyBorder="1" applyAlignment="1"/>
    <xf numFmtId="169" fontId="28" fillId="0" borderId="7" xfId="4" applyNumberFormat="1" applyFont="1" applyFill="1" applyBorder="1" applyAlignment="1">
      <alignment horizontal="center" wrapText="1"/>
    </xf>
    <xf numFmtId="0" fontId="29" fillId="0" borderId="7" xfId="0" applyNumberFormat="1" applyFont="1" applyBorder="1" applyAlignment="1">
      <alignment horizontal="left"/>
    </xf>
    <xf numFmtId="0" fontId="30" fillId="0" borderId="7" xfId="0" applyNumberFormat="1" applyFont="1" applyFill="1" applyBorder="1" applyAlignment="1">
      <alignment horizontal="center"/>
    </xf>
    <xf numFmtId="0" fontId="30" fillId="0" borderId="7" xfId="0" applyNumberFormat="1" applyFont="1" applyFill="1" applyBorder="1" applyAlignment="1">
      <alignment horizontal="center" wrapText="1"/>
    </xf>
    <xf numFmtId="0" fontId="0" fillId="0" borderId="7" xfId="0" applyNumberFormat="1" applyFill="1" applyBorder="1"/>
    <xf numFmtId="49" fontId="31" fillId="0" borderId="7" xfId="4" applyNumberFormat="1" applyFont="1" applyFill="1" applyBorder="1" applyAlignment="1">
      <alignment horizontal="left"/>
    </xf>
    <xf numFmtId="49" fontId="22" fillId="0" borderId="7" xfId="4" applyNumberFormat="1" applyFont="1" applyFill="1" applyBorder="1" applyAlignment="1">
      <alignment horizontal="center"/>
    </xf>
    <xf numFmtId="0" fontId="22" fillId="0" borderId="7" xfId="4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top"/>
    </xf>
    <xf numFmtId="49" fontId="22" fillId="0" borderId="7" xfId="4" applyNumberFormat="1" applyFont="1" applyFill="1" applyBorder="1" applyAlignment="1">
      <alignment horizontal="center" wrapText="1"/>
    </xf>
    <xf numFmtId="0" fontId="22" fillId="0" borderId="7" xfId="4" applyNumberFormat="1" applyFont="1" applyFill="1" applyBorder="1" applyAlignment="1">
      <alignment horizontal="center" wrapText="1"/>
    </xf>
    <xf numFmtId="49" fontId="0" fillId="0" borderId="0" xfId="0" applyNumberFormat="1" applyFill="1" applyBorder="1"/>
    <xf numFmtId="0" fontId="31" fillId="0" borderId="7" xfId="4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 vertical="top"/>
    </xf>
    <xf numFmtId="0" fontId="32" fillId="0" borderId="7" xfId="0" applyNumberFormat="1" applyFont="1" applyFill="1" applyBorder="1" applyAlignment="1">
      <alignment vertical="top"/>
    </xf>
    <xf numFmtId="0" fontId="32" fillId="0" borderId="7" xfId="0" applyNumberFormat="1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33" fillId="0" borderId="7" xfId="0" applyFont="1" applyFill="1" applyBorder="1" applyAlignment="1">
      <alignment horizontal="left" vertical="top"/>
    </xf>
    <xf numFmtId="0" fontId="8" fillId="0" borderId="7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2" fillId="8" borderId="7" xfId="4" applyNumberFormat="1" applyFont="1" applyFill="1" applyBorder="1" applyAlignment="1">
      <alignment horizontal="center" wrapText="1"/>
    </xf>
    <xf numFmtId="0" fontId="33" fillId="0" borderId="7" xfId="0" applyNumberFormat="1" applyFont="1" applyFill="1" applyBorder="1" applyAlignment="1">
      <alignment horizontal="right" vertical="top"/>
    </xf>
    <xf numFmtId="0" fontId="33" fillId="0" borderId="7" xfId="5" applyNumberFormat="1" applyFont="1" applyFill="1" applyBorder="1" applyAlignment="1">
      <alignment horizontal="center" vertical="top"/>
    </xf>
    <xf numFmtId="0" fontId="0" fillId="0" borderId="0" xfId="0" applyNumberFormat="1" applyBorder="1"/>
    <xf numFmtId="0" fontId="34" fillId="0" borderId="7" xfId="4" applyNumberFormat="1" applyFont="1" applyFill="1" applyBorder="1" applyAlignment="1">
      <alignment horizontal="right"/>
    </xf>
    <xf numFmtId="0" fontId="35" fillId="0" borderId="7" xfId="4" applyNumberFormat="1" applyFont="1" applyFill="1" applyBorder="1" applyAlignment="1">
      <alignment horizontal="center"/>
    </xf>
    <xf numFmtId="0" fontId="36" fillId="0" borderId="7" xfId="4" applyNumberFormat="1" applyFont="1" applyFill="1" applyBorder="1" applyAlignment="1">
      <alignment horizontal="center"/>
    </xf>
    <xf numFmtId="0" fontId="35" fillId="0" borderId="7" xfId="4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/>
    <xf numFmtId="0" fontId="18" fillId="0" borderId="7" xfId="0" applyNumberFormat="1" applyFont="1" applyFill="1" applyBorder="1" applyAlignment="1">
      <alignment vertical="top"/>
    </xf>
    <xf numFmtId="0" fontId="8" fillId="0" borderId="7" xfId="0" applyFont="1" applyFill="1" applyBorder="1" applyAlignment="1">
      <alignment horizontal="center" vertical="top"/>
    </xf>
    <xf numFmtId="0" fontId="22" fillId="7" borderId="7" xfId="4" applyNumberFormat="1" applyFont="1" applyFill="1" applyBorder="1" applyAlignment="1">
      <alignment horizontal="center" wrapText="1"/>
    </xf>
    <xf numFmtId="0" fontId="8" fillId="0" borderId="0" xfId="0" applyNumberFormat="1" applyFont="1"/>
    <xf numFmtId="0" fontId="18" fillId="0" borderId="0" xfId="0" applyNumberFormat="1" applyFont="1" applyAlignment="1"/>
    <xf numFmtId="0" fontId="0" fillId="0" borderId="0" xfId="0" applyNumberFormat="1"/>
    <xf numFmtId="0" fontId="19" fillId="3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Alignment="1"/>
    <xf numFmtId="0" fontId="22" fillId="0" borderId="0" xfId="0" applyNumberFormat="1" applyFont="1" applyAlignment="1"/>
    <xf numFmtId="0" fontId="8" fillId="0" borderId="0" xfId="0" applyNumberFormat="1" applyFont="1" applyAlignment="1"/>
    <xf numFmtId="0" fontId="27" fillId="0" borderId="0" xfId="3" applyNumberFormat="1" applyFont="1" applyBorder="1" applyAlignment="1">
      <alignment vertical="top"/>
    </xf>
    <xf numFmtId="0" fontId="0" fillId="0" borderId="0" xfId="0" applyNumberFormat="1" applyFill="1" applyBorder="1" applyAlignment="1"/>
    <xf numFmtId="0" fontId="0" fillId="0" borderId="8" xfId="0" applyNumberFormat="1" applyFill="1" applyBorder="1" applyAlignment="1"/>
    <xf numFmtId="0" fontId="0" fillId="0" borderId="13" xfId="0" applyNumberFormat="1" applyFill="1" applyBorder="1" applyAlignment="1"/>
    <xf numFmtId="0" fontId="0" fillId="0" borderId="14" xfId="0" applyNumberFormat="1" applyFill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left" vertical="center"/>
    </xf>
    <xf numFmtId="0" fontId="18" fillId="7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Alignment="1">
      <alignment vertical="top"/>
    </xf>
    <xf numFmtId="0" fontId="22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0" fontId="40" fillId="0" borderId="0" xfId="3" applyNumberFormat="1" applyFont="1" applyAlignment="1">
      <alignment horizontal="left" vertical="top" wrapText="1"/>
    </xf>
    <xf numFmtId="0" fontId="40" fillId="0" borderId="0" xfId="3" applyNumberFormat="1" applyFont="1" applyAlignment="1">
      <alignment horizontal="left" vertical="top"/>
    </xf>
    <xf numFmtId="0" fontId="31" fillId="0" borderId="7" xfId="6" applyFont="1" applyFill="1" applyBorder="1" applyAlignment="1">
      <alignment horizontal="center" vertical="center" wrapText="1"/>
    </xf>
    <xf numFmtId="169" fontId="22" fillId="0" borderId="7" xfId="6" applyNumberFormat="1" applyFont="1" applyFill="1" applyBorder="1" applyAlignment="1">
      <alignment horizontal="center" vertical="center" wrapText="1"/>
    </xf>
    <xf numFmtId="0" fontId="31" fillId="0" borderId="7" xfId="4" applyNumberFormat="1" applyFont="1" applyFill="1" applyBorder="1" applyAlignment="1">
      <alignment horizontal="center" wrapText="1"/>
    </xf>
    <xf numFmtId="0" fontId="22" fillId="9" borderId="7" xfId="4" applyNumberFormat="1" applyFont="1" applyFill="1" applyBorder="1" applyAlignment="1">
      <alignment horizontal="center" wrapText="1"/>
    </xf>
    <xf numFmtId="0" fontId="42" fillId="0" borderId="0" xfId="0" applyFont="1" applyFill="1"/>
    <xf numFmtId="0" fontId="8" fillId="0" borderId="0" xfId="0" applyFont="1" applyFill="1"/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0" borderId="0" xfId="0" applyFont="1"/>
    <xf numFmtId="0" fontId="18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8" fillId="7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/>
    </xf>
    <xf numFmtId="0" fontId="18" fillId="7" borderId="0" xfId="0" applyFont="1" applyFill="1" applyBorder="1" applyAlignment="1">
      <alignment horizontal="left" vertical="center"/>
    </xf>
    <xf numFmtId="0" fontId="26" fillId="0" borderId="0" xfId="3" applyNumberFormat="1" applyFont="1" applyBorder="1" applyAlignment="1">
      <alignment vertical="top" wrapText="1"/>
    </xf>
    <xf numFmtId="0" fontId="18" fillId="8" borderId="0" xfId="0" applyNumberFormat="1" applyFont="1" applyFill="1" applyBorder="1" applyAlignment="1">
      <alignment vertical="center"/>
    </xf>
    <xf numFmtId="0" fontId="18" fillId="7" borderId="0" xfId="0" applyNumberFormat="1" applyFont="1" applyFill="1" applyBorder="1" applyAlignment="1">
      <alignment vertical="center"/>
    </xf>
    <xf numFmtId="0" fontId="40" fillId="0" borderId="0" xfId="3" applyNumberFormat="1" applyFont="1" applyAlignment="1">
      <alignment horizontal="left" vertical="top" wrapText="1"/>
    </xf>
    <xf numFmtId="0" fontId="42" fillId="0" borderId="0" xfId="0" applyFont="1" applyFill="1" applyBorder="1"/>
    <xf numFmtId="0" fontId="16" fillId="0" borderId="0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0" fontId="42" fillId="0" borderId="0" xfId="0" applyFont="1" applyBorder="1"/>
    <xf numFmtId="0" fontId="18" fillId="0" borderId="0" xfId="0" applyFont="1" applyFill="1" applyBorder="1" applyAlignment="1">
      <alignment horizontal="right"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NumberFormat="1" applyFont="1" applyBorder="1"/>
    <xf numFmtId="3" fontId="18" fillId="0" borderId="0" xfId="0" applyNumberFormat="1" applyFont="1" applyBorder="1"/>
    <xf numFmtId="3" fontId="18" fillId="0" borderId="0" xfId="0" applyNumberFormat="1" applyFont="1" applyBorder="1" applyAlignment="1">
      <alignment horizontal="left"/>
    </xf>
    <xf numFmtId="3" fontId="18" fillId="0" borderId="6" xfId="0" applyNumberFormat="1" applyFont="1" applyBorder="1"/>
    <xf numFmtId="4" fontId="42" fillId="0" borderId="0" xfId="0" applyNumberFormat="1" applyFont="1" applyBorder="1" applyAlignment="1">
      <alignment horizontal="center"/>
    </xf>
    <xf numFmtId="0" fontId="18" fillId="0" borderId="6" xfId="0" applyFont="1" applyBorder="1" applyAlignment="1">
      <alignment wrapText="1"/>
    </xf>
    <xf numFmtId="4" fontId="42" fillId="0" borderId="6" xfId="0" applyNumberFormat="1" applyFont="1" applyBorder="1" applyAlignment="1">
      <alignment horizontal="center"/>
    </xf>
    <xf numFmtId="0" fontId="18" fillId="0" borderId="5" xfId="0" applyFont="1" applyFill="1" applyBorder="1" applyAlignment="1">
      <alignment horizontal="right" wrapText="1"/>
    </xf>
    <xf numFmtId="0" fontId="18" fillId="0" borderId="2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4" xfId="0" applyFont="1" applyBorder="1" applyAlignment="1">
      <alignment horizontal="right"/>
    </xf>
    <xf numFmtId="0" fontId="8" fillId="0" borderId="4" xfId="0" applyFont="1" applyBorder="1"/>
    <xf numFmtId="0" fontId="8" fillId="0" borderId="4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Border="1" applyAlignment="1"/>
    <xf numFmtId="3" fontId="8" fillId="0" borderId="12" xfId="0" applyNumberFormat="1" applyFont="1" applyBorder="1"/>
    <xf numFmtId="0" fontId="8" fillId="0" borderId="12" xfId="0" applyFont="1" applyBorder="1"/>
    <xf numFmtId="0" fontId="1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8" fillId="0" borderId="6" xfId="0" applyFont="1" applyBorder="1"/>
    <xf numFmtId="0" fontId="18" fillId="0" borderId="14" xfId="0" applyFont="1" applyBorder="1"/>
    <xf numFmtId="0" fontId="18" fillId="0" borderId="6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2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37" fontId="7" fillId="0" borderId="3" xfId="1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42" fillId="0" borderId="3" xfId="0" applyNumberFormat="1" applyFont="1" applyBorder="1" applyAlignment="1">
      <alignment horizontal="center"/>
    </xf>
    <xf numFmtId="4" fontId="42" fillId="0" borderId="4" xfId="0" applyNumberFormat="1" applyFont="1" applyBorder="1" applyAlignment="1">
      <alignment horizontal="center"/>
    </xf>
    <xf numFmtId="4" fontId="42" fillId="0" borderId="10" xfId="0" applyNumberFormat="1" applyFont="1" applyBorder="1" applyAlignment="1">
      <alignment horizontal="center"/>
    </xf>
    <xf numFmtId="4" fontId="42" fillId="0" borderId="12" xfId="0" applyNumberFormat="1" applyFont="1" applyBorder="1" applyAlignment="1">
      <alignment horizontal="center"/>
    </xf>
    <xf numFmtId="0" fontId="51" fillId="0" borderId="0" xfId="0" applyFont="1" applyBorder="1" applyAlignment="1" applyProtection="1">
      <alignment horizontal="left" vertical="top" wrapText="1"/>
      <protection locked="0"/>
    </xf>
    <xf numFmtId="0" fontId="52" fillId="0" borderId="0" xfId="0" applyFont="1" applyFill="1" applyBorder="1" applyProtection="1">
      <protection locked="0"/>
    </xf>
    <xf numFmtId="0" fontId="53" fillId="0" borderId="0" xfId="0" applyFont="1" applyFill="1" applyBorder="1"/>
    <xf numFmtId="37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3" fontId="42" fillId="0" borderId="0" xfId="0" applyNumberFormat="1" applyFont="1" applyBorder="1" applyAlignment="1">
      <alignment horizontal="center"/>
    </xf>
    <xf numFmtId="168" fontId="42" fillId="0" borderId="0" xfId="0" applyNumberFormat="1" applyFont="1" applyBorder="1" applyAlignment="1">
      <alignment horizontal="center"/>
    </xf>
    <xf numFmtId="168" fontId="42" fillId="0" borderId="6" xfId="0" applyNumberFormat="1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Font="1"/>
    <xf numFmtId="0" fontId="18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54" fillId="0" borderId="0" xfId="0" applyFont="1" applyProtection="1">
      <protection locked="0"/>
    </xf>
    <xf numFmtId="0" fontId="53" fillId="0" borderId="0" xfId="0" applyFont="1"/>
    <xf numFmtId="0" fontId="53" fillId="0" borderId="0" xfId="0" applyFont="1" applyFill="1"/>
    <xf numFmtId="0" fontId="51" fillId="0" borderId="0" xfId="0" applyFont="1" applyAlignment="1" applyProtection="1">
      <alignment wrapText="1"/>
      <protection locked="0"/>
    </xf>
    <xf numFmtId="0" fontId="53" fillId="0" borderId="0" xfId="0" applyFont="1" applyAlignment="1">
      <alignment wrapText="1"/>
    </xf>
    <xf numFmtId="0" fontId="16" fillId="0" borderId="6" xfId="0" applyFont="1" applyBorder="1" applyAlignment="1">
      <alignment horizontal="left" vertical="top" wrapText="1"/>
    </xf>
    <xf numFmtId="0" fontId="42" fillId="0" borderId="6" xfId="0" applyFont="1" applyFill="1" applyBorder="1"/>
    <xf numFmtId="0" fontId="42" fillId="0" borderId="6" xfId="0" applyFont="1" applyBorder="1"/>
    <xf numFmtId="0" fontId="4" fillId="0" borderId="6" xfId="0" applyFont="1" applyFill="1" applyBorder="1"/>
    <xf numFmtId="0" fontId="4" fillId="0" borderId="6" xfId="0" applyFont="1" applyBorder="1"/>
    <xf numFmtId="0" fontId="18" fillId="0" borderId="5" xfId="0" applyFont="1" applyBorder="1"/>
    <xf numFmtId="0" fontId="8" fillId="0" borderId="5" xfId="0" applyFont="1" applyBorder="1"/>
    <xf numFmtId="0" fontId="42" fillId="0" borderId="5" xfId="0" applyFont="1" applyBorder="1"/>
    <xf numFmtId="0" fontId="8" fillId="0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0" fontId="18" fillId="0" borderId="0" xfId="0" applyFont="1" applyFill="1" applyAlignment="1" applyProtection="1">
      <protection locked="0"/>
    </xf>
    <xf numFmtId="0" fontId="42" fillId="0" borderId="0" xfId="0" applyFont="1" applyFill="1" applyAlignment="1">
      <alignment horizontal="left"/>
    </xf>
    <xf numFmtId="0" fontId="16" fillId="0" borderId="0" xfId="0" applyFont="1" applyFill="1" applyProtection="1">
      <protection locked="0"/>
    </xf>
    <xf numFmtId="0" fontId="55" fillId="0" borderId="0" xfId="2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0" xfId="0" applyFont="1" applyFill="1" applyBorder="1"/>
    <xf numFmtId="0" fontId="11" fillId="0" borderId="0" xfId="0" applyFont="1" applyFill="1"/>
    <xf numFmtId="0" fontId="55" fillId="0" borderId="5" xfId="2" applyFont="1" applyFill="1" applyBorder="1" applyAlignment="1">
      <alignment horizontal="center"/>
    </xf>
    <xf numFmtId="0" fontId="55" fillId="0" borderId="5" xfId="2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/>
    </xf>
    <xf numFmtId="0" fontId="55" fillId="0" borderId="0" xfId="2" applyFont="1" applyFill="1" applyBorder="1" applyAlignment="1">
      <alignment horizontal="center"/>
    </xf>
    <xf numFmtId="0" fontId="11" fillId="0" borderId="6" xfId="0" applyFont="1" applyFill="1" applyBorder="1"/>
    <xf numFmtId="0" fontId="51" fillId="0" borderId="0" xfId="0" applyFont="1" applyFill="1" applyAlignment="1" applyProtection="1">
      <protection locked="0"/>
    </xf>
    <xf numFmtId="0" fontId="52" fillId="0" borderId="0" xfId="0" applyFont="1" applyFill="1" applyProtection="1">
      <protection locked="0"/>
    </xf>
    <xf numFmtId="0" fontId="11" fillId="0" borderId="14" xfId="0" applyFont="1" applyFill="1" applyBorder="1" applyAlignment="1">
      <alignment horizontal="center"/>
    </xf>
    <xf numFmtId="0" fontId="55" fillId="0" borderId="1" xfId="2" applyFont="1" applyFill="1" applyBorder="1" applyAlignment="1">
      <alignment horizontal="center" wrapText="1"/>
    </xf>
    <xf numFmtId="0" fontId="55" fillId="0" borderId="2" xfId="2" applyFont="1" applyFill="1" applyBorder="1" applyAlignment="1">
      <alignment horizontal="center" wrapText="1"/>
    </xf>
    <xf numFmtId="0" fontId="55" fillId="0" borderId="3" xfId="2" applyFont="1" applyFill="1" applyBorder="1" applyAlignment="1">
      <alignment horizontal="center" wrapText="1"/>
    </xf>
    <xf numFmtId="0" fontId="55" fillId="0" borderId="4" xfId="2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55" fillId="0" borderId="6" xfId="2" applyFont="1" applyFill="1" applyBorder="1" applyAlignment="1">
      <alignment horizontal="center"/>
    </xf>
    <xf numFmtId="0" fontId="55" fillId="0" borderId="6" xfId="2" applyFont="1" applyFill="1" applyBorder="1" applyAlignment="1">
      <alignment horizontal="center" wrapText="1"/>
    </xf>
    <xf numFmtId="0" fontId="55" fillId="0" borderId="7" xfId="2" applyFont="1" applyFill="1" applyBorder="1" applyAlignment="1">
      <alignment horizontal="center" wrapText="1"/>
    </xf>
    <xf numFmtId="0" fontId="55" fillId="0" borderId="14" xfId="2" applyFont="1" applyFill="1" applyBorder="1" applyAlignment="1">
      <alignment horizontal="center" wrapText="1"/>
    </xf>
    <xf numFmtId="0" fontId="55" fillId="0" borderId="8" xfId="2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7" fontId="42" fillId="0" borderId="0" xfId="0" applyNumberFormat="1" applyFont="1" applyFill="1" applyBorder="1" applyAlignment="1">
      <alignment horizontal="center"/>
    </xf>
    <xf numFmtId="14" fontId="42" fillId="0" borderId="0" xfId="0" applyNumberFormat="1" applyFont="1" applyFill="1" applyBorder="1" applyAlignment="1">
      <alignment horizontal="center"/>
    </xf>
    <xf numFmtId="0" fontId="42" fillId="0" borderId="3" xfId="0" applyNumberFormat="1" applyFont="1" applyFill="1" applyBorder="1" applyAlignment="1">
      <alignment horizontal="center"/>
    </xf>
    <xf numFmtId="0" fontId="42" fillId="0" borderId="4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2" fontId="42" fillId="0" borderId="0" xfId="0" applyNumberFormat="1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2" fillId="0" borderId="0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7" fontId="58" fillId="0" borderId="0" xfId="0" applyNumberFormat="1" applyFont="1" applyFill="1" applyBorder="1" applyAlignment="1">
      <alignment horizontal="center"/>
    </xf>
    <xf numFmtId="1" fontId="42" fillId="0" borderId="0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67" fontId="42" fillId="0" borderId="6" xfId="0" applyNumberFormat="1" applyFont="1" applyFill="1" applyBorder="1" applyAlignment="1">
      <alignment horizontal="center"/>
    </xf>
    <xf numFmtId="14" fontId="42" fillId="0" borderId="6" xfId="0" applyNumberFormat="1" applyFont="1" applyFill="1" applyBorder="1" applyAlignment="1">
      <alignment horizontal="center"/>
    </xf>
    <xf numFmtId="0" fontId="42" fillId="0" borderId="10" xfId="0" applyNumberFormat="1" applyFont="1" applyFill="1" applyBorder="1" applyAlignment="1">
      <alignment horizontal="center"/>
    </xf>
    <xf numFmtId="0" fontId="42" fillId="0" borderId="12" xfId="0" applyNumberFormat="1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/>
    </xf>
    <xf numFmtId="3" fontId="42" fillId="0" borderId="6" xfId="0" applyNumberFormat="1" applyFont="1" applyFill="1" applyBorder="1" applyAlignment="1">
      <alignment horizontal="center"/>
    </xf>
    <xf numFmtId="2" fontId="58" fillId="0" borderId="6" xfId="0" applyNumberFormat="1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167" fontId="42" fillId="0" borderId="0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center" wrapText="1"/>
    </xf>
    <xf numFmtId="0" fontId="55" fillId="0" borderId="8" xfId="2" applyFont="1" applyFill="1" applyBorder="1" applyAlignment="1">
      <alignment horizontal="left" vertical="center" wrapText="1"/>
    </xf>
    <xf numFmtId="0" fontId="55" fillId="0" borderId="0" xfId="2" applyFont="1" applyFill="1" applyBorder="1" applyAlignment="1">
      <alignment horizontal="left" vertical="center" wrapText="1"/>
    </xf>
    <xf numFmtId="0" fontId="51" fillId="0" borderId="0" xfId="0" applyFont="1" applyBorder="1" applyAlignment="1" applyProtection="1">
      <alignment horizontal="left" vertical="center" wrapText="1"/>
      <protection locked="0"/>
    </xf>
    <xf numFmtId="0" fontId="52" fillId="0" borderId="0" xfId="0" applyFont="1" applyBorder="1" applyAlignment="1" applyProtection="1">
      <alignment horizontal="left" vertical="center" wrapText="1"/>
      <protection locked="0"/>
    </xf>
    <xf numFmtId="0" fontId="42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55" fillId="0" borderId="6" xfId="2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wrapText="1"/>
      <protection locked="0"/>
    </xf>
    <xf numFmtId="0" fontId="55" fillId="0" borderId="16" xfId="2" applyFont="1" applyFill="1" applyBorder="1" applyAlignment="1">
      <alignment horizontal="left" vertical="center" wrapText="1"/>
    </xf>
    <xf numFmtId="0" fontId="55" fillId="0" borderId="16" xfId="2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55" fillId="0" borderId="17" xfId="2" applyFont="1" applyFill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vertical="center" wrapText="1"/>
      <protection locked="0"/>
    </xf>
    <xf numFmtId="0" fontId="11" fillId="0" borderId="13" xfId="0" applyFont="1" applyFill="1" applyBorder="1" applyAlignment="1" applyProtection="1">
      <alignment vertical="center" wrapText="1"/>
      <protection locked="0"/>
    </xf>
    <xf numFmtId="0" fontId="11" fillId="0" borderId="12" xfId="0" applyFont="1" applyFill="1" applyBorder="1" applyAlignment="1">
      <alignment horizontal="left" vertical="center" wrapText="1"/>
    </xf>
    <xf numFmtId="0" fontId="55" fillId="0" borderId="10" xfId="2" applyFont="1" applyFill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11" fillId="0" borderId="11" xfId="0" applyFont="1" applyFill="1" applyBorder="1" applyAlignment="1" applyProtection="1">
      <alignment vertical="center" wrapText="1"/>
      <protection locked="0"/>
    </xf>
    <xf numFmtId="0" fontId="42" fillId="0" borderId="14" xfId="0" applyFont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 applyProtection="1">
      <alignment horizontal="center" wrapText="1"/>
      <protection locked="0"/>
    </xf>
    <xf numFmtId="14" fontId="42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7">
    <cellStyle name="Comma" xfId="1" builtinId="3"/>
    <cellStyle name="GroupColumn0" xfId="5"/>
    <cellStyle name="Normal" xfId="0" builtinId="0"/>
    <cellStyle name="Normal 4" xfId="3"/>
    <cellStyle name="Normal_Sheet1" xfId="4"/>
    <cellStyle name="Normal_Sheet2" xfId="6"/>
    <cellStyle name="Normal_Sheet4" xfId="2"/>
  </cellStyles>
  <dxfs count="202"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2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ont>
        <b/>
        <i val="0"/>
      </font>
    </dxf>
    <dxf>
      <fill>
        <patternFill>
          <bgColor theme="9" tint="0.59996337778862885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M2/TA021NFRCD/WorkingFiles/FinalDBR/Appendix/AppC_GroundwaterReport/Tables/Master_GW_Geochemdata_Tables_4-2_4-3_4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 MWs"/>
      <sheetName val="4-2 MWs Notes"/>
      <sheetName val="4-3 Surface"/>
      <sheetName val="4-6 PZs"/>
      <sheetName val="4-6 PZs Notes"/>
      <sheetName val="Raw Data"/>
      <sheetName val="Sheet4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Alkalinity, Bicarbonate (as CaCO3)</v>
          </cell>
          <cell r="C2" t="str">
            <v>mg/l</v>
          </cell>
        </row>
        <row r="3">
          <cell r="B3" t="str">
            <v>Alkalinity, Carbonate (as CaCO3)</v>
          </cell>
          <cell r="C3" t="str">
            <v>mg/l</v>
          </cell>
        </row>
        <row r="4">
          <cell r="B4" t="str">
            <v>Alkalinity, Hydroxide (as CaCO3)</v>
          </cell>
          <cell r="C4" t="str">
            <v>mg/l</v>
          </cell>
        </row>
        <row r="5">
          <cell r="B5" t="str">
            <v>Hardness (as CaCO3)</v>
          </cell>
          <cell r="C5" t="str">
            <v>mg/l</v>
          </cell>
        </row>
        <row r="6">
          <cell r="B6" t="str">
            <v>Total dissolved solids</v>
          </cell>
          <cell r="C6" t="str">
            <v>mg/l</v>
          </cell>
        </row>
        <row r="7">
          <cell r="B7" t="str">
            <v>Lithium, dissolved</v>
          </cell>
          <cell r="C7" t="str">
            <v>mg/l</v>
          </cell>
        </row>
        <row r="8">
          <cell r="B8" t="str">
            <v>Manganese, dissolved</v>
          </cell>
          <cell r="C8" t="str">
            <v>mg/l</v>
          </cell>
        </row>
        <row r="9">
          <cell r="B9" t="str">
            <v>Molybdenum (Mo)-Dissolved</v>
          </cell>
          <cell r="C9" t="str">
            <v>mg/l</v>
          </cell>
        </row>
        <row r="10">
          <cell r="B10" t="str">
            <v>Nickel (Ni)-Dissolved</v>
          </cell>
          <cell r="C10" t="str">
            <v>mg/l</v>
          </cell>
        </row>
        <row r="11">
          <cell r="B11" t="str">
            <v>Potassium, dissolved</v>
          </cell>
          <cell r="C11" t="str">
            <v>mg/l</v>
          </cell>
        </row>
        <row r="12">
          <cell r="B12" t="str">
            <v>Silver (Ag)-Dissolved</v>
          </cell>
          <cell r="C12" t="str">
            <v>mg/l</v>
          </cell>
        </row>
        <row r="13">
          <cell r="B13" t="str">
            <v>Sodium (Na)-Dissolved</v>
          </cell>
          <cell r="C13" t="str">
            <v>mg/l</v>
          </cell>
        </row>
        <row r="14">
          <cell r="B14" t="str">
            <v>Strontium, dissolved</v>
          </cell>
          <cell r="C14" t="str">
            <v>mg/l</v>
          </cell>
        </row>
        <row r="15">
          <cell r="B15" t="str">
            <v>Thallium (Tl)-Dissolved</v>
          </cell>
          <cell r="C15" t="str">
            <v>mg/l</v>
          </cell>
        </row>
        <row r="16">
          <cell r="B16" t="str">
            <v>Titanium, dissolved</v>
          </cell>
          <cell r="C16" t="str">
            <v>mg/l</v>
          </cell>
        </row>
        <row r="17">
          <cell r="B17" t="str">
            <v>Antimony (Sb)-Dissolved</v>
          </cell>
          <cell r="C17" t="str">
            <v>mg/l</v>
          </cell>
        </row>
        <row r="18">
          <cell r="B18" t="str">
            <v>Arsenic (As)-Dissolved</v>
          </cell>
          <cell r="C18" t="str">
            <v>mg/l</v>
          </cell>
        </row>
        <row r="19">
          <cell r="B19" t="str">
            <v>Barium (Ba)-Dissolved</v>
          </cell>
          <cell r="C19" t="str">
            <v>mg/l</v>
          </cell>
        </row>
        <row r="20">
          <cell r="B20" t="str">
            <v>Beryllium (Be)-Dissolved</v>
          </cell>
          <cell r="C20" t="str">
            <v>mg/l</v>
          </cell>
        </row>
        <row r="21">
          <cell r="B21" t="str">
            <v>Boron (B)-Dissolved</v>
          </cell>
          <cell r="C21" t="str">
            <v>mg/l</v>
          </cell>
        </row>
        <row r="22">
          <cell r="B22" t="str">
            <v>Fluoride</v>
          </cell>
          <cell r="C22" t="str">
            <v>mg/l</v>
          </cell>
        </row>
        <row r="23">
          <cell r="B23" t="str">
            <v>Phosphorus</v>
          </cell>
          <cell r="C23" t="str">
            <v>mg/l</v>
          </cell>
        </row>
        <row r="24">
          <cell r="B24" t="str">
            <v>Carbon, dissolved organic (DOC)</v>
          </cell>
          <cell r="C24" t="str">
            <v>mg/l</v>
          </cell>
        </row>
        <row r="25">
          <cell r="B25" t="str">
            <v>Silica, Dissolved</v>
          </cell>
          <cell r="C25" t="str">
            <v>mg/l</v>
          </cell>
        </row>
        <row r="26">
          <cell r="B26" t="str">
            <v>Sulfur, dissolved</v>
          </cell>
          <cell r="C26" t="str">
            <v>mg/l</v>
          </cell>
        </row>
        <row r="27">
          <cell r="B27" t="str">
            <v>Iron, dissolved</v>
          </cell>
          <cell r="C27" t="str">
            <v>mg/l</v>
          </cell>
        </row>
        <row r="28">
          <cell r="B28" t="str">
            <v>Magnesium, dissolved</v>
          </cell>
          <cell r="C28" t="str">
            <v>mg/l</v>
          </cell>
        </row>
        <row r="29">
          <cell r="B29" t="str">
            <v>Silicon, dissolved</v>
          </cell>
          <cell r="C29" t="str">
            <v>mg/l</v>
          </cell>
        </row>
        <row r="30">
          <cell r="B30" t="str">
            <v>Calcium, dissolved</v>
          </cell>
          <cell r="C30" t="str">
            <v>mg/l</v>
          </cell>
        </row>
        <row r="31">
          <cell r="B31" t="str">
            <v>Phosphorus, dissolved</v>
          </cell>
          <cell r="C31" t="str">
            <v>mg/l</v>
          </cell>
        </row>
        <row r="32">
          <cell r="B32" t="str">
            <v>Aluminum, dissolved</v>
          </cell>
          <cell r="C32" t="str">
            <v>mg/l</v>
          </cell>
        </row>
        <row r="33">
          <cell r="B33" t="str">
            <v>Lead (Pb)-Dissolved</v>
          </cell>
          <cell r="C33" t="str">
            <v>mg/l</v>
          </cell>
        </row>
        <row r="34">
          <cell r="B34" t="str">
            <v>Copper (Cu)-Dissolved</v>
          </cell>
          <cell r="C34" t="str">
            <v>mg/l</v>
          </cell>
        </row>
        <row r="35">
          <cell r="B35" t="str">
            <v>Uranium (U)-Dissolved</v>
          </cell>
          <cell r="C35" t="str">
            <v>mg/l</v>
          </cell>
        </row>
        <row r="36">
          <cell r="B36" t="str">
            <v>Vanadium (V)-Dissolved</v>
          </cell>
          <cell r="C36" t="str">
            <v>mg/l</v>
          </cell>
        </row>
        <row r="37">
          <cell r="B37" t="str">
            <v>Zinc (Zn)-Dissolved</v>
          </cell>
          <cell r="C37" t="str">
            <v>mg/l</v>
          </cell>
        </row>
        <row r="38">
          <cell r="B38" t="str">
            <v>Selenium (Se)-Dissolved</v>
          </cell>
          <cell r="C38" t="str">
            <v>mg/l</v>
          </cell>
        </row>
        <row r="39">
          <cell r="B39" t="str">
            <v>Total Suspended Solids</v>
          </cell>
          <cell r="C39" t="str">
            <v>mg/l</v>
          </cell>
        </row>
        <row r="40">
          <cell r="B40" t="str">
            <v>Nitrate (as N)</v>
          </cell>
          <cell r="C40" t="str">
            <v>mg/l</v>
          </cell>
        </row>
        <row r="41">
          <cell r="B41" t="str">
            <v>Nitrite (as N)</v>
          </cell>
          <cell r="C41" t="str">
            <v>mg/l</v>
          </cell>
        </row>
        <row r="42">
          <cell r="B42" t="str">
            <v>Sulfate</v>
          </cell>
          <cell r="C42" t="str">
            <v>mg/l</v>
          </cell>
        </row>
        <row r="43">
          <cell r="B43" t="str">
            <v>Chloride (Cl)</v>
          </cell>
          <cell r="C43" t="str">
            <v>mg/l</v>
          </cell>
        </row>
        <row r="44">
          <cell r="B44" t="str">
            <v>pH</v>
          </cell>
          <cell r="C44" t="str">
            <v>Ph</v>
          </cell>
        </row>
        <row r="45">
          <cell r="B45" t="str">
            <v>Mercury, dissolved</v>
          </cell>
          <cell r="C45" t="str">
            <v>mg/l</v>
          </cell>
        </row>
        <row r="46">
          <cell r="B46" t="str">
            <v>Ferrous Iron, dissolved</v>
          </cell>
          <cell r="C46" t="str">
            <v>mg/l</v>
          </cell>
        </row>
        <row r="47">
          <cell r="B47" t="str">
            <v>Ammonia</v>
          </cell>
          <cell r="C47" t="str">
            <v>mg/l</v>
          </cell>
        </row>
        <row r="48">
          <cell r="B48" t="str">
            <v>Acidity, hot peroxide</v>
          </cell>
          <cell r="C48" t="str">
            <v>mg/l</v>
          </cell>
        </row>
        <row r="49">
          <cell r="B49" t="str">
            <v>Alkalinity, Total (as CaCO3)</v>
          </cell>
          <cell r="C49" t="str">
            <v>mg/l</v>
          </cell>
        </row>
        <row r="50">
          <cell r="B50" t="str">
            <v>Cadmium (Cd)-Dissolved</v>
          </cell>
          <cell r="C50" t="str">
            <v>mg/l</v>
          </cell>
        </row>
        <row r="51">
          <cell r="B51" t="str">
            <v>Chromium (Cr)-Dissolved</v>
          </cell>
          <cell r="C51" t="str">
            <v>mg/l</v>
          </cell>
        </row>
        <row r="52">
          <cell r="B52" t="str">
            <v>Cobalt (Co)-Dissolved</v>
          </cell>
          <cell r="C52" t="str">
            <v>mg/l</v>
          </cell>
        </row>
        <row r="53">
          <cell r="B53" t="str">
            <v>pH</v>
          </cell>
          <cell r="C53" t="str">
            <v>pH Units</v>
          </cell>
        </row>
        <row r="54">
          <cell r="B54" t="str">
            <v>Conductivity, Field</v>
          </cell>
          <cell r="C54" t="str">
            <v>mS/cm/deg C</v>
          </cell>
        </row>
        <row r="55">
          <cell r="B55" t="str">
            <v>ORP</v>
          </cell>
          <cell r="C55" t="str">
            <v>mV</v>
          </cell>
        </row>
        <row r="56">
          <cell r="B56" t="str">
            <v>pH, Field</v>
          </cell>
          <cell r="C56" t="str">
            <v>pH Units</v>
          </cell>
        </row>
        <row r="57">
          <cell r="B57" t="str">
            <v>Temperature, Field</v>
          </cell>
          <cell r="C57" t="str">
            <v>deg C</v>
          </cell>
        </row>
        <row r="58">
          <cell r="B58" t="str">
            <v>Turbidity, Field</v>
          </cell>
          <cell r="C58" t="str">
            <v>NTU</v>
          </cell>
        </row>
        <row r="59">
          <cell r="B59" t="str">
            <v>DO</v>
          </cell>
          <cell r="C59" t="str">
            <v>mg/l</v>
          </cell>
        </row>
        <row r="60">
          <cell r="B60" t="str">
            <v>Lithium</v>
          </cell>
          <cell r="C60" t="str">
            <v>mg/l</v>
          </cell>
        </row>
        <row r="61">
          <cell r="B61" t="str">
            <v>Free Cyanide</v>
          </cell>
          <cell r="C61" t="str">
            <v>mg/l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8"/>
  <sheetViews>
    <sheetView view="pageBreakPreview" zoomScaleNormal="100" zoomScaleSheetLayoutView="100" workbookViewId="0">
      <selection activeCell="B21" sqref="B21"/>
    </sheetView>
  </sheetViews>
  <sheetFormatPr defaultRowHeight="14.4" x14ac:dyDescent="0.3"/>
  <cols>
    <col min="1" max="1" width="19.44140625" customWidth="1"/>
    <col min="2" max="2" width="8" customWidth="1"/>
    <col min="3" max="3" width="11.6640625" customWidth="1"/>
    <col min="4" max="4" width="10.5546875" customWidth="1"/>
    <col min="5" max="5" width="8.44140625" bestFit="1" customWidth="1"/>
    <col min="6" max="6" width="7.5546875" bestFit="1" customWidth="1"/>
    <col min="7" max="7" width="6.33203125" bestFit="1" customWidth="1"/>
    <col min="8" max="8" width="7.5546875" bestFit="1" customWidth="1"/>
    <col min="9" max="9" width="6.33203125" bestFit="1" customWidth="1"/>
    <col min="10" max="10" width="7.5546875" bestFit="1" customWidth="1"/>
    <col min="11" max="11" width="6" bestFit="1" customWidth="1"/>
    <col min="12" max="12" width="7.5546875" bestFit="1" customWidth="1"/>
    <col min="13" max="13" width="6.33203125" bestFit="1" customWidth="1"/>
    <col min="14" max="14" width="7.5546875" bestFit="1" customWidth="1"/>
    <col min="15" max="15" width="6.33203125" bestFit="1" customWidth="1"/>
    <col min="16" max="16" width="7.5546875" bestFit="1" customWidth="1"/>
    <col min="17" max="17" width="6.33203125" bestFit="1" customWidth="1"/>
    <col min="18" max="18" width="7.5546875" bestFit="1" customWidth="1"/>
    <col min="19" max="19" width="6.33203125" bestFit="1" customWidth="1"/>
    <col min="20" max="20" width="7.5546875" bestFit="1" customWidth="1"/>
    <col min="21" max="21" width="6.33203125" bestFit="1" customWidth="1"/>
    <col min="22" max="22" width="7.5546875" bestFit="1" customWidth="1"/>
    <col min="23" max="23" width="6.33203125" bestFit="1" customWidth="1"/>
    <col min="24" max="24" width="7.5546875" bestFit="1" customWidth="1"/>
    <col min="25" max="25" width="6.33203125" bestFit="1" customWidth="1"/>
    <col min="26" max="26" width="7.5546875" bestFit="1" customWidth="1"/>
    <col min="27" max="27" width="6.33203125" bestFit="1" customWidth="1"/>
    <col min="28" max="28" width="7.5546875" bestFit="1" customWidth="1"/>
    <col min="29" max="29" width="6.5546875" bestFit="1" customWidth="1"/>
    <col min="30" max="30" width="7.5546875" bestFit="1" customWidth="1"/>
    <col min="31" max="31" width="6.109375" bestFit="1" customWidth="1"/>
    <col min="32" max="32" width="7.5546875" bestFit="1" customWidth="1"/>
    <col min="33" max="33" width="6" bestFit="1" customWidth="1"/>
    <col min="34" max="34" width="7.5546875" bestFit="1" customWidth="1"/>
    <col min="35" max="35" width="6" bestFit="1" customWidth="1"/>
    <col min="36" max="36" width="7.5546875" bestFit="1" customWidth="1"/>
    <col min="37" max="37" width="6.33203125" bestFit="1" customWidth="1"/>
    <col min="38" max="38" width="7.5546875" bestFit="1" customWidth="1"/>
    <col min="39" max="39" width="6.33203125" bestFit="1" customWidth="1"/>
    <col min="40" max="40" width="7.5546875" bestFit="1" customWidth="1"/>
    <col min="41" max="41" width="6" bestFit="1" customWidth="1"/>
    <col min="42" max="42" width="7.5546875" bestFit="1" customWidth="1"/>
    <col min="43" max="43" width="6.33203125" bestFit="1" customWidth="1"/>
    <col min="44" max="44" width="7.5546875" bestFit="1" customWidth="1"/>
    <col min="45" max="45" width="6.33203125" bestFit="1" customWidth="1"/>
    <col min="46" max="46" width="7.5546875" bestFit="1" customWidth="1"/>
    <col min="47" max="47" width="6.33203125" bestFit="1" customWidth="1"/>
    <col min="48" max="48" width="7.5546875" bestFit="1" customWidth="1"/>
    <col min="49" max="49" width="6.33203125" bestFit="1" customWidth="1"/>
    <col min="50" max="50" width="7.5546875" bestFit="1" customWidth="1"/>
    <col min="51" max="51" width="6.33203125" bestFit="1" customWidth="1"/>
    <col min="52" max="52" width="7.5546875" bestFit="1" customWidth="1"/>
    <col min="53" max="53" width="6.33203125" bestFit="1" customWidth="1"/>
    <col min="54" max="54" width="7.5546875" bestFit="1" customWidth="1"/>
    <col min="55" max="55" width="6.33203125" bestFit="1" customWidth="1"/>
    <col min="56" max="56" width="7.5546875" bestFit="1" customWidth="1"/>
    <col min="57" max="57" width="6.33203125" bestFit="1" customWidth="1"/>
    <col min="58" max="58" width="7.5546875" bestFit="1" customWidth="1"/>
    <col min="59" max="59" width="6.33203125" bestFit="1" customWidth="1"/>
    <col min="60" max="60" width="7.5546875" bestFit="1" customWidth="1"/>
    <col min="61" max="61" width="6.33203125" bestFit="1" customWidth="1"/>
    <col min="62" max="62" width="7.5546875" bestFit="1" customWidth="1"/>
    <col min="63" max="63" width="6" bestFit="1" customWidth="1"/>
    <col min="64" max="64" width="7.5546875" bestFit="1" customWidth="1"/>
    <col min="65" max="65" width="6.33203125" bestFit="1" customWidth="1"/>
    <col min="66" max="66" width="7.5546875" bestFit="1" customWidth="1"/>
    <col min="67" max="67" width="6.33203125" bestFit="1" customWidth="1"/>
    <col min="68" max="68" width="7.5546875" bestFit="1" customWidth="1"/>
    <col min="69" max="69" width="6.33203125" bestFit="1" customWidth="1"/>
    <col min="70" max="70" width="7.5546875" bestFit="1" customWidth="1"/>
    <col min="71" max="71" width="6.33203125" bestFit="1" customWidth="1"/>
    <col min="72" max="72" width="7.5546875" bestFit="1" customWidth="1"/>
    <col min="73" max="73" width="6.33203125" bestFit="1" customWidth="1"/>
    <col min="74" max="74" width="7.5546875" bestFit="1" customWidth="1"/>
    <col min="75" max="75" width="6.33203125" bestFit="1" customWidth="1"/>
    <col min="76" max="76" width="7.5546875" bestFit="1" customWidth="1"/>
    <col min="77" max="77" width="6.33203125" bestFit="1" customWidth="1"/>
    <col min="78" max="78" width="7.5546875" bestFit="1" customWidth="1"/>
    <col min="79" max="79" width="6.33203125" bestFit="1" customWidth="1"/>
    <col min="80" max="80" width="7.5546875" bestFit="1" customWidth="1"/>
    <col min="81" max="81" width="6.33203125" bestFit="1" customWidth="1"/>
    <col min="82" max="82" width="7.5546875" bestFit="1" customWidth="1"/>
    <col min="83" max="83" width="6.33203125" bestFit="1" customWidth="1"/>
    <col min="84" max="84" width="7.5546875" bestFit="1" customWidth="1"/>
    <col min="85" max="85" width="6" bestFit="1" customWidth="1"/>
    <col min="86" max="86" width="7.5546875" bestFit="1" customWidth="1"/>
    <col min="87" max="87" width="6.33203125" bestFit="1" customWidth="1"/>
    <col min="88" max="88" width="7.5546875" bestFit="1" customWidth="1"/>
    <col min="89" max="89" width="6.33203125" bestFit="1" customWidth="1"/>
    <col min="90" max="90" width="7.5546875" bestFit="1" customWidth="1"/>
    <col min="91" max="91" width="6.33203125" bestFit="1" customWidth="1"/>
    <col min="92" max="92" width="7.5546875" bestFit="1" customWidth="1"/>
    <col min="93" max="93" width="6.33203125" bestFit="1" customWidth="1"/>
    <col min="94" max="94" width="7.5546875" bestFit="1" customWidth="1"/>
    <col min="95" max="95" width="6.33203125" bestFit="1" customWidth="1"/>
    <col min="96" max="96" width="7.5546875" bestFit="1" customWidth="1"/>
    <col min="97" max="97" width="6.33203125" bestFit="1" customWidth="1"/>
    <col min="98" max="98" width="7.5546875" bestFit="1" customWidth="1"/>
    <col min="99" max="99" width="6.33203125" bestFit="1" customWidth="1"/>
    <col min="100" max="100" width="7.5546875" bestFit="1" customWidth="1"/>
    <col min="101" max="101" width="6" bestFit="1" customWidth="1"/>
    <col min="102" max="102" width="7.5546875" bestFit="1" customWidth="1"/>
    <col min="103" max="103" width="6.33203125" bestFit="1" customWidth="1"/>
    <col min="104" max="104" width="7.5546875" bestFit="1" customWidth="1"/>
    <col min="105" max="105" width="6.33203125" bestFit="1" customWidth="1"/>
    <col min="106" max="106" width="7.5546875" bestFit="1" customWidth="1"/>
    <col min="107" max="107" width="6.33203125" bestFit="1" customWidth="1"/>
    <col min="108" max="108" width="7.5546875" bestFit="1" customWidth="1"/>
    <col min="109" max="109" width="6.33203125" bestFit="1" customWidth="1"/>
    <col min="110" max="110" width="7.5546875" bestFit="1" customWidth="1"/>
    <col min="111" max="111" width="6.33203125" bestFit="1" customWidth="1"/>
    <col min="112" max="112" width="7.5546875" bestFit="1" customWidth="1"/>
    <col min="113" max="113" width="6.33203125" bestFit="1" customWidth="1"/>
    <col min="114" max="114" width="7.5546875" bestFit="1" customWidth="1"/>
    <col min="115" max="115" width="6.33203125" bestFit="1" customWidth="1"/>
    <col min="116" max="116" width="7.5546875" bestFit="1" customWidth="1"/>
    <col min="117" max="146" width="7.33203125" customWidth="1"/>
  </cols>
  <sheetData>
    <row r="1" spans="1:146" x14ac:dyDescent="0.3">
      <c r="A1" s="1"/>
      <c r="B1" s="2"/>
      <c r="C1" s="3"/>
      <c r="D1" s="3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</row>
    <row r="2" spans="1:146" ht="28.2" customHeight="1" x14ac:dyDescent="0.3">
      <c r="A2" s="202" t="s">
        <v>528</v>
      </c>
      <c r="B2" s="202"/>
      <c r="C2" s="202"/>
      <c r="D2" s="202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</row>
    <row r="3" spans="1:146" x14ac:dyDescent="0.3">
      <c r="A3" s="203" t="s">
        <v>0</v>
      </c>
      <c r="B3" s="204"/>
      <c r="C3" s="204"/>
      <c r="D3" s="204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</row>
    <row r="4" spans="1:146" ht="7.8" customHeight="1" x14ac:dyDescent="0.3">
      <c r="A4" s="154"/>
      <c r="B4" s="154"/>
      <c r="C4" s="153"/>
      <c r="D4" s="153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</row>
    <row r="5" spans="1:146" x14ac:dyDescent="0.3">
      <c r="A5" s="172" t="s">
        <v>495</v>
      </c>
      <c r="B5" s="173"/>
      <c r="C5" s="187"/>
      <c r="D5" s="188"/>
      <c r="E5" s="182" t="s">
        <v>48</v>
      </c>
      <c r="F5" s="182"/>
      <c r="G5" s="182" t="s">
        <v>48</v>
      </c>
      <c r="H5" s="182"/>
      <c r="I5" s="183" t="s">
        <v>48</v>
      </c>
      <c r="J5" s="183"/>
      <c r="K5" s="183" t="s">
        <v>48</v>
      </c>
      <c r="L5" s="183"/>
      <c r="M5" s="183" t="s">
        <v>48</v>
      </c>
      <c r="N5" s="183"/>
      <c r="O5" s="183" t="s">
        <v>48</v>
      </c>
      <c r="P5" s="183"/>
      <c r="Q5" s="183" t="s">
        <v>48</v>
      </c>
      <c r="R5" s="183"/>
      <c r="S5" s="183" t="s">
        <v>48</v>
      </c>
      <c r="T5" s="183"/>
      <c r="U5" s="183" t="s">
        <v>48</v>
      </c>
      <c r="V5" s="183"/>
      <c r="W5" s="183" t="s">
        <v>48</v>
      </c>
      <c r="X5" s="183"/>
      <c r="Y5" s="183" t="s">
        <v>48</v>
      </c>
      <c r="Z5" s="183"/>
      <c r="AA5" s="183" t="s">
        <v>48</v>
      </c>
      <c r="AB5" s="183"/>
      <c r="AC5" s="183" t="s">
        <v>48</v>
      </c>
      <c r="AD5" s="183"/>
      <c r="AE5" s="183" t="s">
        <v>48</v>
      </c>
      <c r="AF5" s="183"/>
      <c r="AG5" s="183" t="s">
        <v>48</v>
      </c>
      <c r="AH5" s="183"/>
      <c r="AI5" s="183" t="s">
        <v>48</v>
      </c>
      <c r="AJ5" s="183"/>
      <c r="AK5" s="183" t="s">
        <v>48</v>
      </c>
      <c r="AL5" s="183"/>
      <c r="AM5" s="183" t="s">
        <v>48</v>
      </c>
      <c r="AN5" s="183"/>
      <c r="AO5" s="183" t="s">
        <v>48</v>
      </c>
      <c r="AP5" s="183"/>
      <c r="AQ5" s="183" t="s">
        <v>48</v>
      </c>
      <c r="AR5" s="183"/>
      <c r="AS5" s="183" t="s">
        <v>48</v>
      </c>
      <c r="AT5" s="183"/>
      <c r="AU5" s="183" t="s">
        <v>48</v>
      </c>
      <c r="AV5" s="183"/>
      <c r="AW5" s="183" t="s">
        <v>48</v>
      </c>
      <c r="AX5" s="183"/>
      <c r="AY5" s="183" t="s">
        <v>48</v>
      </c>
      <c r="AZ5" s="183"/>
      <c r="BA5" s="183" t="s">
        <v>48</v>
      </c>
      <c r="BB5" s="183"/>
      <c r="BC5" s="183" t="s">
        <v>48</v>
      </c>
      <c r="BD5" s="183"/>
      <c r="BE5" s="183" t="s">
        <v>48</v>
      </c>
      <c r="BF5" s="183"/>
      <c r="BG5" s="183" t="s">
        <v>48</v>
      </c>
      <c r="BH5" s="183"/>
      <c r="BI5" s="183" t="s">
        <v>48</v>
      </c>
      <c r="BJ5" s="183"/>
      <c r="BK5" s="183" t="s">
        <v>48</v>
      </c>
      <c r="BL5" s="183"/>
      <c r="BM5" s="183" t="s">
        <v>48</v>
      </c>
      <c r="BN5" s="183"/>
      <c r="BO5" s="183" t="s">
        <v>49</v>
      </c>
      <c r="BP5" s="183"/>
      <c r="BQ5" s="183" t="s">
        <v>48</v>
      </c>
      <c r="BR5" s="183"/>
      <c r="BS5" s="183" t="s">
        <v>48</v>
      </c>
      <c r="BT5" s="183"/>
      <c r="BU5" s="183" t="s">
        <v>48</v>
      </c>
      <c r="BV5" s="183"/>
      <c r="BW5" s="183" t="s">
        <v>48</v>
      </c>
      <c r="BX5" s="183"/>
      <c r="BY5" s="183" t="s">
        <v>48</v>
      </c>
      <c r="BZ5" s="183"/>
      <c r="CA5" s="183" t="s">
        <v>48</v>
      </c>
      <c r="CB5" s="183"/>
      <c r="CC5" s="183" t="s">
        <v>48</v>
      </c>
      <c r="CD5" s="183"/>
      <c r="CE5" s="183" t="s">
        <v>48</v>
      </c>
      <c r="CF5" s="183"/>
      <c r="CG5" s="183" t="s">
        <v>48</v>
      </c>
      <c r="CH5" s="183"/>
      <c r="CI5" s="183" t="s">
        <v>48</v>
      </c>
      <c r="CJ5" s="183"/>
      <c r="CK5" s="183" t="s">
        <v>48</v>
      </c>
      <c r="CL5" s="183"/>
      <c r="CM5" s="183" t="s">
        <v>48</v>
      </c>
      <c r="CN5" s="183"/>
      <c r="CO5" s="183" t="s">
        <v>48</v>
      </c>
      <c r="CP5" s="183"/>
      <c r="CQ5" s="183" t="s">
        <v>48</v>
      </c>
      <c r="CR5" s="183"/>
      <c r="CS5" s="183" t="s">
        <v>48</v>
      </c>
      <c r="CT5" s="183"/>
      <c r="CU5" s="183" t="s">
        <v>48</v>
      </c>
      <c r="CV5" s="183"/>
      <c r="CW5" s="183" t="s">
        <v>48</v>
      </c>
      <c r="CX5" s="183"/>
      <c r="CY5" s="183" t="s">
        <v>48</v>
      </c>
      <c r="CZ5" s="183"/>
      <c r="DA5" s="183" t="s">
        <v>48</v>
      </c>
      <c r="DB5" s="183"/>
      <c r="DC5" s="183" t="s">
        <v>48</v>
      </c>
      <c r="DD5" s="183"/>
      <c r="DE5" s="183" t="s">
        <v>48</v>
      </c>
      <c r="DF5" s="183"/>
      <c r="DG5" s="183" t="s">
        <v>48</v>
      </c>
      <c r="DH5" s="183"/>
      <c r="DI5" s="183" t="s">
        <v>48</v>
      </c>
      <c r="DJ5" s="183"/>
      <c r="DK5" s="183" t="s">
        <v>48</v>
      </c>
      <c r="DL5" s="183"/>
      <c r="DM5" s="183" t="s">
        <v>48</v>
      </c>
      <c r="DN5" s="183"/>
      <c r="DO5" s="183" t="s">
        <v>48</v>
      </c>
      <c r="DP5" s="183"/>
      <c r="DQ5" s="183" t="s">
        <v>48</v>
      </c>
      <c r="DR5" s="183"/>
      <c r="DS5" s="183" t="s">
        <v>48</v>
      </c>
      <c r="DT5" s="183"/>
      <c r="DU5" s="183" t="s">
        <v>48</v>
      </c>
      <c r="DV5" s="183"/>
      <c r="DW5" s="183" t="s">
        <v>48</v>
      </c>
      <c r="DX5" s="183"/>
      <c r="DY5" s="183" t="s">
        <v>48</v>
      </c>
      <c r="DZ5" s="183"/>
      <c r="EA5" s="183" t="s">
        <v>48</v>
      </c>
      <c r="EB5" s="183"/>
      <c r="EC5" s="183" t="s">
        <v>48</v>
      </c>
      <c r="ED5" s="183"/>
      <c r="EE5" s="183" t="s">
        <v>48</v>
      </c>
      <c r="EF5" s="183"/>
      <c r="EG5" s="183" t="s">
        <v>48</v>
      </c>
      <c r="EH5" s="183"/>
      <c r="EI5" s="183" t="s">
        <v>48</v>
      </c>
      <c r="EJ5" s="183"/>
      <c r="EK5" s="183" t="s">
        <v>48</v>
      </c>
      <c r="EL5" s="183"/>
      <c r="EM5" s="183" t="s">
        <v>48</v>
      </c>
      <c r="EN5" s="183"/>
      <c r="EO5" s="183" t="s">
        <v>48</v>
      </c>
      <c r="EP5" s="183"/>
    </row>
    <row r="6" spans="1:146" ht="26.25" customHeight="1" x14ac:dyDescent="0.3">
      <c r="A6" s="162" t="s">
        <v>1</v>
      </c>
      <c r="B6" s="174"/>
      <c r="C6" s="189"/>
      <c r="D6" s="190"/>
      <c r="E6" s="155" t="s">
        <v>50</v>
      </c>
      <c r="F6" s="155"/>
      <c r="G6" s="156" t="s">
        <v>51</v>
      </c>
      <c r="H6" s="156"/>
      <c r="I6" s="156" t="s">
        <v>52</v>
      </c>
      <c r="J6" s="156"/>
      <c r="K6" s="156" t="s">
        <v>53</v>
      </c>
      <c r="L6" s="156"/>
      <c r="M6" s="156" t="s">
        <v>54</v>
      </c>
      <c r="N6" s="156"/>
      <c r="O6" s="156" t="s">
        <v>55</v>
      </c>
      <c r="P6" s="156"/>
      <c r="Q6" s="156" t="s">
        <v>56</v>
      </c>
      <c r="R6" s="156"/>
      <c r="S6" s="156" t="s">
        <v>57</v>
      </c>
      <c r="T6" s="156"/>
      <c r="U6" s="156" t="s">
        <v>58</v>
      </c>
      <c r="V6" s="156"/>
      <c r="W6" s="156" t="s">
        <v>59</v>
      </c>
      <c r="X6" s="156"/>
      <c r="Y6" s="156" t="s">
        <v>60</v>
      </c>
      <c r="Z6" s="156"/>
      <c r="AA6" s="156" t="s">
        <v>61</v>
      </c>
      <c r="AB6" s="156"/>
      <c r="AC6" s="156" t="s">
        <v>62</v>
      </c>
      <c r="AD6" s="156"/>
      <c r="AE6" s="156" t="s">
        <v>63</v>
      </c>
      <c r="AF6" s="156"/>
      <c r="AG6" s="156" t="s">
        <v>64</v>
      </c>
      <c r="AH6" s="156"/>
      <c r="AI6" s="156" t="s">
        <v>65</v>
      </c>
      <c r="AJ6" s="156"/>
      <c r="AK6" s="156" t="s">
        <v>66</v>
      </c>
      <c r="AL6" s="156"/>
      <c r="AM6" s="156" t="s">
        <v>67</v>
      </c>
      <c r="AN6" s="156"/>
      <c r="AO6" s="156" t="s">
        <v>68</v>
      </c>
      <c r="AP6" s="156"/>
      <c r="AQ6" s="156" t="s">
        <v>69</v>
      </c>
      <c r="AR6" s="156"/>
      <c r="AS6" s="156" t="s">
        <v>70</v>
      </c>
      <c r="AT6" s="156"/>
      <c r="AU6" s="156" t="s">
        <v>71</v>
      </c>
      <c r="AV6" s="156"/>
      <c r="AW6" s="156" t="s">
        <v>72</v>
      </c>
      <c r="AX6" s="156"/>
      <c r="AY6" s="156" t="s">
        <v>73</v>
      </c>
      <c r="AZ6" s="156"/>
      <c r="BA6" s="156" t="s">
        <v>74</v>
      </c>
      <c r="BB6" s="156"/>
      <c r="BC6" s="156" t="s">
        <v>75</v>
      </c>
      <c r="BD6" s="156"/>
      <c r="BE6" s="156" t="s">
        <v>76</v>
      </c>
      <c r="BF6" s="156"/>
      <c r="BG6" s="156" t="s">
        <v>77</v>
      </c>
      <c r="BH6" s="156"/>
      <c r="BI6" s="156" t="s">
        <v>78</v>
      </c>
      <c r="BJ6" s="156"/>
      <c r="BK6" s="156" t="s">
        <v>79</v>
      </c>
      <c r="BL6" s="156"/>
      <c r="BM6" s="156" t="s">
        <v>80</v>
      </c>
      <c r="BN6" s="156"/>
      <c r="BO6" s="156" t="s">
        <v>81</v>
      </c>
      <c r="BP6" s="156"/>
      <c r="BQ6" s="156" t="s">
        <v>82</v>
      </c>
      <c r="BR6" s="156"/>
      <c r="BS6" s="156" t="s">
        <v>83</v>
      </c>
      <c r="BT6" s="156"/>
      <c r="BU6" s="156" t="s">
        <v>84</v>
      </c>
      <c r="BV6" s="156"/>
      <c r="BW6" s="156" t="s">
        <v>85</v>
      </c>
      <c r="BX6" s="156"/>
      <c r="BY6" s="156" t="s">
        <v>86</v>
      </c>
      <c r="BZ6" s="156"/>
      <c r="CA6" s="156" t="s">
        <v>87</v>
      </c>
      <c r="CB6" s="156"/>
      <c r="CC6" s="156" t="s">
        <v>88</v>
      </c>
      <c r="CD6" s="156"/>
      <c r="CE6" s="156" t="s">
        <v>89</v>
      </c>
      <c r="CF6" s="156"/>
      <c r="CG6" s="156" t="s">
        <v>90</v>
      </c>
      <c r="CH6" s="156"/>
      <c r="CI6" s="156" t="s">
        <v>91</v>
      </c>
      <c r="CJ6" s="156"/>
      <c r="CK6" s="156" t="s">
        <v>92</v>
      </c>
      <c r="CL6" s="156"/>
      <c r="CM6" s="156" t="s">
        <v>93</v>
      </c>
      <c r="CN6" s="156"/>
      <c r="CO6" s="156" t="s">
        <v>94</v>
      </c>
      <c r="CP6" s="156"/>
      <c r="CQ6" s="156" t="s">
        <v>95</v>
      </c>
      <c r="CR6" s="156"/>
      <c r="CS6" s="156" t="s">
        <v>96</v>
      </c>
      <c r="CT6" s="156"/>
      <c r="CU6" s="156" t="s">
        <v>97</v>
      </c>
      <c r="CV6" s="156"/>
      <c r="CW6" s="156" t="s">
        <v>98</v>
      </c>
      <c r="CX6" s="156"/>
      <c r="CY6" s="156" t="s">
        <v>99</v>
      </c>
      <c r="CZ6" s="156"/>
      <c r="DA6" s="156" t="s">
        <v>100</v>
      </c>
      <c r="DB6" s="156"/>
      <c r="DC6" s="156" t="s">
        <v>101</v>
      </c>
      <c r="DD6" s="156"/>
      <c r="DE6" s="156" t="s">
        <v>102</v>
      </c>
      <c r="DF6" s="156"/>
      <c r="DG6" s="156" t="s">
        <v>103</v>
      </c>
      <c r="DH6" s="156"/>
      <c r="DI6" s="155" t="s">
        <v>104</v>
      </c>
      <c r="DJ6" s="155"/>
      <c r="DK6" s="155" t="s">
        <v>105</v>
      </c>
      <c r="DL6" s="155"/>
      <c r="DM6" s="156" t="s">
        <v>452</v>
      </c>
      <c r="DN6" s="156"/>
      <c r="DO6" s="156" t="s">
        <v>453</v>
      </c>
      <c r="DP6" s="156"/>
      <c r="DQ6" s="156" t="s">
        <v>454</v>
      </c>
      <c r="DR6" s="156"/>
      <c r="DS6" s="156" t="s">
        <v>455</v>
      </c>
      <c r="DT6" s="156"/>
      <c r="DU6" s="156" t="s">
        <v>456</v>
      </c>
      <c r="DV6" s="156"/>
      <c r="DW6" s="156" t="s">
        <v>457</v>
      </c>
      <c r="DX6" s="156"/>
      <c r="DY6" s="156" t="s">
        <v>458</v>
      </c>
      <c r="DZ6" s="156"/>
      <c r="EA6" s="156" t="s">
        <v>459</v>
      </c>
      <c r="EB6" s="156"/>
      <c r="EC6" s="156" t="s">
        <v>460</v>
      </c>
      <c r="ED6" s="156"/>
      <c r="EE6" s="156" t="s">
        <v>461</v>
      </c>
      <c r="EF6" s="156"/>
      <c r="EG6" s="156" t="s">
        <v>462</v>
      </c>
      <c r="EH6" s="156"/>
      <c r="EI6" s="156" t="s">
        <v>463</v>
      </c>
      <c r="EJ6" s="156"/>
      <c r="EK6" s="156" t="s">
        <v>464</v>
      </c>
      <c r="EL6" s="156"/>
      <c r="EM6" s="156" t="s">
        <v>465</v>
      </c>
      <c r="EN6" s="156"/>
      <c r="EO6" s="156" t="s">
        <v>466</v>
      </c>
      <c r="EP6" s="156"/>
    </row>
    <row r="7" spans="1:146" x14ac:dyDescent="0.3">
      <c r="A7" s="163"/>
      <c r="B7" s="175" t="s">
        <v>2</v>
      </c>
      <c r="C7" s="191" t="s">
        <v>529</v>
      </c>
      <c r="D7" s="192" t="s">
        <v>530</v>
      </c>
      <c r="E7" s="157" t="s">
        <v>106</v>
      </c>
      <c r="F7" s="157" t="s">
        <v>107</v>
      </c>
      <c r="G7" s="158" t="s">
        <v>108</v>
      </c>
      <c r="H7" s="158" t="s">
        <v>107</v>
      </c>
      <c r="I7" s="158" t="s">
        <v>109</v>
      </c>
      <c r="J7" s="158" t="s">
        <v>107</v>
      </c>
      <c r="K7" s="158" t="s">
        <v>110</v>
      </c>
      <c r="L7" s="158" t="s">
        <v>107</v>
      </c>
      <c r="M7" s="158" t="s">
        <v>111</v>
      </c>
      <c r="N7" s="158" t="s">
        <v>107</v>
      </c>
      <c r="O7" s="158" t="s">
        <v>111</v>
      </c>
      <c r="P7" s="158" t="s">
        <v>107</v>
      </c>
      <c r="Q7" s="158" t="s">
        <v>112</v>
      </c>
      <c r="R7" s="158" t="s">
        <v>107</v>
      </c>
      <c r="S7" s="158" t="s">
        <v>113</v>
      </c>
      <c r="T7" s="158" t="s">
        <v>107</v>
      </c>
      <c r="U7" s="158" t="s">
        <v>114</v>
      </c>
      <c r="V7" s="158" t="s">
        <v>107</v>
      </c>
      <c r="W7" s="158" t="s">
        <v>115</v>
      </c>
      <c r="X7" s="158" t="s">
        <v>107</v>
      </c>
      <c r="Y7" s="158" t="s">
        <v>115</v>
      </c>
      <c r="Z7" s="158" t="s">
        <v>107</v>
      </c>
      <c r="AA7" s="158" t="s">
        <v>116</v>
      </c>
      <c r="AB7" s="158" t="s">
        <v>107</v>
      </c>
      <c r="AC7" s="158" t="s">
        <v>117</v>
      </c>
      <c r="AD7" s="158" t="s">
        <v>107</v>
      </c>
      <c r="AE7" s="158" t="s">
        <v>118</v>
      </c>
      <c r="AF7" s="158" t="s">
        <v>107</v>
      </c>
      <c r="AG7" s="158" t="s">
        <v>118</v>
      </c>
      <c r="AH7" s="158" t="s">
        <v>107</v>
      </c>
      <c r="AI7" s="158" t="s">
        <v>119</v>
      </c>
      <c r="AJ7" s="158" t="s">
        <v>107</v>
      </c>
      <c r="AK7" s="158" t="s">
        <v>120</v>
      </c>
      <c r="AL7" s="158" t="s">
        <v>107</v>
      </c>
      <c r="AM7" s="158" t="s">
        <v>120</v>
      </c>
      <c r="AN7" s="158" t="s">
        <v>107</v>
      </c>
      <c r="AO7" s="158" t="s">
        <v>121</v>
      </c>
      <c r="AP7" s="158" t="s">
        <v>107</v>
      </c>
      <c r="AQ7" s="158" t="s">
        <v>122</v>
      </c>
      <c r="AR7" s="158" t="s">
        <v>107</v>
      </c>
      <c r="AS7" s="158" t="s">
        <v>123</v>
      </c>
      <c r="AT7" s="158" t="s">
        <v>107</v>
      </c>
      <c r="AU7" s="159" t="s">
        <v>124</v>
      </c>
      <c r="AV7" s="159" t="s">
        <v>107</v>
      </c>
      <c r="AW7" s="158" t="s">
        <v>125</v>
      </c>
      <c r="AX7" s="158" t="s">
        <v>107</v>
      </c>
      <c r="AY7" s="158" t="s">
        <v>126</v>
      </c>
      <c r="AZ7" s="158" t="s">
        <v>107</v>
      </c>
      <c r="BA7" s="158" t="s">
        <v>127</v>
      </c>
      <c r="BB7" s="158" t="s">
        <v>107</v>
      </c>
      <c r="BC7" s="158" t="s">
        <v>128</v>
      </c>
      <c r="BD7" s="158" t="s">
        <v>107</v>
      </c>
      <c r="BE7" s="158" t="s">
        <v>129</v>
      </c>
      <c r="BF7" s="158" t="s">
        <v>107</v>
      </c>
      <c r="BG7" s="158" t="s">
        <v>130</v>
      </c>
      <c r="BH7" s="158" t="s">
        <v>107</v>
      </c>
      <c r="BI7" s="158" t="s">
        <v>131</v>
      </c>
      <c r="BJ7" s="158" t="s">
        <v>107</v>
      </c>
      <c r="BK7" s="158" t="s">
        <v>132</v>
      </c>
      <c r="BL7" s="158" t="s">
        <v>107</v>
      </c>
      <c r="BM7" s="158" t="s">
        <v>133</v>
      </c>
      <c r="BN7" s="158" t="s">
        <v>107</v>
      </c>
      <c r="BO7" s="158" t="s">
        <v>134</v>
      </c>
      <c r="BP7" s="158" t="s">
        <v>107</v>
      </c>
      <c r="BQ7" s="158" t="s">
        <v>135</v>
      </c>
      <c r="BR7" s="158" t="s">
        <v>107</v>
      </c>
      <c r="BS7" s="158" t="s">
        <v>136</v>
      </c>
      <c r="BT7" s="158" t="s">
        <v>107</v>
      </c>
      <c r="BU7" s="158" t="s">
        <v>137</v>
      </c>
      <c r="BV7" s="158" t="s">
        <v>107</v>
      </c>
      <c r="BW7" s="158" t="s">
        <v>137</v>
      </c>
      <c r="BX7" s="158" t="s">
        <v>107</v>
      </c>
      <c r="BY7" s="158" t="s">
        <v>138</v>
      </c>
      <c r="BZ7" s="158" t="s">
        <v>107</v>
      </c>
      <c r="CA7" s="158" t="s">
        <v>139</v>
      </c>
      <c r="CB7" s="158" t="s">
        <v>107</v>
      </c>
      <c r="CC7" s="158" t="s">
        <v>140</v>
      </c>
      <c r="CD7" s="158" t="s">
        <v>107</v>
      </c>
      <c r="CE7" s="158" t="s">
        <v>140</v>
      </c>
      <c r="CF7" s="158" t="s">
        <v>107</v>
      </c>
      <c r="CG7" s="158" t="s">
        <v>140</v>
      </c>
      <c r="CH7" s="158" t="s">
        <v>107</v>
      </c>
      <c r="CI7" s="158" t="s">
        <v>141</v>
      </c>
      <c r="CJ7" s="158" t="s">
        <v>107</v>
      </c>
      <c r="CK7" s="158" t="s">
        <v>142</v>
      </c>
      <c r="CL7" s="158" t="s">
        <v>107</v>
      </c>
      <c r="CM7" s="158" t="s">
        <v>140</v>
      </c>
      <c r="CN7" s="158"/>
      <c r="CO7" s="158" t="s">
        <v>143</v>
      </c>
      <c r="CP7" s="158" t="s">
        <v>107</v>
      </c>
      <c r="CQ7" s="158" t="s">
        <v>144</v>
      </c>
      <c r="CR7" s="158" t="s">
        <v>107</v>
      </c>
      <c r="CS7" s="158" t="s">
        <v>142</v>
      </c>
      <c r="CT7" s="158" t="s">
        <v>107</v>
      </c>
      <c r="CU7" s="158" t="s">
        <v>140</v>
      </c>
      <c r="CV7" s="158" t="s">
        <v>107</v>
      </c>
      <c r="CW7" s="158" t="s">
        <v>143</v>
      </c>
      <c r="CX7" s="158" t="s">
        <v>107</v>
      </c>
      <c r="CY7" s="158" t="s">
        <v>145</v>
      </c>
      <c r="CZ7" s="158" t="s">
        <v>107</v>
      </c>
      <c r="DA7" s="158" t="s">
        <v>140</v>
      </c>
      <c r="DB7" s="158" t="s">
        <v>107</v>
      </c>
      <c r="DC7" s="158" t="s">
        <v>146</v>
      </c>
      <c r="DD7" s="158" t="s">
        <v>107</v>
      </c>
      <c r="DE7" s="158" t="s">
        <v>134</v>
      </c>
      <c r="DF7" s="158" t="s">
        <v>107</v>
      </c>
      <c r="DG7" s="158" t="s">
        <v>147</v>
      </c>
      <c r="DH7" s="158" t="s">
        <v>107</v>
      </c>
      <c r="DI7" s="158" t="s">
        <v>139</v>
      </c>
      <c r="DJ7" s="158" t="s">
        <v>107</v>
      </c>
      <c r="DK7" s="158" t="s">
        <v>148</v>
      </c>
      <c r="DL7" s="158" t="s">
        <v>107</v>
      </c>
      <c r="DM7" s="158" t="s">
        <v>467</v>
      </c>
      <c r="DN7" s="158" t="s">
        <v>107</v>
      </c>
      <c r="DO7" s="158" t="s">
        <v>468</v>
      </c>
      <c r="DP7" s="158" t="s">
        <v>107</v>
      </c>
      <c r="DQ7" s="158" t="s">
        <v>469</v>
      </c>
      <c r="DR7" s="158" t="s">
        <v>107</v>
      </c>
      <c r="DS7" s="158" t="s">
        <v>469</v>
      </c>
      <c r="DT7" s="158" t="s">
        <v>107</v>
      </c>
      <c r="DU7" s="158" t="s">
        <v>470</v>
      </c>
      <c r="DV7" s="158" t="s">
        <v>107</v>
      </c>
      <c r="DW7" s="158" t="s">
        <v>471</v>
      </c>
      <c r="DX7" s="158" t="s">
        <v>107</v>
      </c>
      <c r="DY7" s="158" t="s">
        <v>109</v>
      </c>
      <c r="DZ7" s="158" t="s">
        <v>107</v>
      </c>
      <c r="EA7" s="158" t="s">
        <v>109</v>
      </c>
      <c r="EB7" s="158" t="s">
        <v>107</v>
      </c>
      <c r="EC7" s="158" t="s">
        <v>472</v>
      </c>
      <c r="ED7" s="158" t="s">
        <v>107</v>
      </c>
      <c r="EE7" s="158" t="s">
        <v>473</v>
      </c>
      <c r="EF7" s="158" t="s">
        <v>107</v>
      </c>
      <c r="EG7" s="158" t="s">
        <v>474</v>
      </c>
      <c r="EH7" s="158" t="s">
        <v>107</v>
      </c>
      <c r="EI7" s="158" t="s">
        <v>475</v>
      </c>
      <c r="EJ7" s="158" t="s">
        <v>107</v>
      </c>
      <c r="EK7" s="158" t="s">
        <v>476</v>
      </c>
      <c r="EL7" s="158" t="s">
        <v>107</v>
      </c>
      <c r="EM7" s="158" t="s">
        <v>470</v>
      </c>
      <c r="EN7" s="158" t="s">
        <v>107</v>
      </c>
      <c r="EO7" s="158" t="s">
        <v>472</v>
      </c>
      <c r="EP7" s="158" t="s">
        <v>107</v>
      </c>
    </row>
    <row r="8" spans="1:146" x14ac:dyDescent="0.3">
      <c r="A8" s="164"/>
      <c r="B8" s="175" t="s">
        <v>3</v>
      </c>
      <c r="C8" s="191"/>
      <c r="D8" s="192"/>
      <c r="E8" s="160">
        <v>42226.697916666664</v>
      </c>
      <c r="F8" s="160"/>
      <c r="G8" s="160">
        <v>42226.729166666664</v>
      </c>
      <c r="H8" s="160"/>
      <c r="I8" s="160">
        <v>42226.5</v>
      </c>
      <c r="J8" s="160"/>
      <c r="K8" s="160">
        <v>42226.527777777781</v>
      </c>
      <c r="L8" s="160"/>
      <c r="M8" s="160">
        <v>42223.746527777781</v>
      </c>
      <c r="N8" s="160"/>
      <c r="O8" s="160">
        <v>42223.746527777781</v>
      </c>
      <c r="P8" s="160"/>
      <c r="Q8" s="160">
        <v>42224.354166666664</v>
      </c>
      <c r="R8" s="160"/>
      <c r="S8" s="160">
        <v>42225.583333333336</v>
      </c>
      <c r="T8" s="160"/>
      <c r="U8" s="160">
        <v>42225.614583333336</v>
      </c>
      <c r="V8" s="160"/>
      <c r="W8" s="160">
        <v>42223.385416666664</v>
      </c>
      <c r="X8" s="160"/>
      <c r="Y8" s="160">
        <v>42223.385416666664</v>
      </c>
      <c r="Z8" s="160"/>
      <c r="AA8" s="160">
        <v>42223.395833333336</v>
      </c>
      <c r="AB8" s="160"/>
      <c r="AC8" s="160">
        <v>42223.4375</v>
      </c>
      <c r="AD8" s="160"/>
      <c r="AE8" s="160">
        <v>42249.476388888892</v>
      </c>
      <c r="AF8" s="160"/>
      <c r="AG8" s="160">
        <v>42249.476388888892</v>
      </c>
      <c r="AH8" s="160"/>
      <c r="AI8" s="160">
        <v>42249.552083333336</v>
      </c>
      <c r="AJ8" s="160"/>
      <c r="AK8" s="160">
        <v>42245.743055555555</v>
      </c>
      <c r="AL8" s="160"/>
      <c r="AM8" s="160">
        <v>42245.743055555555</v>
      </c>
      <c r="AN8" s="160"/>
      <c r="AO8" s="160">
        <v>42246.463888888888</v>
      </c>
      <c r="AP8" s="160"/>
      <c r="AQ8" s="160">
        <v>42211.554861111108</v>
      </c>
      <c r="AR8" s="160"/>
      <c r="AS8" s="160">
        <v>42210.456250000003</v>
      </c>
      <c r="AT8" s="160"/>
      <c r="AU8" s="160">
        <v>42217.68472222222</v>
      </c>
      <c r="AV8" s="160"/>
      <c r="AW8" s="160">
        <v>42221</v>
      </c>
      <c r="AX8" s="160"/>
      <c r="AY8" s="160">
        <v>42223</v>
      </c>
      <c r="AZ8" s="160"/>
      <c r="BA8" s="160">
        <v>42213.456250000003</v>
      </c>
      <c r="BB8" s="160"/>
      <c r="BC8" s="160">
        <v>42215</v>
      </c>
      <c r="BD8" s="160"/>
      <c r="BE8" s="160">
        <v>42219</v>
      </c>
      <c r="BF8" s="160"/>
      <c r="BG8" s="160">
        <v>42219</v>
      </c>
      <c r="BH8" s="160"/>
      <c r="BI8" s="160">
        <v>42223</v>
      </c>
      <c r="BJ8" s="160"/>
      <c r="BK8" s="160">
        <v>42225</v>
      </c>
      <c r="BL8" s="160"/>
      <c r="BM8" s="160">
        <v>42242.645833333336</v>
      </c>
      <c r="BN8" s="160"/>
      <c r="BO8" s="160">
        <v>42231.517361111109</v>
      </c>
      <c r="BP8" s="160"/>
      <c r="BQ8" s="160">
        <v>42240.371527777781</v>
      </c>
      <c r="BR8" s="160"/>
      <c r="BS8" s="160">
        <v>42240.427083333336</v>
      </c>
      <c r="BT8" s="160"/>
      <c r="BU8" s="160">
        <v>42241.395833333336</v>
      </c>
      <c r="BV8" s="160"/>
      <c r="BW8" s="160">
        <v>42241.395833333336</v>
      </c>
      <c r="BX8" s="160"/>
      <c r="BY8" s="160">
        <v>42240.602083333331</v>
      </c>
      <c r="BZ8" s="160"/>
      <c r="CA8" s="160">
        <v>42210.638888888891</v>
      </c>
      <c r="CB8" s="160"/>
      <c r="CC8" s="160">
        <v>42212.4375</v>
      </c>
      <c r="CD8" s="160"/>
      <c r="CE8" s="160">
        <v>42212.4375</v>
      </c>
      <c r="CF8" s="160"/>
      <c r="CG8" s="160">
        <v>42210.510416666664</v>
      </c>
      <c r="CH8" s="160"/>
      <c r="CI8" s="160">
        <v>42210.53125</v>
      </c>
      <c r="CJ8" s="160"/>
      <c r="CK8" s="160">
        <v>42237.645833333336</v>
      </c>
      <c r="CL8" s="160"/>
      <c r="CM8" s="160">
        <v>42212.5</v>
      </c>
      <c r="CN8" s="160"/>
      <c r="CO8" s="160">
        <v>42212.513888888891</v>
      </c>
      <c r="CP8" s="160"/>
      <c r="CQ8" s="160">
        <v>42223.364583333336</v>
      </c>
      <c r="CR8" s="160"/>
      <c r="CS8" s="160">
        <v>42223.427083333336</v>
      </c>
      <c r="CT8" s="160"/>
      <c r="CU8" s="160">
        <v>42207.53125</v>
      </c>
      <c r="CV8" s="160"/>
      <c r="CW8" s="160">
        <v>42207.552083333336</v>
      </c>
      <c r="CX8" s="160"/>
      <c r="CY8" s="160">
        <v>42237.625</v>
      </c>
      <c r="CZ8" s="160"/>
      <c r="DA8" s="160">
        <v>42222.628472222219</v>
      </c>
      <c r="DB8" s="160"/>
      <c r="DC8" s="160">
        <v>42239.361111111109</v>
      </c>
      <c r="DD8" s="160"/>
      <c r="DE8" s="160">
        <v>42239.534722222219</v>
      </c>
      <c r="DF8" s="160"/>
      <c r="DG8" s="160">
        <v>42239.444444444445</v>
      </c>
      <c r="DH8" s="160"/>
      <c r="DI8" s="160">
        <v>42210.576388888891</v>
      </c>
      <c r="DJ8" s="160"/>
      <c r="DK8" s="160">
        <v>42210.590277777781</v>
      </c>
      <c r="DL8" s="160"/>
      <c r="DM8" s="160">
        <v>42229.618055555555</v>
      </c>
      <c r="DN8" s="160"/>
      <c r="DO8" s="160">
        <v>42229.666666666664</v>
      </c>
      <c r="DP8" s="160"/>
      <c r="DQ8" s="160">
        <v>42229.704861111109</v>
      </c>
      <c r="DR8" s="160"/>
      <c r="DS8" s="160">
        <v>42229.704861111109</v>
      </c>
      <c r="DT8" s="160"/>
      <c r="DU8" s="160">
        <v>42227.642361111109</v>
      </c>
      <c r="DV8" s="160"/>
      <c r="DW8" s="160">
        <v>42227.673611111109</v>
      </c>
      <c r="DX8" s="160"/>
      <c r="DY8" s="160">
        <v>42230.583333333336</v>
      </c>
      <c r="DZ8" s="160"/>
      <c r="EA8" s="160">
        <v>42230.583333333336</v>
      </c>
      <c r="EB8" s="160"/>
      <c r="EC8" s="160">
        <v>42237.677083333336</v>
      </c>
      <c r="ED8" s="160"/>
      <c r="EE8" s="160">
        <v>42230.416666666664</v>
      </c>
      <c r="EF8" s="160"/>
      <c r="EG8" s="160">
        <v>42230.482638888891</v>
      </c>
      <c r="EH8" s="160"/>
      <c r="EI8" s="160">
        <v>42231.666666666664</v>
      </c>
      <c r="EJ8" s="160"/>
      <c r="EK8" s="160">
        <v>42236.638888888891</v>
      </c>
      <c r="EL8" s="160"/>
      <c r="EM8" s="160">
        <v>42231.53125</v>
      </c>
      <c r="EN8" s="160"/>
      <c r="EO8" s="160">
        <v>42235.645833333336</v>
      </c>
      <c r="EP8" s="160"/>
    </row>
    <row r="9" spans="1:146" x14ac:dyDescent="0.3">
      <c r="A9" s="184" t="s">
        <v>4</v>
      </c>
      <c r="B9" s="185" t="s">
        <v>5</v>
      </c>
      <c r="C9" s="193"/>
      <c r="D9" s="194"/>
      <c r="E9" s="184" t="s">
        <v>149</v>
      </c>
      <c r="F9" s="186" t="s">
        <v>150</v>
      </c>
      <c r="G9" s="184" t="s">
        <v>149</v>
      </c>
      <c r="H9" s="186" t="s">
        <v>150</v>
      </c>
      <c r="I9" s="184" t="s">
        <v>149</v>
      </c>
      <c r="J9" s="186" t="s">
        <v>150</v>
      </c>
      <c r="K9" s="184" t="s">
        <v>149</v>
      </c>
      <c r="L9" s="186" t="s">
        <v>150</v>
      </c>
      <c r="M9" s="184" t="s">
        <v>149</v>
      </c>
      <c r="N9" s="186" t="s">
        <v>150</v>
      </c>
      <c r="O9" s="184" t="s">
        <v>149</v>
      </c>
      <c r="P9" s="186" t="s">
        <v>150</v>
      </c>
      <c r="Q9" s="184" t="s">
        <v>149</v>
      </c>
      <c r="R9" s="186" t="s">
        <v>150</v>
      </c>
      <c r="S9" s="184" t="s">
        <v>149</v>
      </c>
      <c r="T9" s="186" t="s">
        <v>150</v>
      </c>
      <c r="U9" s="184" t="s">
        <v>149</v>
      </c>
      <c r="V9" s="186" t="s">
        <v>150</v>
      </c>
      <c r="W9" s="184" t="s">
        <v>149</v>
      </c>
      <c r="X9" s="186" t="s">
        <v>150</v>
      </c>
      <c r="Y9" s="184" t="s">
        <v>149</v>
      </c>
      <c r="Z9" s="186" t="s">
        <v>150</v>
      </c>
      <c r="AA9" s="184" t="s">
        <v>149</v>
      </c>
      <c r="AB9" s="186" t="s">
        <v>150</v>
      </c>
      <c r="AC9" s="184" t="s">
        <v>149</v>
      </c>
      <c r="AD9" s="186" t="s">
        <v>150</v>
      </c>
      <c r="AE9" s="184" t="s">
        <v>149</v>
      </c>
      <c r="AF9" s="186" t="s">
        <v>150</v>
      </c>
      <c r="AG9" s="184" t="s">
        <v>149</v>
      </c>
      <c r="AH9" s="186" t="s">
        <v>150</v>
      </c>
      <c r="AI9" s="184" t="s">
        <v>149</v>
      </c>
      <c r="AJ9" s="186" t="s">
        <v>150</v>
      </c>
      <c r="AK9" s="184" t="s">
        <v>149</v>
      </c>
      <c r="AL9" s="186" t="s">
        <v>150</v>
      </c>
      <c r="AM9" s="184" t="s">
        <v>149</v>
      </c>
      <c r="AN9" s="186" t="s">
        <v>150</v>
      </c>
      <c r="AO9" s="184" t="s">
        <v>149</v>
      </c>
      <c r="AP9" s="186" t="s">
        <v>150</v>
      </c>
      <c r="AQ9" s="184" t="s">
        <v>149</v>
      </c>
      <c r="AR9" s="186" t="s">
        <v>150</v>
      </c>
      <c r="AS9" s="184" t="s">
        <v>149</v>
      </c>
      <c r="AT9" s="186" t="s">
        <v>150</v>
      </c>
      <c r="AU9" s="184" t="s">
        <v>149</v>
      </c>
      <c r="AV9" s="186" t="s">
        <v>150</v>
      </c>
      <c r="AW9" s="184" t="s">
        <v>149</v>
      </c>
      <c r="AX9" s="186" t="s">
        <v>150</v>
      </c>
      <c r="AY9" s="184" t="s">
        <v>149</v>
      </c>
      <c r="AZ9" s="186" t="s">
        <v>150</v>
      </c>
      <c r="BA9" s="184" t="s">
        <v>149</v>
      </c>
      <c r="BB9" s="186" t="s">
        <v>150</v>
      </c>
      <c r="BC9" s="184" t="s">
        <v>149</v>
      </c>
      <c r="BD9" s="186" t="s">
        <v>150</v>
      </c>
      <c r="BE9" s="184" t="s">
        <v>149</v>
      </c>
      <c r="BF9" s="186" t="s">
        <v>150</v>
      </c>
      <c r="BG9" s="184" t="s">
        <v>149</v>
      </c>
      <c r="BH9" s="186" t="s">
        <v>150</v>
      </c>
      <c r="BI9" s="184" t="s">
        <v>149</v>
      </c>
      <c r="BJ9" s="186" t="s">
        <v>150</v>
      </c>
      <c r="BK9" s="184" t="s">
        <v>149</v>
      </c>
      <c r="BL9" s="186" t="s">
        <v>150</v>
      </c>
      <c r="BM9" s="184" t="s">
        <v>149</v>
      </c>
      <c r="BN9" s="186" t="s">
        <v>150</v>
      </c>
      <c r="BO9" s="184" t="s">
        <v>149</v>
      </c>
      <c r="BP9" s="186" t="s">
        <v>150</v>
      </c>
      <c r="BQ9" s="184" t="s">
        <v>149</v>
      </c>
      <c r="BR9" s="186" t="s">
        <v>150</v>
      </c>
      <c r="BS9" s="184" t="s">
        <v>149</v>
      </c>
      <c r="BT9" s="186" t="s">
        <v>150</v>
      </c>
      <c r="BU9" s="184" t="s">
        <v>149</v>
      </c>
      <c r="BV9" s="186" t="s">
        <v>150</v>
      </c>
      <c r="BW9" s="184" t="s">
        <v>149</v>
      </c>
      <c r="BX9" s="186" t="s">
        <v>150</v>
      </c>
      <c r="BY9" s="184" t="s">
        <v>149</v>
      </c>
      <c r="BZ9" s="186" t="s">
        <v>150</v>
      </c>
      <c r="CA9" s="184" t="s">
        <v>149</v>
      </c>
      <c r="CB9" s="186" t="s">
        <v>150</v>
      </c>
      <c r="CC9" s="184" t="s">
        <v>149</v>
      </c>
      <c r="CD9" s="186" t="s">
        <v>150</v>
      </c>
      <c r="CE9" s="184" t="s">
        <v>149</v>
      </c>
      <c r="CF9" s="186" t="s">
        <v>150</v>
      </c>
      <c r="CG9" s="184" t="s">
        <v>149</v>
      </c>
      <c r="CH9" s="186" t="s">
        <v>150</v>
      </c>
      <c r="CI9" s="184" t="s">
        <v>149</v>
      </c>
      <c r="CJ9" s="186" t="s">
        <v>150</v>
      </c>
      <c r="CK9" s="184" t="s">
        <v>149</v>
      </c>
      <c r="CL9" s="186" t="s">
        <v>150</v>
      </c>
      <c r="CM9" s="184" t="s">
        <v>149</v>
      </c>
      <c r="CN9" s="186" t="s">
        <v>150</v>
      </c>
      <c r="CO9" s="184" t="s">
        <v>149</v>
      </c>
      <c r="CP9" s="186" t="s">
        <v>150</v>
      </c>
      <c r="CQ9" s="184" t="s">
        <v>149</v>
      </c>
      <c r="CR9" s="186" t="s">
        <v>150</v>
      </c>
      <c r="CS9" s="184" t="s">
        <v>149</v>
      </c>
      <c r="CT9" s="186" t="s">
        <v>150</v>
      </c>
      <c r="CU9" s="184" t="s">
        <v>149</v>
      </c>
      <c r="CV9" s="186" t="s">
        <v>150</v>
      </c>
      <c r="CW9" s="184" t="s">
        <v>149</v>
      </c>
      <c r="CX9" s="186" t="s">
        <v>150</v>
      </c>
      <c r="CY9" s="184" t="s">
        <v>149</v>
      </c>
      <c r="CZ9" s="186" t="s">
        <v>150</v>
      </c>
      <c r="DA9" s="184" t="s">
        <v>149</v>
      </c>
      <c r="DB9" s="186" t="s">
        <v>150</v>
      </c>
      <c r="DC9" s="184" t="s">
        <v>149</v>
      </c>
      <c r="DD9" s="186" t="s">
        <v>150</v>
      </c>
      <c r="DE9" s="184" t="s">
        <v>149</v>
      </c>
      <c r="DF9" s="186" t="s">
        <v>150</v>
      </c>
      <c r="DG9" s="184" t="s">
        <v>149</v>
      </c>
      <c r="DH9" s="186" t="s">
        <v>150</v>
      </c>
      <c r="DI9" s="184" t="s">
        <v>149</v>
      </c>
      <c r="DJ9" s="186" t="s">
        <v>150</v>
      </c>
      <c r="DK9" s="184" t="s">
        <v>149</v>
      </c>
      <c r="DL9" s="186" t="s">
        <v>150</v>
      </c>
      <c r="DM9" s="184" t="s">
        <v>149</v>
      </c>
      <c r="DN9" s="186" t="s">
        <v>150</v>
      </c>
      <c r="DO9" s="184" t="s">
        <v>149</v>
      </c>
      <c r="DP9" s="186" t="s">
        <v>150</v>
      </c>
      <c r="DQ9" s="184" t="s">
        <v>149</v>
      </c>
      <c r="DR9" s="186" t="s">
        <v>150</v>
      </c>
      <c r="DS9" s="184" t="s">
        <v>149</v>
      </c>
      <c r="DT9" s="186" t="s">
        <v>150</v>
      </c>
      <c r="DU9" s="184" t="s">
        <v>149</v>
      </c>
      <c r="DV9" s="186" t="s">
        <v>150</v>
      </c>
      <c r="DW9" s="184" t="s">
        <v>149</v>
      </c>
      <c r="DX9" s="186" t="s">
        <v>150</v>
      </c>
      <c r="DY9" s="184" t="s">
        <v>149</v>
      </c>
      <c r="DZ9" s="186" t="s">
        <v>150</v>
      </c>
      <c r="EA9" s="184" t="s">
        <v>149</v>
      </c>
      <c r="EB9" s="186" t="s">
        <v>150</v>
      </c>
      <c r="EC9" s="184" t="s">
        <v>149</v>
      </c>
      <c r="ED9" s="186" t="s">
        <v>150</v>
      </c>
      <c r="EE9" s="184" t="s">
        <v>149</v>
      </c>
      <c r="EF9" s="186" t="s">
        <v>150</v>
      </c>
      <c r="EG9" s="184" t="s">
        <v>149</v>
      </c>
      <c r="EH9" s="186" t="s">
        <v>150</v>
      </c>
      <c r="EI9" s="184" t="s">
        <v>149</v>
      </c>
      <c r="EJ9" s="186" t="s">
        <v>150</v>
      </c>
      <c r="EK9" s="184" t="s">
        <v>149</v>
      </c>
      <c r="EL9" s="186" t="s">
        <v>150</v>
      </c>
      <c r="EM9" s="184" t="s">
        <v>149</v>
      </c>
      <c r="EN9" s="186" t="s">
        <v>150</v>
      </c>
      <c r="EO9" s="184" t="s">
        <v>149</v>
      </c>
      <c r="EP9" s="186" t="s">
        <v>150</v>
      </c>
    </row>
    <row r="10" spans="1:146" x14ac:dyDescent="0.3">
      <c r="A10" s="163" t="s">
        <v>6</v>
      </c>
      <c r="B10" s="176" t="s">
        <v>7</v>
      </c>
      <c r="C10" s="195">
        <v>852000</v>
      </c>
      <c r="D10" s="6">
        <v>823000</v>
      </c>
      <c r="E10" s="205">
        <v>33100</v>
      </c>
      <c r="F10" s="205"/>
      <c r="G10" s="205">
        <v>27700</v>
      </c>
      <c r="H10" s="205"/>
      <c r="I10" s="205">
        <v>16800</v>
      </c>
      <c r="J10" s="205"/>
      <c r="K10" s="205">
        <v>6790</v>
      </c>
      <c r="L10" s="205"/>
      <c r="M10" s="205">
        <v>16700</v>
      </c>
      <c r="N10" s="205"/>
      <c r="O10" s="205">
        <v>15100</v>
      </c>
      <c r="P10" s="205"/>
      <c r="Q10" s="205">
        <v>29200</v>
      </c>
      <c r="R10" s="205"/>
      <c r="S10" s="205">
        <v>15800</v>
      </c>
      <c r="T10" s="205"/>
      <c r="U10" s="205">
        <v>22700</v>
      </c>
      <c r="V10" s="205"/>
      <c r="W10" s="205">
        <v>13300</v>
      </c>
      <c r="X10" s="205"/>
      <c r="Y10" s="205">
        <v>13700</v>
      </c>
      <c r="Z10" s="205"/>
      <c r="AA10" s="205">
        <v>19700</v>
      </c>
      <c r="AB10" s="205"/>
      <c r="AC10" s="205">
        <v>22100</v>
      </c>
      <c r="AD10" s="205"/>
      <c r="AE10" s="205">
        <v>6860</v>
      </c>
      <c r="AF10" s="205"/>
      <c r="AG10" s="205">
        <v>6560</v>
      </c>
      <c r="AH10" s="205"/>
      <c r="AI10" s="205">
        <v>7560</v>
      </c>
      <c r="AJ10" s="205"/>
      <c r="AK10" s="205">
        <v>13700</v>
      </c>
      <c r="AL10" s="205"/>
      <c r="AM10" s="205">
        <v>14200</v>
      </c>
      <c r="AN10" s="205"/>
      <c r="AO10" s="205">
        <v>6620</v>
      </c>
      <c r="AP10" s="205"/>
      <c r="AQ10" s="205">
        <v>14900</v>
      </c>
      <c r="AR10" s="205"/>
      <c r="AS10" s="205">
        <v>16000</v>
      </c>
      <c r="AT10" s="205"/>
      <c r="AU10" s="205">
        <v>17800</v>
      </c>
      <c r="AV10" s="205"/>
      <c r="AW10" s="205">
        <v>18600</v>
      </c>
      <c r="AX10" s="205"/>
      <c r="AY10" s="205">
        <v>17100</v>
      </c>
      <c r="AZ10" s="205"/>
      <c r="BA10" s="205">
        <v>17600</v>
      </c>
      <c r="BB10" s="205"/>
      <c r="BC10" s="205">
        <v>21700</v>
      </c>
      <c r="BD10" s="205"/>
      <c r="BE10" s="205">
        <v>18000</v>
      </c>
      <c r="BF10" s="205"/>
      <c r="BG10" s="205">
        <v>20200</v>
      </c>
      <c r="BH10" s="205"/>
      <c r="BI10" s="205">
        <v>10300</v>
      </c>
      <c r="BJ10" s="205"/>
      <c r="BK10" s="205">
        <v>7890</v>
      </c>
      <c r="BL10" s="205"/>
      <c r="BM10" s="205">
        <v>17100</v>
      </c>
      <c r="BN10" s="205"/>
      <c r="BO10" s="205">
        <v>16900</v>
      </c>
      <c r="BP10" s="205"/>
      <c r="BQ10" s="205">
        <v>16800</v>
      </c>
      <c r="BR10" s="205"/>
      <c r="BS10" s="205">
        <v>14500</v>
      </c>
      <c r="BT10" s="205"/>
      <c r="BU10" s="205">
        <v>13800</v>
      </c>
      <c r="BV10" s="205"/>
      <c r="BW10" s="205">
        <v>12800</v>
      </c>
      <c r="BX10" s="205"/>
      <c r="BY10" s="205">
        <v>14600</v>
      </c>
      <c r="BZ10" s="205"/>
      <c r="CA10" s="205">
        <v>15100</v>
      </c>
      <c r="CB10" s="205"/>
      <c r="CC10" s="205">
        <v>19400</v>
      </c>
      <c r="CD10" s="205"/>
      <c r="CE10" s="205">
        <v>15800</v>
      </c>
      <c r="CF10" s="205"/>
      <c r="CG10" s="205">
        <v>8750</v>
      </c>
      <c r="CH10" s="205"/>
      <c r="CI10" s="205">
        <v>10300</v>
      </c>
      <c r="CJ10" s="205"/>
      <c r="CK10" s="205">
        <v>16900</v>
      </c>
      <c r="CL10" s="205"/>
      <c r="CM10" s="205">
        <v>16800</v>
      </c>
      <c r="CN10" s="205"/>
      <c r="CO10" s="205">
        <v>11100</v>
      </c>
      <c r="CP10" s="205"/>
      <c r="CQ10" s="205">
        <v>11600</v>
      </c>
      <c r="CR10" s="205"/>
      <c r="CS10" s="205">
        <v>12500</v>
      </c>
      <c r="CT10" s="205"/>
      <c r="CU10" s="205">
        <v>10800</v>
      </c>
      <c r="CV10" s="205"/>
      <c r="CW10" s="205">
        <v>9960</v>
      </c>
      <c r="CX10" s="205"/>
      <c r="CY10" s="205">
        <v>13800</v>
      </c>
      <c r="CZ10" s="205"/>
      <c r="DA10" s="205">
        <v>16800</v>
      </c>
      <c r="DB10" s="205"/>
      <c r="DC10" s="205">
        <v>11300</v>
      </c>
      <c r="DD10" s="205"/>
      <c r="DE10" s="205">
        <v>18300</v>
      </c>
      <c r="DF10" s="205"/>
      <c r="DG10" s="205">
        <v>23700</v>
      </c>
      <c r="DH10" s="205"/>
      <c r="DI10" s="205">
        <v>14600</v>
      </c>
      <c r="DJ10" s="205"/>
      <c r="DK10" s="205">
        <v>17500</v>
      </c>
      <c r="DL10" s="205"/>
      <c r="DM10" s="205">
        <v>10200</v>
      </c>
      <c r="DN10" s="205"/>
      <c r="DO10" s="205">
        <v>10800</v>
      </c>
      <c r="DP10" s="205"/>
      <c r="DQ10" s="205">
        <v>11500</v>
      </c>
      <c r="DR10" s="205"/>
      <c r="DS10" s="205">
        <v>12000</v>
      </c>
      <c r="DT10" s="205"/>
      <c r="DU10" s="205">
        <v>25000</v>
      </c>
      <c r="DV10" s="205"/>
      <c r="DW10" s="205">
        <v>20600</v>
      </c>
      <c r="DX10" s="205"/>
      <c r="DY10" s="205">
        <v>5790</v>
      </c>
      <c r="DZ10" s="205"/>
      <c r="EA10" s="205">
        <v>5040</v>
      </c>
      <c r="EB10" s="205"/>
      <c r="EC10" s="205">
        <v>9520</v>
      </c>
      <c r="ED10" s="205"/>
      <c r="EE10" s="205">
        <v>16800</v>
      </c>
      <c r="EF10" s="205"/>
      <c r="EG10" s="205">
        <v>13900</v>
      </c>
      <c r="EH10" s="205"/>
      <c r="EI10" s="205">
        <v>15200</v>
      </c>
      <c r="EJ10" s="205"/>
      <c r="EK10" s="205">
        <v>10800</v>
      </c>
      <c r="EL10" s="205"/>
      <c r="EM10" s="205">
        <v>13200</v>
      </c>
      <c r="EN10" s="205"/>
      <c r="EO10" s="205">
        <v>11300</v>
      </c>
      <c r="EP10" s="205"/>
    </row>
    <row r="11" spans="1:146" x14ac:dyDescent="0.3">
      <c r="A11" s="163" t="s">
        <v>8</v>
      </c>
      <c r="B11" s="176" t="s">
        <v>7</v>
      </c>
      <c r="C11" s="5">
        <v>60</v>
      </c>
      <c r="D11" s="6">
        <v>2</v>
      </c>
      <c r="E11" s="206">
        <v>0.31</v>
      </c>
      <c r="F11" s="206"/>
      <c r="G11" s="206">
        <v>0.14000000000000001</v>
      </c>
      <c r="H11" s="206"/>
      <c r="I11" s="206">
        <v>0.27</v>
      </c>
      <c r="J11" s="206"/>
      <c r="K11" s="206">
        <v>0.31</v>
      </c>
      <c r="L11" s="206"/>
      <c r="M11" s="206">
        <v>0.84</v>
      </c>
      <c r="N11" s="206"/>
      <c r="O11" s="206">
        <v>0.99</v>
      </c>
      <c r="P11" s="206"/>
      <c r="Q11" s="206">
        <v>0.48</v>
      </c>
      <c r="R11" s="206"/>
      <c r="S11" s="206">
        <v>0.6</v>
      </c>
      <c r="T11" s="206"/>
      <c r="U11" s="206">
        <v>0.12</v>
      </c>
      <c r="V11" s="206"/>
      <c r="W11" s="206">
        <v>0.56999999999999995</v>
      </c>
      <c r="X11" s="206"/>
      <c r="Y11" s="206">
        <v>0.52</v>
      </c>
      <c r="Z11" s="206"/>
      <c r="AA11" s="206">
        <v>0.43</v>
      </c>
      <c r="AB11" s="206"/>
      <c r="AC11" s="206">
        <v>0.23</v>
      </c>
      <c r="AD11" s="206"/>
      <c r="AE11" s="206">
        <v>0.27</v>
      </c>
      <c r="AF11" s="206"/>
      <c r="AG11" s="206">
        <v>0.3</v>
      </c>
      <c r="AH11" s="206"/>
      <c r="AI11" s="206">
        <v>0.26</v>
      </c>
      <c r="AJ11" s="206"/>
      <c r="AK11" s="206">
        <v>1.39</v>
      </c>
      <c r="AL11" s="206"/>
      <c r="AM11" s="206">
        <v>1.49</v>
      </c>
      <c r="AN11" s="206"/>
      <c r="AO11" s="206">
        <v>0.28000000000000003</v>
      </c>
      <c r="AP11" s="206"/>
      <c r="AQ11" s="206">
        <v>0.55000000000000004</v>
      </c>
      <c r="AR11" s="206"/>
      <c r="AS11" s="206">
        <v>0.46</v>
      </c>
      <c r="AT11" s="206"/>
      <c r="AU11" s="206">
        <v>0.5</v>
      </c>
      <c r="AV11" s="206"/>
      <c r="AW11" s="206">
        <v>1.65</v>
      </c>
      <c r="AX11" s="206"/>
      <c r="AY11" s="206">
        <v>1.43</v>
      </c>
      <c r="AZ11" s="206"/>
      <c r="BA11" s="206">
        <v>0.95</v>
      </c>
      <c r="BB11" s="206"/>
      <c r="BC11" s="206">
        <v>0.77</v>
      </c>
      <c r="BD11" s="206"/>
      <c r="BE11" s="206">
        <v>0.52</v>
      </c>
      <c r="BF11" s="206"/>
      <c r="BG11" s="206">
        <v>0.65</v>
      </c>
      <c r="BH11" s="206"/>
      <c r="BI11" s="206">
        <v>1.05</v>
      </c>
      <c r="BJ11" s="206"/>
      <c r="BK11" s="206">
        <v>0.5</v>
      </c>
      <c r="BL11" s="206"/>
      <c r="BM11" s="206">
        <v>0.62</v>
      </c>
      <c r="BN11" s="206"/>
      <c r="BO11" s="206">
        <v>0.7</v>
      </c>
      <c r="BP11" s="206"/>
      <c r="BQ11" s="206">
        <v>1.03</v>
      </c>
      <c r="BR11" s="206"/>
      <c r="BS11" s="206">
        <v>0.67</v>
      </c>
      <c r="BT11" s="206"/>
      <c r="BU11" s="206">
        <v>0.67</v>
      </c>
      <c r="BV11" s="206"/>
      <c r="BW11" s="206">
        <v>0.57999999999999996</v>
      </c>
      <c r="BX11" s="206"/>
      <c r="BY11" s="206">
        <v>0.65</v>
      </c>
      <c r="BZ11" s="206"/>
      <c r="CA11" s="206">
        <v>0.65</v>
      </c>
      <c r="CB11" s="206"/>
      <c r="CC11" s="206">
        <v>0.28999999999999998</v>
      </c>
      <c r="CD11" s="206"/>
      <c r="CE11" s="206">
        <v>0.3</v>
      </c>
      <c r="CF11" s="206"/>
      <c r="CG11" s="206">
        <v>0.65</v>
      </c>
      <c r="CH11" s="206"/>
      <c r="CI11" s="206">
        <v>0.71</v>
      </c>
      <c r="CJ11" s="206"/>
      <c r="CK11" s="206">
        <v>0.54</v>
      </c>
      <c r="CL11" s="206"/>
      <c r="CM11" s="206">
        <v>0.84</v>
      </c>
      <c r="CN11" s="206"/>
      <c r="CO11" s="206">
        <v>0.6</v>
      </c>
      <c r="CP11" s="206"/>
      <c r="CQ11" s="206">
        <v>0.77</v>
      </c>
      <c r="CR11" s="206"/>
      <c r="CS11" s="206">
        <v>0.59</v>
      </c>
      <c r="CT11" s="206"/>
      <c r="CU11" s="206">
        <v>0.61</v>
      </c>
      <c r="CV11" s="206"/>
      <c r="CW11" s="206">
        <v>0.56000000000000005</v>
      </c>
      <c r="CX11" s="206"/>
      <c r="CY11" s="206">
        <v>0.59</v>
      </c>
      <c r="CZ11" s="206"/>
      <c r="DA11" s="206">
        <v>0.73</v>
      </c>
      <c r="DB11" s="206"/>
      <c r="DC11" s="206">
        <v>0.46</v>
      </c>
      <c r="DD11" s="206"/>
      <c r="DE11" s="206">
        <v>0.45</v>
      </c>
      <c r="DF11" s="206"/>
      <c r="DG11" s="206">
        <v>0.48</v>
      </c>
      <c r="DH11" s="206"/>
      <c r="DI11" s="206">
        <v>0.84</v>
      </c>
      <c r="DJ11" s="206"/>
      <c r="DK11" s="206">
        <v>0.56999999999999995</v>
      </c>
      <c r="DL11" s="206"/>
      <c r="DM11" s="206">
        <v>0.5</v>
      </c>
      <c r="DN11" s="206"/>
      <c r="DO11" s="206">
        <v>0.62</v>
      </c>
      <c r="DP11" s="206"/>
      <c r="DQ11" s="206">
        <v>0.66</v>
      </c>
      <c r="DR11" s="206"/>
      <c r="DS11" s="206">
        <v>0.62</v>
      </c>
      <c r="DT11" s="206"/>
      <c r="DU11" s="206">
        <v>0.48</v>
      </c>
      <c r="DV11" s="206"/>
      <c r="DW11" s="206">
        <v>0.61</v>
      </c>
      <c r="DX11" s="206"/>
      <c r="DY11" s="206">
        <v>0.37</v>
      </c>
      <c r="DZ11" s="206"/>
      <c r="EA11" s="206">
        <v>0.38</v>
      </c>
      <c r="EB11" s="206"/>
      <c r="EC11" s="206">
        <v>0.46</v>
      </c>
      <c r="ED11" s="206"/>
      <c r="EE11" s="206">
        <v>0.43</v>
      </c>
      <c r="EF11" s="206"/>
      <c r="EG11" s="206">
        <v>0.65</v>
      </c>
      <c r="EH11" s="206"/>
      <c r="EI11" s="207">
        <v>0.7</v>
      </c>
      <c r="EJ11" s="206"/>
      <c r="EK11" s="206">
        <v>0.99</v>
      </c>
      <c r="EL11" s="206"/>
      <c r="EM11" s="206">
        <v>0.49</v>
      </c>
      <c r="EN11" s="206"/>
      <c r="EO11" s="206">
        <v>0.43</v>
      </c>
      <c r="EP11" s="206"/>
    </row>
    <row r="12" spans="1:146" x14ac:dyDescent="0.3">
      <c r="A12" s="165" t="s">
        <v>9</v>
      </c>
      <c r="B12" s="177" t="s">
        <v>7</v>
      </c>
      <c r="C12" s="5">
        <v>72</v>
      </c>
      <c r="D12" s="6">
        <v>18</v>
      </c>
      <c r="E12" s="206">
        <v>5.17</v>
      </c>
      <c r="F12" s="206"/>
      <c r="G12" s="206">
        <v>0.76</v>
      </c>
      <c r="H12" s="206"/>
      <c r="I12" s="206">
        <v>7.13</v>
      </c>
      <c r="J12" s="206"/>
      <c r="K12" s="206">
        <v>2.62</v>
      </c>
      <c r="L12" s="206"/>
      <c r="M12" s="206">
        <v>44.2</v>
      </c>
      <c r="N12" s="206"/>
      <c r="O12" s="206">
        <v>49</v>
      </c>
      <c r="P12" s="206"/>
      <c r="Q12" s="206">
        <v>33.799999999999997</v>
      </c>
      <c r="R12" s="206"/>
      <c r="S12" s="206">
        <v>9.08</v>
      </c>
      <c r="T12" s="206"/>
      <c r="U12" s="206">
        <v>2.97</v>
      </c>
      <c r="V12" s="206"/>
      <c r="W12" s="206">
        <v>8.0299999999999994</v>
      </c>
      <c r="X12" s="206"/>
      <c r="Y12" s="206">
        <v>7.56</v>
      </c>
      <c r="Z12" s="206"/>
      <c r="AA12" s="206">
        <v>3.94</v>
      </c>
      <c r="AB12" s="206"/>
      <c r="AC12" s="206">
        <v>3.77</v>
      </c>
      <c r="AD12" s="206"/>
      <c r="AE12" s="206">
        <v>8.4</v>
      </c>
      <c r="AF12" s="206"/>
      <c r="AG12" s="206">
        <v>8.31</v>
      </c>
      <c r="AH12" s="206"/>
      <c r="AI12" s="206">
        <v>3.28</v>
      </c>
      <c r="AJ12" s="206"/>
      <c r="AK12" s="206">
        <v>98.1</v>
      </c>
      <c r="AL12" s="206" t="s">
        <v>151</v>
      </c>
      <c r="AM12" s="206">
        <v>35.4</v>
      </c>
      <c r="AN12" s="206" t="s">
        <v>151</v>
      </c>
      <c r="AO12" s="206">
        <v>13.1</v>
      </c>
      <c r="AP12" s="206"/>
      <c r="AQ12" s="206">
        <v>9.92</v>
      </c>
      <c r="AR12" s="206"/>
      <c r="AS12" s="206">
        <v>9.98</v>
      </c>
      <c r="AT12" s="206"/>
      <c r="AU12" s="206">
        <v>8.25</v>
      </c>
      <c r="AV12" s="206"/>
      <c r="AW12" s="206">
        <v>8.99</v>
      </c>
      <c r="AX12" s="206"/>
      <c r="AY12" s="206">
        <v>14.9</v>
      </c>
      <c r="AZ12" s="206"/>
      <c r="BA12" s="206">
        <v>13.6</v>
      </c>
      <c r="BB12" s="206"/>
      <c r="BC12" s="206">
        <v>8.3000000000000007</v>
      </c>
      <c r="BD12" s="206"/>
      <c r="BE12" s="206">
        <v>7.53</v>
      </c>
      <c r="BF12" s="206"/>
      <c r="BG12" s="206">
        <v>9.99</v>
      </c>
      <c r="BH12" s="206"/>
      <c r="BI12" s="206">
        <v>9.06</v>
      </c>
      <c r="BJ12" s="206"/>
      <c r="BK12" s="206">
        <v>6.38</v>
      </c>
      <c r="BL12" s="206"/>
      <c r="BM12" s="206">
        <v>8.5</v>
      </c>
      <c r="BN12" s="206"/>
      <c r="BO12" s="206">
        <v>11.2</v>
      </c>
      <c r="BP12" s="206"/>
      <c r="BQ12" s="206">
        <v>11.4</v>
      </c>
      <c r="BR12" s="206"/>
      <c r="BS12" s="206">
        <v>11</v>
      </c>
      <c r="BT12" s="206"/>
      <c r="BU12" s="206">
        <v>9.2899999999999991</v>
      </c>
      <c r="BV12" s="206"/>
      <c r="BW12" s="206">
        <v>8.9499999999999993</v>
      </c>
      <c r="BX12" s="206"/>
      <c r="BY12" s="206">
        <v>6.91</v>
      </c>
      <c r="BZ12" s="206"/>
      <c r="CA12" s="206">
        <v>10.5</v>
      </c>
      <c r="CB12" s="206"/>
      <c r="CC12" s="206">
        <v>8.16</v>
      </c>
      <c r="CD12" s="206"/>
      <c r="CE12" s="206">
        <v>8.48</v>
      </c>
      <c r="CF12" s="206"/>
      <c r="CG12" s="206">
        <v>8.93</v>
      </c>
      <c r="CH12" s="206"/>
      <c r="CI12" s="206">
        <v>15.5</v>
      </c>
      <c r="CJ12" s="206"/>
      <c r="CK12" s="206">
        <v>14.2</v>
      </c>
      <c r="CL12" s="206"/>
      <c r="CM12" s="206">
        <v>11.4</v>
      </c>
      <c r="CN12" s="206"/>
      <c r="CO12" s="206">
        <v>14.2</v>
      </c>
      <c r="CP12" s="206"/>
      <c r="CQ12" s="206">
        <v>9.86</v>
      </c>
      <c r="CR12" s="206"/>
      <c r="CS12" s="206">
        <v>8.3800000000000008</v>
      </c>
      <c r="CT12" s="206"/>
      <c r="CU12" s="206">
        <v>7.93</v>
      </c>
      <c r="CV12" s="206"/>
      <c r="CW12" s="206">
        <v>7.53</v>
      </c>
      <c r="CX12" s="206"/>
      <c r="CY12" s="206">
        <v>3.85</v>
      </c>
      <c r="CZ12" s="206"/>
      <c r="DA12" s="206">
        <v>10.9</v>
      </c>
      <c r="DB12" s="206"/>
      <c r="DC12" s="206">
        <v>18.899999999999999</v>
      </c>
      <c r="DD12" s="206"/>
      <c r="DE12" s="206">
        <v>18.600000000000001</v>
      </c>
      <c r="DF12" s="206"/>
      <c r="DG12" s="206">
        <v>16.5</v>
      </c>
      <c r="DH12" s="206"/>
      <c r="DI12" s="206">
        <v>8.99</v>
      </c>
      <c r="DJ12" s="206"/>
      <c r="DK12" s="206">
        <v>10.6</v>
      </c>
      <c r="DL12" s="206"/>
      <c r="DM12" s="206">
        <v>44.1</v>
      </c>
      <c r="DN12" s="206"/>
      <c r="DO12" s="206">
        <v>37.200000000000003</v>
      </c>
      <c r="DP12" s="206"/>
      <c r="DQ12" s="206">
        <v>14.4</v>
      </c>
      <c r="DR12" s="206"/>
      <c r="DS12" s="206">
        <v>15.3</v>
      </c>
      <c r="DT12" s="206"/>
      <c r="DU12" s="206">
        <v>18.399999999999999</v>
      </c>
      <c r="DV12" s="206"/>
      <c r="DW12" s="206">
        <v>13.7</v>
      </c>
      <c r="DX12" s="206"/>
      <c r="DY12" s="206">
        <v>9.26</v>
      </c>
      <c r="DZ12" s="206"/>
      <c r="EA12" s="206">
        <v>8.68</v>
      </c>
      <c r="EB12" s="206"/>
      <c r="EC12" s="206">
        <v>11.8</v>
      </c>
      <c r="ED12" s="206"/>
      <c r="EE12" s="206">
        <v>9.8800000000000008</v>
      </c>
      <c r="EF12" s="206"/>
      <c r="EG12" s="206">
        <v>13</v>
      </c>
      <c r="EH12" s="206"/>
      <c r="EI12" s="206">
        <v>22.5</v>
      </c>
      <c r="EJ12" s="206"/>
      <c r="EK12" s="206">
        <v>18</v>
      </c>
      <c r="EL12" s="206"/>
      <c r="EM12" s="206">
        <v>34.9</v>
      </c>
      <c r="EN12" s="206"/>
      <c r="EO12" s="206">
        <v>7.69</v>
      </c>
      <c r="EP12" s="206"/>
    </row>
    <row r="13" spans="1:146" x14ac:dyDescent="0.3">
      <c r="A13" s="163" t="s">
        <v>10</v>
      </c>
      <c r="B13" s="176" t="s">
        <v>7</v>
      </c>
      <c r="C13" s="5">
        <v>6000</v>
      </c>
      <c r="D13" s="6">
        <v>4250</v>
      </c>
      <c r="E13" s="206">
        <v>201</v>
      </c>
      <c r="F13" s="206"/>
      <c r="G13" s="206">
        <v>140</v>
      </c>
      <c r="H13" s="206"/>
      <c r="I13" s="206">
        <v>121</v>
      </c>
      <c r="J13" s="206"/>
      <c r="K13" s="206">
        <v>40</v>
      </c>
      <c r="L13" s="206"/>
      <c r="M13" s="206">
        <v>74.400000000000006</v>
      </c>
      <c r="N13" s="206"/>
      <c r="O13" s="206">
        <v>69.8</v>
      </c>
      <c r="P13" s="206"/>
      <c r="Q13" s="206">
        <v>43.8</v>
      </c>
      <c r="R13" s="206"/>
      <c r="S13" s="206">
        <v>131</v>
      </c>
      <c r="T13" s="206"/>
      <c r="U13" s="206">
        <v>60.9</v>
      </c>
      <c r="V13" s="206"/>
      <c r="W13" s="206">
        <v>127</v>
      </c>
      <c r="X13" s="206"/>
      <c r="Y13" s="206">
        <v>124</v>
      </c>
      <c r="Z13" s="206"/>
      <c r="AA13" s="206">
        <v>106</v>
      </c>
      <c r="AB13" s="206"/>
      <c r="AC13" s="206">
        <v>132</v>
      </c>
      <c r="AD13" s="206"/>
      <c r="AE13" s="206">
        <v>67.099999999999994</v>
      </c>
      <c r="AF13" s="206"/>
      <c r="AG13" s="206">
        <v>63.6</v>
      </c>
      <c r="AH13" s="206"/>
      <c r="AI13" s="206">
        <v>74.8</v>
      </c>
      <c r="AJ13" s="206"/>
      <c r="AK13" s="206">
        <v>185</v>
      </c>
      <c r="AL13" s="206"/>
      <c r="AM13" s="206">
        <v>195</v>
      </c>
      <c r="AN13" s="206"/>
      <c r="AO13" s="206">
        <v>137</v>
      </c>
      <c r="AP13" s="206"/>
      <c r="AQ13" s="206">
        <v>210</v>
      </c>
      <c r="AR13" s="206"/>
      <c r="AS13" s="206">
        <v>143</v>
      </c>
      <c r="AT13" s="206"/>
      <c r="AU13" s="206">
        <v>212</v>
      </c>
      <c r="AV13" s="206"/>
      <c r="AW13" s="206">
        <v>280</v>
      </c>
      <c r="AX13" s="206"/>
      <c r="AY13" s="206">
        <v>223</v>
      </c>
      <c r="AZ13" s="206"/>
      <c r="BA13" s="206">
        <v>286</v>
      </c>
      <c r="BB13" s="206"/>
      <c r="BC13" s="206">
        <v>224</v>
      </c>
      <c r="BD13" s="206"/>
      <c r="BE13" s="206">
        <v>211</v>
      </c>
      <c r="BF13" s="206"/>
      <c r="BG13" s="206">
        <v>163</v>
      </c>
      <c r="BH13" s="206"/>
      <c r="BI13" s="206">
        <v>251</v>
      </c>
      <c r="BJ13" s="206"/>
      <c r="BK13" s="206">
        <v>55.1</v>
      </c>
      <c r="BL13" s="206"/>
      <c r="BM13" s="206">
        <v>148</v>
      </c>
      <c r="BN13" s="206"/>
      <c r="BO13" s="206">
        <v>208</v>
      </c>
      <c r="BP13" s="206"/>
      <c r="BQ13" s="206">
        <v>274</v>
      </c>
      <c r="BR13" s="206"/>
      <c r="BS13" s="206">
        <v>103</v>
      </c>
      <c r="BT13" s="206"/>
      <c r="BU13" s="206">
        <v>172</v>
      </c>
      <c r="BV13" s="206"/>
      <c r="BW13" s="206">
        <v>158</v>
      </c>
      <c r="BX13" s="206"/>
      <c r="BY13" s="206">
        <v>191</v>
      </c>
      <c r="BZ13" s="206"/>
      <c r="CA13" s="206">
        <v>227</v>
      </c>
      <c r="CB13" s="206"/>
      <c r="CC13" s="206">
        <v>81.2</v>
      </c>
      <c r="CD13" s="206"/>
      <c r="CE13" s="206">
        <v>146</v>
      </c>
      <c r="CF13" s="206"/>
      <c r="CG13" s="206">
        <v>150</v>
      </c>
      <c r="CH13" s="206"/>
      <c r="CI13" s="206">
        <v>105</v>
      </c>
      <c r="CJ13" s="206"/>
      <c r="CK13" s="206">
        <v>131</v>
      </c>
      <c r="CL13" s="206"/>
      <c r="CM13" s="206">
        <v>138</v>
      </c>
      <c r="CN13" s="206"/>
      <c r="CO13" s="206">
        <v>118</v>
      </c>
      <c r="CP13" s="206"/>
      <c r="CQ13" s="206">
        <v>131</v>
      </c>
      <c r="CR13" s="206"/>
      <c r="CS13" s="206">
        <v>100</v>
      </c>
      <c r="CT13" s="206"/>
      <c r="CU13" s="206">
        <v>95.4</v>
      </c>
      <c r="CV13" s="206"/>
      <c r="CW13" s="206">
        <v>104</v>
      </c>
      <c r="CX13" s="206"/>
      <c r="CY13" s="206">
        <v>217</v>
      </c>
      <c r="CZ13" s="206"/>
      <c r="DA13" s="206">
        <v>190</v>
      </c>
      <c r="DB13" s="206"/>
      <c r="DC13" s="206">
        <v>72.3</v>
      </c>
      <c r="DD13" s="206"/>
      <c r="DE13" s="206">
        <v>109</v>
      </c>
      <c r="DF13" s="206"/>
      <c r="DG13" s="206">
        <v>129</v>
      </c>
      <c r="DH13" s="206"/>
      <c r="DI13" s="206">
        <v>151</v>
      </c>
      <c r="DJ13" s="206"/>
      <c r="DK13" s="206">
        <v>192</v>
      </c>
      <c r="DL13" s="206"/>
      <c r="DM13" s="206">
        <v>68</v>
      </c>
      <c r="DN13" s="206"/>
      <c r="DO13" s="206">
        <v>80.3</v>
      </c>
      <c r="DP13" s="206"/>
      <c r="DQ13" s="206">
        <v>70.099999999999994</v>
      </c>
      <c r="DR13" s="206"/>
      <c r="DS13" s="206">
        <v>67.599999999999994</v>
      </c>
      <c r="DT13" s="206"/>
      <c r="DU13" s="206">
        <v>127</v>
      </c>
      <c r="DV13" s="206"/>
      <c r="DW13" s="206">
        <v>119</v>
      </c>
      <c r="DX13" s="206"/>
      <c r="DY13" s="206">
        <v>150</v>
      </c>
      <c r="DZ13" s="206"/>
      <c r="EA13" s="206">
        <v>164</v>
      </c>
      <c r="EB13" s="206"/>
      <c r="EC13" s="206">
        <v>51.1</v>
      </c>
      <c r="ED13" s="206"/>
      <c r="EE13" s="206">
        <v>137</v>
      </c>
      <c r="EF13" s="206"/>
      <c r="EG13" s="206">
        <v>107</v>
      </c>
      <c r="EH13" s="206"/>
      <c r="EI13" s="206">
        <v>101</v>
      </c>
      <c r="EJ13" s="206"/>
      <c r="EK13" s="206">
        <v>123</v>
      </c>
      <c r="EL13" s="206"/>
      <c r="EM13" s="206">
        <v>68.599999999999994</v>
      </c>
      <c r="EN13" s="206"/>
      <c r="EO13" s="206">
        <v>71.7</v>
      </c>
      <c r="EP13" s="206"/>
    </row>
    <row r="14" spans="1:146" x14ac:dyDescent="0.3">
      <c r="A14" s="163" t="s">
        <v>11</v>
      </c>
      <c r="B14" s="176" t="s">
        <v>7</v>
      </c>
      <c r="C14" s="5">
        <v>72</v>
      </c>
      <c r="D14" s="6">
        <v>30</v>
      </c>
      <c r="E14" s="206">
        <v>1.64</v>
      </c>
      <c r="F14" s="206"/>
      <c r="G14" s="206">
        <v>1.33</v>
      </c>
      <c r="H14" s="206"/>
      <c r="I14" s="206">
        <v>1.39</v>
      </c>
      <c r="J14" s="206"/>
      <c r="K14" s="206">
        <v>1.34</v>
      </c>
      <c r="L14" s="206"/>
      <c r="M14" s="206">
        <v>1.34</v>
      </c>
      <c r="N14" s="206"/>
      <c r="O14" s="206">
        <v>1.29</v>
      </c>
      <c r="P14" s="206"/>
      <c r="Q14" s="206">
        <v>1.68</v>
      </c>
      <c r="R14" s="206"/>
      <c r="S14" s="206">
        <v>0.79</v>
      </c>
      <c r="T14" s="206"/>
      <c r="U14" s="206">
        <v>2.61</v>
      </c>
      <c r="V14" s="206"/>
      <c r="W14" s="206">
        <v>0.94</v>
      </c>
      <c r="X14" s="206"/>
      <c r="Y14" s="206">
        <v>1.03</v>
      </c>
      <c r="Z14" s="206"/>
      <c r="AA14" s="206">
        <v>1.67</v>
      </c>
      <c r="AB14" s="206"/>
      <c r="AC14" s="206">
        <v>2.52</v>
      </c>
      <c r="AD14" s="206"/>
      <c r="AE14" s="206">
        <v>0.3</v>
      </c>
      <c r="AF14" s="206"/>
      <c r="AG14" s="206">
        <v>0.32</v>
      </c>
      <c r="AH14" s="206"/>
      <c r="AI14" s="206">
        <v>0.52</v>
      </c>
      <c r="AJ14" s="206"/>
      <c r="AK14" s="206">
        <v>1.71</v>
      </c>
      <c r="AL14" s="206"/>
      <c r="AM14" s="206">
        <v>1.75</v>
      </c>
      <c r="AN14" s="206"/>
      <c r="AO14" s="206">
        <v>1.27</v>
      </c>
      <c r="AP14" s="206"/>
      <c r="AQ14" s="206">
        <v>0.61</v>
      </c>
      <c r="AR14" s="206"/>
      <c r="AS14" s="206">
        <v>0.7</v>
      </c>
      <c r="AT14" s="206"/>
      <c r="AU14" s="206">
        <v>0.78</v>
      </c>
      <c r="AV14" s="206"/>
      <c r="AW14" s="206">
        <v>0.86</v>
      </c>
      <c r="AX14" s="206"/>
      <c r="AY14" s="206">
        <v>0.83</v>
      </c>
      <c r="AZ14" s="206"/>
      <c r="BA14" s="206">
        <v>0.76</v>
      </c>
      <c r="BB14" s="206"/>
      <c r="BC14" s="206">
        <v>0.91</v>
      </c>
      <c r="BD14" s="206"/>
      <c r="BE14" s="206">
        <v>0.84</v>
      </c>
      <c r="BF14" s="206"/>
      <c r="BG14" s="206">
        <v>0.9</v>
      </c>
      <c r="BH14" s="206"/>
      <c r="BI14" s="206">
        <v>0.52</v>
      </c>
      <c r="BJ14" s="206"/>
      <c r="BK14" s="206">
        <v>0.4</v>
      </c>
      <c r="BL14" s="206"/>
      <c r="BM14" s="206">
        <v>0.79</v>
      </c>
      <c r="BN14" s="206"/>
      <c r="BO14" s="206">
        <v>0.74</v>
      </c>
      <c r="BP14" s="206"/>
      <c r="BQ14" s="206">
        <v>0.84</v>
      </c>
      <c r="BR14" s="206"/>
      <c r="BS14" s="206">
        <v>0.87</v>
      </c>
      <c r="BT14" s="206"/>
      <c r="BU14" s="206">
        <v>0.66</v>
      </c>
      <c r="BV14" s="206"/>
      <c r="BW14" s="206">
        <v>0.64</v>
      </c>
      <c r="BX14" s="206"/>
      <c r="BY14" s="206">
        <v>0.75</v>
      </c>
      <c r="BZ14" s="206"/>
      <c r="CA14" s="206">
        <v>0.65</v>
      </c>
      <c r="CB14" s="206"/>
      <c r="CC14" s="206">
        <v>1.35</v>
      </c>
      <c r="CD14" s="206"/>
      <c r="CE14" s="206">
        <v>1.39</v>
      </c>
      <c r="CF14" s="206"/>
      <c r="CG14" s="206">
        <v>0.39</v>
      </c>
      <c r="CH14" s="206"/>
      <c r="CI14" s="206">
        <v>0.46</v>
      </c>
      <c r="CJ14" s="206"/>
      <c r="CK14" s="206">
        <v>1</v>
      </c>
      <c r="CL14" s="206"/>
      <c r="CM14" s="206">
        <v>0.83</v>
      </c>
      <c r="CN14" s="206"/>
      <c r="CO14" s="206">
        <v>0.89</v>
      </c>
      <c r="CP14" s="206"/>
      <c r="CQ14" s="206">
        <v>0.52</v>
      </c>
      <c r="CR14" s="206"/>
      <c r="CS14" s="206">
        <v>0.55000000000000004</v>
      </c>
      <c r="CT14" s="206"/>
      <c r="CU14" s="206">
        <v>0.45</v>
      </c>
      <c r="CV14" s="206"/>
      <c r="CW14" s="206">
        <v>0.41</v>
      </c>
      <c r="CX14" s="206"/>
      <c r="CY14" s="206">
        <v>0.63</v>
      </c>
      <c r="CZ14" s="206"/>
      <c r="DA14" s="206">
        <v>0.6</v>
      </c>
      <c r="DB14" s="206"/>
      <c r="DC14" s="206">
        <v>0.47</v>
      </c>
      <c r="DD14" s="206"/>
      <c r="DE14" s="206">
        <v>0.78</v>
      </c>
      <c r="DF14" s="206"/>
      <c r="DG14" s="206">
        <v>1.03</v>
      </c>
      <c r="DH14" s="206"/>
      <c r="DI14" s="206">
        <v>0.62</v>
      </c>
      <c r="DJ14" s="206"/>
      <c r="DK14" s="206">
        <v>0.92</v>
      </c>
      <c r="DL14" s="206"/>
      <c r="DM14" s="206">
        <v>0.34</v>
      </c>
      <c r="DN14" s="206"/>
      <c r="DO14" s="206">
        <v>0.36</v>
      </c>
      <c r="DP14" s="206"/>
      <c r="DQ14" s="206">
        <v>0.49</v>
      </c>
      <c r="DR14" s="206"/>
      <c r="DS14" s="206">
        <v>0.53</v>
      </c>
      <c r="DT14" s="206"/>
      <c r="DU14" s="206">
        <v>0.88</v>
      </c>
      <c r="DV14" s="206"/>
      <c r="DW14" s="206">
        <v>1</v>
      </c>
      <c r="DX14" s="206"/>
      <c r="DY14" s="206">
        <v>0.24</v>
      </c>
      <c r="DZ14" s="206"/>
      <c r="EA14" s="206">
        <v>0.16</v>
      </c>
      <c r="EB14" s="206"/>
      <c r="EC14" s="206">
        <v>0.38</v>
      </c>
      <c r="ED14" s="206"/>
      <c r="EE14" s="206">
        <v>0.83</v>
      </c>
      <c r="EF14" s="206"/>
      <c r="EG14" s="206">
        <v>0.54</v>
      </c>
      <c r="EH14" s="206"/>
      <c r="EI14" s="206">
        <v>0.54</v>
      </c>
      <c r="EJ14" s="206"/>
      <c r="EK14" s="206">
        <v>0.52</v>
      </c>
      <c r="EL14" s="206"/>
      <c r="EM14" s="206">
        <v>0.54</v>
      </c>
      <c r="EN14" s="206"/>
      <c r="EO14" s="206">
        <v>0.51</v>
      </c>
      <c r="EP14" s="206"/>
    </row>
    <row r="15" spans="1:146" x14ac:dyDescent="0.3">
      <c r="A15" s="163" t="s">
        <v>12</v>
      </c>
      <c r="B15" s="176" t="s">
        <v>7</v>
      </c>
      <c r="C15" s="7" t="s">
        <v>13</v>
      </c>
      <c r="D15" s="8">
        <v>8.5000000000000006E-2</v>
      </c>
      <c r="E15" s="206">
        <v>0.74</v>
      </c>
      <c r="F15" s="206"/>
      <c r="G15" s="206">
        <v>0.2</v>
      </c>
      <c r="H15" s="206"/>
      <c r="I15" s="206">
        <v>2.35</v>
      </c>
      <c r="J15" s="206"/>
      <c r="K15" s="206">
        <v>1.36</v>
      </c>
      <c r="L15" s="206"/>
      <c r="M15" s="206">
        <v>0.99</v>
      </c>
      <c r="N15" s="206" t="s">
        <v>151</v>
      </c>
      <c r="O15" s="206">
        <v>2.15</v>
      </c>
      <c r="P15" s="206" t="s">
        <v>151</v>
      </c>
      <c r="Q15" s="206">
        <v>0.61</v>
      </c>
      <c r="R15" s="206"/>
      <c r="S15" s="206">
        <v>0.37</v>
      </c>
      <c r="T15" s="206"/>
      <c r="U15" s="206">
        <v>13.4</v>
      </c>
      <c r="V15" s="206"/>
      <c r="W15" s="206">
        <v>0.61</v>
      </c>
      <c r="X15" s="206"/>
      <c r="Y15" s="206">
        <v>0.61</v>
      </c>
      <c r="Z15" s="206"/>
      <c r="AA15" s="206">
        <v>6.65</v>
      </c>
      <c r="AB15" s="206"/>
      <c r="AC15" s="206">
        <v>1.84</v>
      </c>
      <c r="AD15" s="206"/>
      <c r="AE15" s="206">
        <v>0.2</v>
      </c>
      <c r="AF15" s="206" t="s">
        <v>152</v>
      </c>
      <c r="AG15" s="206">
        <v>0.32</v>
      </c>
      <c r="AH15" s="206"/>
      <c r="AI15" s="206">
        <v>0.22</v>
      </c>
      <c r="AJ15" s="206"/>
      <c r="AK15" s="206">
        <v>1.4</v>
      </c>
      <c r="AL15" s="206"/>
      <c r="AM15" s="206">
        <v>1.24</v>
      </c>
      <c r="AN15" s="206"/>
      <c r="AO15" s="206">
        <v>1.02</v>
      </c>
      <c r="AP15" s="206"/>
      <c r="AQ15" s="206">
        <v>0.22</v>
      </c>
      <c r="AR15" s="206"/>
      <c r="AS15" s="206">
        <v>0.28000000000000003</v>
      </c>
      <c r="AT15" s="206"/>
      <c r="AU15" s="206">
        <v>0.25</v>
      </c>
      <c r="AV15" s="206"/>
      <c r="AW15" s="206">
        <v>0.25</v>
      </c>
      <c r="AX15" s="206"/>
      <c r="AY15" s="206">
        <v>0.45</v>
      </c>
      <c r="AZ15" s="206"/>
      <c r="BA15" s="206">
        <v>0.3</v>
      </c>
      <c r="BB15" s="206"/>
      <c r="BC15" s="206">
        <v>0.32</v>
      </c>
      <c r="BD15" s="206"/>
      <c r="BE15" s="206">
        <v>0.28000000000000003</v>
      </c>
      <c r="BF15" s="206"/>
      <c r="BG15" s="206">
        <v>0.32</v>
      </c>
      <c r="BH15" s="206"/>
      <c r="BI15" s="206">
        <v>0.26</v>
      </c>
      <c r="BJ15" s="206"/>
      <c r="BK15" s="206">
        <v>0.26</v>
      </c>
      <c r="BL15" s="206"/>
      <c r="BM15" s="206">
        <v>0.59</v>
      </c>
      <c r="BN15" s="206"/>
      <c r="BO15" s="206">
        <v>0.25</v>
      </c>
      <c r="BP15" s="206"/>
      <c r="BQ15" s="206">
        <v>0.25</v>
      </c>
      <c r="BR15" s="206"/>
      <c r="BS15" s="206">
        <v>0.55000000000000004</v>
      </c>
      <c r="BT15" s="206"/>
      <c r="BU15" s="206">
        <v>0.32</v>
      </c>
      <c r="BV15" s="206"/>
      <c r="BW15" s="206">
        <v>0.31</v>
      </c>
      <c r="BX15" s="206"/>
      <c r="BY15" s="206">
        <v>0.36</v>
      </c>
      <c r="BZ15" s="206"/>
      <c r="CA15" s="206">
        <v>0.25</v>
      </c>
      <c r="CB15" s="206"/>
      <c r="CC15" s="206">
        <v>0.23</v>
      </c>
      <c r="CD15" s="206"/>
      <c r="CE15" s="206">
        <v>0.2</v>
      </c>
      <c r="CF15" s="206"/>
      <c r="CG15" s="206">
        <v>0.2</v>
      </c>
      <c r="CH15" s="206" t="s">
        <v>152</v>
      </c>
      <c r="CI15" s="206">
        <v>1.39</v>
      </c>
      <c r="CJ15" s="206"/>
      <c r="CK15" s="206">
        <v>0.32</v>
      </c>
      <c r="CL15" s="206"/>
      <c r="CM15" s="206">
        <v>0.4</v>
      </c>
      <c r="CN15" s="206"/>
      <c r="CO15" s="206">
        <v>0.25</v>
      </c>
      <c r="CP15" s="206"/>
      <c r="CQ15" s="206">
        <v>3.26</v>
      </c>
      <c r="CR15" s="206"/>
      <c r="CS15" s="206">
        <v>0.25</v>
      </c>
      <c r="CT15" s="206"/>
      <c r="CU15" s="206">
        <v>0.24</v>
      </c>
      <c r="CV15" s="206"/>
      <c r="CW15" s="206">
        <v>0.2</v>
      </c>
      <c r="CX15" s="206" t="s">
        <v>152</v>
      </c>
      <c r="CY15" s="206">
        <v>0.31</v>
      </c>
      <c r="CZ15" s="206"/>
      <c r="DA15" s="206">
        <v>0.21</v>
      </c>
      <c r="DB15" s="206"/>
      <c r="DC15" s="206">
        <v>0.21</v>
      </c>
      <c r="DD15" s="206"/>
      <c r="DE15" s="206">
        <v>0.4</v>
      </c>
      <c r="DF15" s="206"/>
      <c r="DG15" s="206">
        <v>0.34</v>
      </c>
      <c r="DH15" s="206"/>
      <c r="DI15" s="206">
        <v>0.22</v>
      </c>
      <c r="DJ15" s="206"/>
      <c r="DK15" s="206">
        <v>0.43</v>
      </c>
      <c r="DL15" s="206"/>
      <c r="DM15" s="206">
        <v>0.44</v>
      </c>
      <c r="DN15" s="206"/>
      <c r="DO15" s="206">
        <v>0.37</v>
      </c>
      <c r="DP15" s="206"/>
      <c r="DQ15" s="206">
        <v>0.28999999999999998</v>
      </c>
      <c r="DR15" s="206"/>
      <c r="DS15" s="206">
        <v>0.83</v>
      </c>
      <c r="DT15" s="206"/>
      <c r="DU15" s="206">
        <v>0.3</v>
      </c>
      <c r="DV15" s="206"/>
      <c r="DW15" s="206">
        <v>0.28000000000000003</v>
      </c>
      <c r="DX15" s="206"/>
      <c r="DY15" s="206">
        <v>0.2</v>
      </c>
      <c r="DZ15" s="206" t="s">
        <v>152</v>
      </c>
      <c r="EA15" s="206">
        <v>0.2</v>
      </c>
      <c r="EB15" s="206" t="s">
        <v>152</v>
      </c>
      <c r="EC15" s="206">
        <v>0.25</v>
      </c>
      <c r="ED15" s="206"/>
      <c r="EE15" s="206">
        <v>0.34</v>
      </c>
      <c r="EF15" s="206"/>
      <c r="EG15" s="206">
        <v>0.33</v>
      </c>
      <c r="EH15" s="206"/>
      <c r="EI15" s="206">
        <v>0.45</v>
      </c>
      <c r="EJ15" s="206"/>
      <c r="EK15" s="206">
        <v>0.63</v>
      </c>
      <c r="EL15" s="206"/>
      <c r="EM15" s="206">
        <v>0.3</v>
      </c>
      <c r="EN15" s="206"/>
      <c r="EO15" s="206">
        <v>0.2</v>
      </c>
      <c r="EP15" s="206" t="s">
        <v>152</v>
      </c>
    </row>
    <row r="16" spans="1:146" x14ac:dyDescent="0.3">
      <c r="A16" s="163" t="s">
        <v>14</v>
      </c>
      <c r="B16" s="176" t="s">
        <v>7</v>
      </c>
      <c r="C16" s="7" t="s">
        <v>13</v>
      </c>
      <c r="D16" s="9">
        <v>100</v>
      </c>
      <c r="E16" s="206">
        <v>5</v>
      </c>
      <c r="F16" s="206" t="s">
        <v>152</v>
      </c>
      <c r="G16" s="206">
        <v>5</v>
      </c>
      <c r="H16" s="206" t="s">
        <v>152</v>
      </c>
      <c r="I16" s="206">
        <v>5</v>
      </c>
      <c r="J16" s="206" t="s">
        <v>152</v>
      </c>
      <c r="K16" s="206">
        <v>5</v>
      </c>
      <c r="L16" s="206" t="s">
        <v>152</v>
      </c>
      <c r="M16" s="206">
        <v>5</v>
      </c>
      <c r="N16" s="206" t="s">
        <v>152</v>
      </c>
      <c r="O16" s="206">
        <v>5</v>
      </c>
      <c r="P16" s="206" t="s">
        <v>152</v>
      </c>
      <c r="Q16" s="206">
        <v>5</v>
      </c>
      <c r="R16" s="206" t="s">
        <v>152</v>
      </c>
      <c r="S16" s="206">
        <v>5</v>
      </c>
      <c r="T16" s="206" t="s">
        <v>152</v>
      </c>
      <c r="U16" s="206">
        <v>5</v>
      </c>
      <c r="V16" s="206" t="s">
        <v>152</v>
      </c>
      <c r="W16" s="206">
        <v>5</v>
      </c>
      <c r="X16" s="206" t="s">
        <v>152</v>
      </c>
      <c r="Y16" s="206">
        <v>5</v>
      </c>
      <c r="Z16" s="206" t="s">
        <v>152</v>
      </c>
      <c r="AA16" s="206">
        <v>5</v>
      </c>
      <c r="AB16" s="206" t="s">
        <v>152</v>
      </c>
      <c r="AC16" s="206">
        <v>5</v>
      </c>
      <c r="AD16" s="206" t="s">
        <v>152</v>
      </c>
      <c r="AE16" s="206">
        <v>5</v>
      </c>
      <c r="AF16" s="206" t="s">
        <v>152</v>
      </c>
      <c r="AG16" s="206">
        <v>5</v>
      </c>
      <c r="AH16" s="206" t="s">
        <v>152</v>
      </c>
      <c r="AI16" s="206">
        <v>5</v>
      </c>
      <c r="AJ16" s="206" t="s">
        <v>152</v>
      </c>
      <c r="AK16" s="206">
        <v>5</v>
      </c>
      <c r="AL16" s="206" t="s">
        <v>152</v>
      </c>
      <c r="AM16" s="206">
        <v>5</v>
      </c>
      <c r="AN16" s="206" t="s">
        <v>152</v>
      </c>
      <c r="AO16" s="206">
        <v>5</v>
      </c>
      <c r="AP16" s="206" t="s">
        <v>152</v>
      </c>
      <c r="AQ16" s="206">
        <v>5</v>
      </c>
      <c r="AR16" s="206" t="s">
        <v>152</v>
      </c>
      <c r="AS16" s="206">
        <v>5</v>
      </c>
      <c r="AT16" s="206" t="s">
        <v>152</v>
      </c>
      <c r="AU16" s="206">
        <v>5</v>
      </c>
      <c r="AV16" s="206" t="s">
        <v>152</v>
      </c>
      <c r="AW16" s="206">
        <v>5</v>
      </c>
      <c r="AX16" s="206" t="s">
        <v>152</v>
      </c>
      <c r="AY16" s="206">
        <v>5</v>
      </c>
      <c r="AZ16" s="206" t="s">
        <v>152</v>
      </c>
      <c r="BA16" s="206">
        <v>5</v>
      </c>
      <c r="BB16" s="206" t="s">
        <v>152</v>
      </c>
      <c r="BC16" s="206">
        <v>5</v>
      </c>
      <c r="BD16" s="206" t="s">
        <v>152</v>
      </c>
      <c r="BE16" s="206">
        <v>5</v>
      </c>
      <c r="BF16" s="206" t="s">
        <v>152</v>
      </c>
      <c r="BG16" s="206">
        <v>5</v>
      </c>
      <c r="BH16" s="206" t="s">
        <v>152</v>
      </c>
      <c r="BI16" s="206">
        <v>5</v>
      </c>
      <c r="BJ16" s="206" t="s">
        <v>152</v>
      </c>
      <c r="BK16" s="206">
        <v>5</v>
      </c>
      <c r="BL16" s="206" t="s">
        <v>152</v>
      </c>
      <c r="BM16" s="206">
        <v>5</v>
      </c>
      <c r="BN16" s="206" t="s">
        <v>152</v>
      </c>
      <c r="BO16" s="206">
        <v>5</v>
      </c>
      <c r="BP16" s="206" t="s">
        <v>152</v>
      </c>
      <c r="BQ16" s="206">
        <v>5</v>
      </c>
      <c r="BR16" s="206" t="s">
        <v>152</v>
      </c>
      <c r="BS16" s="206">
        <v>5</v>
      </c>
      <c r="BT16" s="206" t="s">
        <v>152</v>
      </c>
      <c r="BU16" s="206">
        <v>5</v>
      </c>
      <c r="BV16" s="206" t="s">
        <v>152</v>
      </c>
      <c r="BW16" s="206">
        <v>5</v>
      </c>
      <c r="BX16" s="206" t="s">
        <v>152</v>
      </c>
      <c r="BY16" s="206">
        <v>5</v>
      </c>
      <c r="BZ16" s="206" t="s">
        <v>152</v>
      </c>
      <c r="CA16" s="206">
        <v>5</v>
      </c>
      <c r="CB16" s="206" t="s">
        <v>152</v>
      </c>
      <c r="CC16" s="206">
        <v>5</v>
      </c>
      <c r="CD16" s="206" t="s">
        <v>152</v>
      </c>
      <c r="CE16" s="206">
        <v>5</v>
      </c>
      <c r="CF16" s="206" t="s">
        <v>152</v>
      </c>
      <c r="CG16" s="206">
        <v>5</v>
      </c>
      <c r="CH16" s="206" t="s">
        <v>152</v>
      </c>
      <c r="CI16" s="206">
        <v>5</v>
      </c>
      <c r="CJ16" s="206" t="s">
        <v>152</v>
      </c>
      <c r="CK16" s="206">
        <v>5</v>
      </c>
      <c r="CL16" s="206" t="s">
        <v>152</v>
      </c>
      <c r="CM16" s="206">
        <v>5</v>
      </c>
      <c r="CN16" s="206" t="s">
        <v>152</v>
      </c>
      <c r="CO16" s="206">
        <v>5</v>
      </c>
      <c r="CP16" s="206" t="s">
        <v>152</v>
      </c>
      <c r="CQ16" s="206">
        <v>5</v>
      </c>
      <c r="CR16" s="206" t="s">
        <v>152</v>
      </c>
      <c r="CS16" s="206">
        <v>5</v>
      </c>
      <c r="CT16" s="206" t="s">
        <v>152</v>
      </c>
      <c r="CU16" s="206">
        <v>5</v>
      </c>
      <c r="CV16" s="206" t="s">
        <v>152</v>
      </c>
      <c r="CW16" s="206">
        <v>5</v>
      </c>
      <c r="CX16" s="206" t="s">
        <v>152</v>
      </c>
      <c r="CY16" s="206">
        <v>5</v>
      </c>
      <c r="CZ16" s="206" t="s">
        <v>152</v>
      </c>
      <c r="DA16" s="206">
        <v>5</v>
      </c>
      <c r="DB16" s="206" t="s">
        <v>152</v>
      </c>
      <c r="DC16" s="206">
        <v>5</v>
      </c>
      <c r="DD16" s="206" t="s">
        <v>152</v>
      </c>
      <c r="DE16" s="206">
        <v>5</v>
      </c>
      <c r="DF16" s="206" t="s">
        <v>152</v>
      </c>
      <c r="DG16" s="206">
        <v>5</v>
      </c>
      <c r="DH16" s="206" t="s">
        <v>152</v>
      </c>
      <c r="DI16" s="206">
        <v>5</v>
      </c>
      <c r="DJ16" s="206" t="s">
        <v>152</v>
      </c>
      <c r="DK16" s="206">
        <v>5</v>
      </c>
      <c r="DL16" s="206" t="s">
        <v>152</v>
      </c>
      <c r="DM16" s="206">
        <v>5</v>
      </c>
      <c r="DN16" s="206" t="s">
        <v>152</v>
      </c>
      <c r="DO16" s="206">
        <v>5</v>
      </c>
      <c r="DP16" s="206" t="s">
        <v>152</v>
      </c>
      <c r="DQ16" s="206">
        <v>5</v>
      </c>
      <c r="DR16" s="206" t="s">
        <v>152</v>
      </c>
      <c r="DS16" s="206">
        <v>5</v>
      </c>
      <c r="DT16" s="206" t="s">
        <v>152</v>
      </c>
      <c r="DU16" s="206">
        <v>5</v>
      </c>
      <c r="DV16" s="206" t="s">
        <v>152</v>
      </c>
      <c r="DW16" s="206">
        <v>5</v>
      </c>
      <c r="DX16" s="206" t="s">
        <v>152</v>
      </c>
      <c r="DY16" s="206">
        <v>5</v>
      </c>
      <c r="DZ16" s="206" t="s">
        <v>152</v>
      </c>
      <c r="EA16" s="206">
        <v>5</v>
      </c>
      <c r="EB16" s="206" t="s">
        <v>152</v>
      </c>
      <c r="EC16" s="206">
        <v>5</v>
      </c>
      <c r="ED16" s="206" t="s">
        <v>152</v>
      </c>
      <c r="EE16" s="206">
        <v>5</v>
      </c>
      <c r="EF16" s="206" t="s">
        <v>152</v>
      </c>
      <c r="EG16" s="206">
        <v>5</v>
      </c>
      <c r="EH16" s="206" t="s">
        <v>152</v>
      </c>
      <c r="EI16" s="206">
        <v>5</v>
      </c>
      <c r="EJ16" s="206" t="s">
        <v>152</v>
      </c>
      <c r="EK16" s="206">
        <v>5</v>
      </c>
      <c r="EL16" s="206" t="s">
        <v>152</v>
      </c>
      <c r="EM16" s="206">
        <v>5</v>
      </c>
      <c r="EN16" s="206" t="s">
        <v>152</v>
      </c>
      <c r="EO16" s="206">
        <v>5</v>
      </c>
      <c r="EP16" s="206" t="s">
        <v>152</v>
      </c>
    </row>
    <row r="17" spans="1:146" x14ac:dyDescent="0.3">
      <c r="A17" s="163" t="s">
        <v>15</v>
      </c>
      <c r="B17" s="176" t="s">
        <v>7</v>
      </c>
      <c r="C17" s="10">
        <v>4.1999999999999993</v>
      </c>
      <c r="D17" s="11">
        <v>1.5</v>
      </c>
      <c r="E17" s="206">
        <v>0.25</v>
      </c>
      <c r="F17" s="206"/>
      <c r="G17" s="206">
        <v>0.27</v>
      </c>
      <c r="H17" s="206"/>
      <c r="I17" s="206">
        <v>0.16</v>
      </c>
      <c r="J17" s="206"/>
      <c r="K17" s="206">
        <v>0.17</v>
      </c>
      <c r="L17" s="206"/>
      <c r="M17" s="206">
        <v>0.23</v>
      </c>
      <c r="N17" s="206"/>
      <c r="O17" s="206">
        <v>0.24</v>
      </c>
      <c r="P17" s="206"/>
      <c r="Q17" s="206">
        <v>0.08</v>
      </c>
      <c r="R17" s="206"/>
      <c r="S17" s="206">
        <v>0.2</v>
      </c>
      <c r="T17" s="206"/>
      <c r="U17" s="206">
        <v>9.52</v>
      </c>
      <c r="V17" s="206"/>
      <c r="W17" s="206">
        <v>0.69</v>
      </c>
      <c r="X17" s="206"/>
      <c r="Y17" s="206">
        <v>0.68</v>
      </c>
      <c r="Z17" s="206"/>
      <c r="AA17" s="206">
        <v>0.14000000000000001</v>
      </c>
      <c r="AB17" s="206"/>
      <c r="AC17" s="206">
        <v>0.38</v>
      </c>
      <c r="AD17" s="206"/>
      <c r="AE17" s="206">
        <v>0.2</v>
      </c>
      <c r="AF17" s="206"/>
      <c r="AG17" s="206">
        <v>0.14000000000000001</v>
      </c>
      <c r="AH17" s="206"/>
      <c r="AI17" s="206">
        <v>0.2</v>
      </c>
      <c r="AJ17" s="206"/>
      <c r="AK17" s="206">
        <v>0.39</v>
      </c>
      <c r="AL17" s="206"/>
      <c r="AM17" s="206">
        <v>0.35</v>
      </c>
      <c r="AN17" s="206"/>
      <c r="AO17" s="206">
        <v>0.18</v>
      </c>
      <c r="AP17" s="206"/>
      <c r="AQ17" s="206">
        <v>0.25</v>
      </c>
      <c r="AR17" s="206"/>
      <c r="AS17" s="206">
        <v>0.25</v>
      </c>
      <c r="AT17" s="206"/>
      <c r="AU17" s="206">
        <v>0.27</v>
      </c>
      <c r="AV17" s="206"/>
      <c r="AW17" s="206">
        <v>0.61</v>
      </c>
      <c r="AX17" s="206"/>
      <c r="AY17" s="206">
        <v>0.68</v>
      </c>
      <c r="AZ17" s="206"/>
      <c r="BA17" s="206">
        <v>0.51</v>
      </c>
      <c r="BB17" s="206"/>
      <c r="BC17" s="206">
        <v>0.38</v>
      </c>
      <c r="BD17" s="206"/>
      <c r="BE17" s="206">
        <v>0.35</v>
      </c>
      <c r="BF17" s="206"/>
      <c r="BG17" s="206">
        <v>0.27</v>
      </c>
      <c r="BH17" s="206"/>
      <c r="BI17" s="206">
        <v>0.51</v>
      </c>
      <c r="BJ17" s="206"/>
      <c r="BK17" s="206">
        <v>0.1</v>
      </c>
      <c r="BL17" s="206"/>
      <c r="BM17" s="206">
        <v>0.35</v>
      </c>
      <c r="BN17" s="206"/>
      <c r="BO17" s="206">
        <v>0.41</v>
      </c>
      <c r="BP17" s="206"/>
      <c r="BQ17" s="206">
        <v>0.62</v>
      </c>
      <c r="BR17" s="206"/>
      <c r="BS17" s="206">
        <v>0.22</v>
      </c>
      <c r="BT17" s="206"/>
      <c r="BU17" s="206">
        <v>0.4</v>
      </c>
      <c r="BV17" s="206"/>
      <c r="BW17" s="206">
        <v>0.49</v>
      </c>
      <c r="BX17" s="206"/>
      <c r="BY17" s="206">
        <v>0.33</v>
      </c>
      <c r="BZ17" s="206"/>
      <c r="CA17" s="206">
        <v>0.47</v>
      </c>
      <c r="CB17" s="206"/>
      <c r="CC17" s="206">
        <v>0.25</v>
      </c>
      <c r="CD17" s="206"/>
      <c r="CE17" s="206">
        <v>0.25</v>
      </c>
      <c r="CF17" s="206"/>
      <c r="CG17" s="206">
        <v>0.23</v>
      </c>
      <c r="CH17" s="206"/>
      <c r="CI17" s="206">
        <v>0.33</v>
      </c>
      <c r="CJ17" s="206"/>
      <c r="CK17" s="206">
        <v>0.42</v>
      </c>
      <c r="CL17" s="206"/>
      <c r="CM17" s="206">
        <v>0.36</v>
      </c>
      <c r="CN17" s="206"/>
      <c r="CO17" s="206">
        <v>0.79</v>
      </c>
      <c r="CP17" s="206"/>
      <c r="CQ17" s="206">
        <v>0.35</v>
      </c>
      <c r="CR17" s="206"/>
      <c r="CS17" s="206">
        <v>0.25</v>
      </c>
      <c r="CT17" s="206"/>
      <c r="CU17" s="206">
        <v>0.19</v>
      </c>
      <c r="CV17" s="206"/>
      <c r="CW17" s="206">
        <v>0.21</v>
      </c>
      <c r="CX17" s="206"/>
      <c r="CY17" s="206">
        <v>0.48</v>
      </c>
      <c r="CZ17" s="206"/>
      <c r="DA17" s="206">
        <v>0.42</v>
      </c>
      <c r="DB17" s="206"/>
      <c r="DC17" s="206">
        <v>0.25</v>
      </c>
      <c r="DD17" s="206" t="s">
        <v>151</v>
      </c>
      <c r="DE17" s="206">
        <v>0.37</v>
      </c>
      <c r="DF17" s="206"/>
      <c r="DG17" s="206">
        <v>0.35</v>
      </c>
      <c r="DH17" s="206"/>
      <c r="DI17" s="206">
        <v>0.36</v>
      </c>
      <c r="DJ17" s="206"/>
      <c r="DK17" s="206">
        <v>0.39</v>
      </c>
      <c r="DL17" s="206"/>
      <c r="DM17" s="206">
        <v>0.17</v>
      </c>
      <c r="DN17" s="206"/>
      <c r="DO17" s="206">
        <v>0.1</v>
      </c>
      <c r="DP17" s="206"/>
      <c r="DQ17" s="206">
        <v>0.28999999999999998</v>
      </c>
      <c r="DR17" s="206"/>
      <c r="DS17" s="206">
        <v>0.28999999999999998</v>
      </c>
      <c r="DT17" s="206"/>
      <c r="DU17" s="206">
        <v>1.01</v>
      </c>
      <c r="DV17" s="206"/>
      <c r="DW17" s="206">
        <v>0.32</v>
      </c>
      <c r="DX17" s="206"/>
      <c r="DY17" s="206">
        <v>0.12</v>
      </c>
      <c r="DZ17" s="206"/>
      <c r="EA17" s="206">
        <v>0.12</v>
      </c>
      <c r="EB17" s="206"/>
      <c r="EC17" s="206">
        <v>0.26</v>
      </c>
      <c r="ED17" s="206"/>
      <c r="EE17" s="206">
        <v>0.22</v>
      </c>
      <c r="EF17" s="206"/>
      <c r="EG17" s="206">
        <v>0.31</v>
      </c>
      <c r="EH17" s="206"/>
      <c r="EI17" s="206">
        <v>0.41</v>
      </c>
      <c r="EJ17" s="206"/>
      <c r="EK17" s="206">
        <v>0.5</v>
      </c>
      <c r="EL17" s="206"/>
      <c r="EM17" s="206">
        <v>0.28000000000000003</v>
      </c>
      <c r="EN17" s="206"/>
      <c r="EO17" s="206">
        <v>0.22</v>
      </c>
      <c r="EP17" s="206"/>
    </row>
    <row r="18" spans="1:146" x14ac:dyDescent="0.3">
      <c r="A18" s="166" t="s">
        <v>16</v>
      </c>
      <c r="B18" s="178" t="s">
        <v>7</v>
      </c>
      <c r="C18" s="12">
        <v>180000</v>
      </c>
      <c r="D18" s="13">
        <v>415000</v>
      </c>
      <c r="E18" s="208">
        <v>6480</v>
      </c>
      <c r="F18" s="208"/>
      <c r="G18" s="208">
        <v>1800</v>
      </c>
      <c r="H18" s="208"/>
      <c r="I18" s="208">
        <v>3220</v>
      </c>
      <c r="J18" s="208"/>
      <c r="K18" s="208">
        <v>2350</v>
      </c>
      <c r="L18" s="208"/>
      <c r="M18" s="208">
        <v>3600</v>
      </c>
      <c r="N18" s="208"/>
      <c r="O18" s="208">
        <v>3290</v>
      </c>
      <c r="P18" s="208"/>
      <c r="Q18" s="208">
        <v>1560</v>
      </c>
      <c r="R18" s="208"/>
      <c r="S18" s="208">
        <v>4560</v>
      </c>
      <c r="T18" s="208"/>
      <c r="U18" s="208">
        <v>2260</v>
      </c>
      <c r="V18" s="208"/>
      <c r="W18" s="208">
        <v>5750</v>
      </c>
      <c r="X18" s="208"/>
      <c r="Y18" s="208">
        <v>6570</v>
      </c>
      <c r="Z18" s="208"/>
      <c r="AA18" s="208">
        <v>2800</v>
      </c>
      <c r="AB18" s="208"/>
      <c r="AC18" s="208">
        <v>1900</v>
      </c>
      <c r="AD18" s="208"/>
      <c r="AE18" s="208">
        <v>4880</v>
      </c>
      <c r="AF18" s="208"/>
      <c r="AG18" s="208">
        <v>5300</v>
      </c>
      <c r="AH18" s="208"/>
      <c r="AI18" s="208">
        <v>6590</v>
      </c>
      <c r="AJ18" s="208"/>
      <c r="AK18" s="208">
        <v>5150</v>
      </c>
      <c r="AL18" s="208"/>
      <c r="AM18" s="208">
        <v>5340</v>
      </c>
      <c r="AN18" s="208"/>
      <c r="AO18" s="208">
        <v>3400</v>
      </c>
      <c r="AP18" s="208"/>
      <c r="AQ18" s="208">
        <v>6370</v>
      </c>
      <c r="AR18" s="208"/>
      <c r="AS18" s="208">
        <v>7750</v>
      </c>
      <c r="AT18" s="208"/>
      <c r="AU18" s="208">
        <v>6080</v>
      </c>
      <c r="AV18" s="208"/>
      <c r="AW18" s="208">
        <v>20400</v>
      </c>
      <c r="AX18" s="208"/>
      <c r="AY18" s="208">
        <v>8750</v>
      </c>
      <c r="AZ18" s="208"/>
      <c r="BA18" s="208">
        <v>17800</v>
      </c>
      <c r="BB18" s="208"/>
      <c r="BC18" s="208">
        <v>22700</v>
      </c>
      <c r="BD18" s="208"/>
      <c r="BE18" s="208">
        <v>6170</v>
      </c>
      <c r="BF18" s="208"/>
      <c r="BG18" s="208">
        <v>13800</v>
      </c>
      <c r="BH18" s="208"/>
      <c r="BI18" s="208">
        <v>12400</v>
      </c>
      <c r="BJ18" s="208"/>
      <c r="BK18" s="208">
        <v>2710</v>
      </c>
      <c r="BL18" s="208"/>
      <c r="BM18" s="208">
        <v>14500</v>
      </c>
      <c r="BN18" s="208"/>
      <c r="BO18" s="208">
        <v>6640</v>
      </c>
      <c r="BP18" s="208"/>
      <c r="BQ18" s="208">
        <v>24400</v>
      </c>
      <c r="BR18" s="208"/>
      <c r="BS18" s="208">
        <v>6510</v>
      </c>
      <c r="BT18" s="208"/>
      <c r="BU18" s="208">
        <v>4470</v>
      </c>
      <c r="BV18" s="208"/>
      <c r="BW18" s="208">
        <v>4480</v>
      </c>
      <c r="BX18" s="208"/>
      <c r="BY18" s="208">
        <v>8080</v>
      </c>
      <c r="BZ18" s="208"/>
      <c r="CA18" s="208">
        <v>6870</v>
      </c>
      <c r="CB18" s="208"/>
      <c r="CC18" s="208">
        <v>40200</v>
      </c>
      <c r="CD18" s="208"/>
      <c r="CE18" s="208">
        <v>40700</v>
      </c>
      <c r="CF18" s="208"/>
      <c r="CG18" s="208">
        <v>7930</v>
      </c>
      <c r="CH18" s="208"/>
      <c r="CI18" s="208">
        <v>10300</v>
      </c>
      <c r="CJ18" s="208"/>
      <c r="CK18" s="208">
        <v>11800</v>
      </c>
      <c r="CL18" s="208"/>
      <c r="CM18" s="208">
        <v>6650</v>
      </c>
      <c r="CN18" s="208"/>
      <c r="CO18" s="208">
        <v>13400</v>
      </c>
      <c r="CP18" s="208"/>
      <c r="CQ18" s="208">
        <v>3610</v>
      </c>
      <c r="CR18" s="208"/>
      <c r="CS18" s="208">
        <v>3080</v>
      </c>
      <c r="CT18" s="208"/>
      <c r="CU18" s="208">
        <v>3530</v>
      </c>
      <c r="CV18" s="208"/>
      <c r="CW18" s="208">
        <v>6800</v>
      </c>
      <c r="CX18" s="208"/>
      <c r="CY18" s="208">
        <v>8940</v>
      </c>
      <c r="CZ18" s="208"/>
      <c r="DA18" s="208">
        <v>18200</v>
      </c>
      <c r="DB18" s="208"/>
      <c r="DC18" s="208">
        <v>9970</v>
      </c>
      <c r="DD18" s="208"/>
      <c r="DE18" s="208">
        <v>7190</v>
      </c>
      <c r="DF18" s="208"/>
      <c r="DG18" s="208">
        <v>11600</v>
      </c>
      <c r="DH18" s="208"/>
      <c r="DI18" s="208">
        <v>5300</v>
      </c>
      <c r="DJ18" s="208"/>
      <c r="DK18" s="208">
        <v>5080</v>
      </c>
      <c r="DL18" s="208"/>
      <c r="DM18" s="208">
        <v>3490</v>
      </c>
      <c r="DN18" s="208"/>
      <c r="DO18" s="208">
        <v>4120</v>
      </c>
      <c r="DP18" s="208"/>
      <c r="DQ18" s="208">
        <v>7060</v>
      </c>
      <c r="DR18" s="208"/>
      <c r="DS18" s="208">
        <v>7080</v>
      </c>
      <c r="DT18" s="208"/>
      <c r="DU18" s="208">
        <v>8610</v>
      </c>
      <c r="DV18" s="208"/>
      <c r="DW18" s="208">
        <v>19800</v>
      </c>
      <c r="DX18" s="208"/>
      <c r="DY18" s="208">
        <v>3810</v>
      </c>
      <c r="DZ18" s="208"/>
      <c r="EA18" s="208">
        <v>3880</v>
      </c>
      <c r="EB18" s="208"/>
      <c r="EC18" s="208">
        <v>2910</v>
      </c>
      <c r="ED18" s="208"/>
      <c r="EE18" s="208">
        <v>4560</v>
      </c>
      <c r="EF18" s="208"/>
      <c r="EG18" s="208">
        <v>13600</v>
      </c>
      <c r="EH18" s="208"/>
      <c r="EI18" s="208">
        <v>2740</v>
      </c>
      <c r="EJ18" s="208"/>
      <c r="EK18" s="208">
        <v>5870</v>
      </c>
      <c r="EL18" s="208"/>
      <c r="EM18" s="208">
        <v>7890</v>
      </c>
      <c r="EN18" s="208"/>
      <c r="EO18" s="208">
        <v>3950</v>
      </c>
      <c r="EP18" s="208"/>
    </row>
    <row r="19" spans="1:146" x14ac:dyDescent="0.3">
      <c r="A19" s="163" t="s">
        <v>17</v>
      </c>
      <c r="B19" s="176" t="s">
        <v>7</v>
      </c>
      <c r="C19" s="12">
        <v>840</v>
      </c>
      <c r="D19" s="13">
        <v>1020</v>
      </c>
      <c r="E19" s="206">
        <v>165</v>
      </c>
      <c r="F19" s="206"/>
      <c r="G19" s="206">
        <v>77.7</v>
      </c>
      <c r="H19" s="206"/>
      <c r="I19" s="206">
        <v>13</v>
      </c>
      <c r="J19" s="206"/>
      <c r="K19" s="206">
        <v>10.7</v>
      </c>
      <c r="L19" s="206"/>
      <c r="M19" s="206">
        <v>35.799999999999997</v>
      </c>
      <c r="N19" s="206"/>
      <c r="O19" s="206">
        <v>33.299999999999997</v>
      </c>
      <c r="P19" s="206"/>
      <c r="Q19" s="206">
        <v>108</v>
      </c>
      <c r="R19" s="206"/>
      <c r="S19" s="206">
        <v>34</v>
      </c>
      <c r="T19" s="206"/>
      <c r="U19" s="206">
        <v>46.8</v>
      </c>
      <c r="V19" s="206"/>
      <c r="W19" s="206">
        <v>27.7</v>
      </c>
      <c r="X19" s="206"/>
      <c r="Y19" s="206">
        <v>32.299999999999997</v>
      </c>
      <c r="Z19" s="206"/>
      <c r="AA19" s="206">
        <v>42.5</v>
      </c>
      <c r="AB19" s="206"/>
      <c r="AC19" s="206">
        <v>43.1</v>
      </c>
      <c r="AD19" s="206"/>
      <c r="AE19" s="206">
        <v>14.5</v>
      </c>
      <c r="AF19" s="206"/>
      <c r="AG19" s="206">
        <v>12.1</v>
      </c>
      <c r="AH19" s="206"/>
      <c r="AI19" s="206">
        <v>15.5</v>
      </c>
      <c r="AJ19" s="206"/>
      <c r="AK19" s="206">
        <v>35.200000000000003</v>
      </c>
      <c r="AL19" s="206"/>
      <c r="AM19" s="206">
        <v>39.4</v>
      </c>
      <c r="AN19" s="206"/>
      <c r="AO19" s="206">
        <v>34.1</v>
      </c>
      <c r="AP19" s="206"/>
      <c r="AQ19" s="206">
        <v>39.6</v>
      </c>
      <c r="AR19" s="206"/>
      <c r="AS19" s="206">
        <v>39.799999999999997</v>
      </c>
      <c r="AT19" s="206"/>
      <c r="AU19" s="206">
        <v>46.2</v>
      </c>
      <c r="AV19" s="206"/>
      <c r="AW19" s="206">
        <v>52.2</v>
      </c>
      <c r="AX19" s="206"/>
      <c r="AY19" s="206">
        <v>36.6</v>
      </c>
      <c r="AZ19" s="206"/>
      <c r="BA19" s="206">
        <v>43.9</v>
      </c>
      <c r="BB19" s="206"/>
      <c r="BC19" s="206">
        <v>47</v>
      </c>
      <c r="BD19" s="206"/>
      <c r="BE19" s="206">
        <v>49.2</v>
      </c>
      <c r="BF19" s="206"/>
      <c r="BG19" s="206">
        <v>60.5</v>
      </c>
      <c r="BH19" s="206"/>
      <c r="BI19" s="206">
        <v>22.7</v>
      </c>
      <c r="BJ19" s="206"/>
      <c r="BK19" s="206">
        <v>18.2</v>
      </c>
      <c r="BL19" s="206"/>
      <c r="BM19" s="206">
        <v>42.6</v>
      </c>
      <c r="BN19" s="206"/>
      <c r="BO19" s="206">
        <v>42.7</v>
      </c>
      <c r="BP19" s="206"/>
      <c r="BQ19" s="206">
        <v>58.7</v>
      </c>
      <c r="BR19" s="206"/>
      <c r="BS19" s="206">
        <v>43.2</v>
      </c>
      <c r="BT19" s="206"/>
      <c r="BU19" s="206">
        <v>28.4</v>
      </c>
      <c r="BV19" s="206"/>
      <c r="BW19" s="206">
        <v>24.4</v>
      </c>
      <c r="BX19" s="206"/>
      <c r="BY19" s="206">
        <v>30.9</v>
      </c>
      <c r="BZ19" s="206"/>
      <c r="CA19" s="206">
        <v>37.799999999999997</v>
      </c>
      <c r="CB19" s="206"/>
      <c r="CC19" s="206">
        <v>49.9</v>
      </c>
      <c r="CD19" s="206"/>
      <c r="CE19" s="206">
        <v>47</v>
      </c>
      <c r="CF19" s="206"/>
      <c r="CG19" s="206">
        <v>17.8</v>
      </c>
      <c r="CH19" s="206"/>
      <c r="CI19" s="206">
        <v>20.9</v>
      </c>
      <c r="CJ19" s="206"/>
      <c r="CK19" s="206">
        <v>50.3</v>
      </c>
      <c r="CL19" s="206"/>
      <c r="CM19" s="206">
        <v>36.700000000000003</v>
      </c>
      <c r="CN19" s="206"/>
      <c r="CO19" s="206">
        <v>37</v>
      </c>
      <c r="CP19" s="206"/>
      <c r="CQ19" s="206">
        <v>27.8</v>
      </c>
      <c r="CR19" s="206"/>
      <c r="CS19" s="206">
        <v>25.5</v>
      </c>
      <c r="CT19" s="206"/>
      <c r="CU19" s="206">
        <v>19.3</v>
      </c>
      <c r="CV19" s="206"/>
      <c r="CW19" s="206">
        <v>19.899999999999999</v>
      </c>
      <c r="CX19" s="206"/>
      <c r="CY19" s="206">
        <v>31.4</v>
      </c>
      <c r="CZ19" s="206"/>
      <c r="DA19" s="206">
        <v>47.3</v>
      </c>
      <c r="DB19" s="206"/>
      <c r="DC19" s="206">
        <v>28.7</v>
      </c>
      <c r="DD19" s="206"/>
      <c r="DE19" s="206">
        <v>37</v>
      </c>
      <c r="DF19" s="206"/>
      <c r="DG19" s="206">
        <v>39.200000000000003</v>
      </c>
      <c r="DH19" s="206"/>
      <c r="DI19" s="206">
        <v>38.6</v>
      </c>
      <c r="DJ19" s="206"/>
      <c r="DK19" s="206">
        <v>38.799999999999997</v>
      </c>
      <c r="DL19" s="206"/>
      <c r="DM19" s="206">
        <v>32.1</v>
      </c>
      <c r="DN19" s="206"/>
      <c r="DO19" s="206">
        <v>29.8</v>
      </c>
      <c r="DP19" s="206"/>
      <c r="DQ19" s="206">
        <v>64.8</v>
      </c>
      <c r="DR19" s="206"/>
      <c r="DS19" s="206">
        <v>77.2</v>
      </c>
      <c r="DT19" s="206"/>
      <c r="DU19" s="206">
        <v>41.5</v>
      </c>
      <c r="DV19" s="206"/>
      <c r="DW19" s="206">
        <v>46.8</v>
      </c>
      <c r="DX19" s="206"/>
      <c r="DY19" s="206">
        <v>12.7</v>
      </c>
      <c r="DZ19" s="206"/>
      <c r="EA19" s="206">
        <v>12.1</v>
      </c>
      <c r="EB19" s="206"/>
      <c r="EC19" s="206">
        <v>19.7</v>
      </c>
      <c r="ED19" s="206"/>
      <c r="EE19" s="206">
        <v>43</v>
      </c>
      <c r="EF19" s="206"/>
      <c r="EG19" s="206">
        <v>58.1</v>
      </c>
      <c r="EH19" s="206"/>
      <c r="EI19" s="206">
        <v>28.7</v>
      </c>
      <c r="EJ19" s="206"/>
      <c r="EK19" s="206">
        <v>21.9</v>
      </c>
      <c r="EL19" s="206"/>
      <c r="EM19" s="206">
        <v>105</v>
      </c>
      <c r="EN19" s="206"/>
      <c r="EO19" s="206">
        <v>21.7</v>
      </c>
      <c r="EP19" s="206"/>
    </row>
    <row r="20" spans="1:146" x14ac:dyDescent="0.3">
      <c r="A20" s="163" t="s">
        <v>18</v>
      </c>
      <c r="B20" s="176" t="s">
        <v>7</v>
      </c>
      <c r="C20" s="12">
        <v>96</v>
      </c>
      <c r="D20" s="13">
        <v>250</v>
      </c>
      <c r="E20" s="206">
        <v>42.9</v>
      </c>
      <c r="F20" s="206"/>
      <c r="G20" s="206">
        <v>60.9</v>
      </c>
      <c r="H20" s="206"/>
      <c r="I20" s="206">
        <v>15</v>
      </c>
      <c r="J20" s="206"/>
      <c r="K20" s="206">
        <v>9.85</v>
      </c>
      <c r="L20" s="206"/>
      <c r="M20" s="206">
        <v>45.6</v>
      </c>
      <c r="N20" s="206"/>
      <c r="O20" s="206">
        <v>44.1</v>
      </c>
      <c r="P20" s="206"/>
      <c r="Q20" s="206">
        <v>47.9</v>
      </c>
      <c r="R20" s="206"/>
      <c r="S20" s="206">
        <v>11.7</v>
      </c>
      <c r="T20" s="206"/>
      <c r="U20" s="206">
        <v>27</v>
      </c>
      <c r="V20" s="206"/>
      <c r="W20" s="206">
        <v>12.6</v>
      </c>
      <c r="X20" s="206"/>
      <c r="Y20" s="206">
        <v>12.8</v>
      </c>
      <c r="Z20" s="206"/>
      <c r="AA20" s="206">
        <v>26.8</v>
      </c>
      <c r="AB20" s="206"/>
      <c r="AC20" s="206">
        <v>229</v>
      </c>
      <c r="AD20" s="206"/>
      <c r="AE20" s="206">
        <v>4.16</v>
      </c>
      <c r="AF20" s="206"/>
      <c r="AG20" s="206">
        <v>3.7</v>
      </c>
      <c r="AH20" s="206"/>
      <c r="AI20" s="206">
        <v>5</v>
      </c>
      <c r="AJ20" s="206"/>
      <c r="AK20" s="206">
        <v>25.4</v>
      </c>
      <c r="AL20" s="206"/>
      <c r="AM20" s="206">
        <v>25.7</v>
      </c>
      <c r="AN20" s="206"/>
      <c r="AO20" s="206">
        <v>27</v>
      </c>
      <c r="AP20" s="206"/>
      <c r="AQ20" s="206">
        <v>13.1</v>
      </c>
      <c r="AR20" s="206"/>
      <c r="AS20" s="206">
        <v>12.4</v>
      </c>
      <c r="AT20" s="206"/>
      <c r="AU20" s="206">
        <v>13.8</v>
      </c>
      <c r="AV20" s="206"/>
      <c r="AW20" s="206">
        <v>16.3</v>
      </c>
      <c r="AX20" s="206"/>
      <c r="AY20" s="206">
        <v>15.2</v>
      </c>
      <c r="AZ20" s="206"/>
      <c r="BA20" s="206">
        <v>12.1</v>
      </c>
      <c r="BB20" s="206"/>
      <c r="BC20" s="206">
        <v>15.1</v>
      </c>
      <c r="BD20" s="206"/>
      <c r="BE20" s="206">
        <v>14.7</v>
      </c>
      <c r="BF20" s="206"/>
      <c r="BG20" s="206">
        <v>18.3</v>
      </c>
      <c r="BH20" s="206"/>
      <c r="BI20" s="206">
        <v>9.49</v>
      </c>
      <c r="BJ20" s="206"/>
      <c r="BK20" s="206">
        <v>5.94</v>
      </c>
      <c r="BL20" s="206"/>
      <c r="BM20" s="206">
        <v>10.1</v>
      </c>
      <c r="BN20" s="206"/>
      <c r="BO20" s="206">
        <v>13.3</v>
      </c>
      <c r="BP20" s="206"/>
      <c r="BQ20" s="206">
        <v>15.3</v>
      </c>
      <c r="BR20" s="206"/>
      <c r="BS20" s="206">
        <v>20.3</v>
      </c>
      <c r="BT20" s="206"/>
      <c r="BU20" s="206">
        <v>10.9</v>
      </c>
      <c r="BV20" s="206"/>
      <c r="BW20" s="206">
        <v>10.4</v>
      </c>
      <c r="BX20" s="206"/>
      <c r="BY20" s="206">
        <v>11</v>
      </c>
      <c r="BZ20" s="206"/>
      <c r="CA20" s="206">
        <v>11.7</v>
      </c>
      <c r="CB20" s="206"/>
      <c r="CC20" s="206">
        <v>19.8</v>
      </c>
      <c r="CD20" s="206"/>
      <c r="CE20" s="206">
        <v>20</v>
      </c>
      <c r="CF20" s="206"/>
      <c r="CG20" s="206">
        <v>6.13</v>
      </c>
      <c r="CH20" s="206"/>
      <c r="CI20" s="206">
        <v>7.59</v>
      </c>
      <c r="CJ20" s="206"/>
      <c r="CK20" s="206">
        <v>27.7</v>
      </c>
      <c r="CL20" s="206"/>
      <c r="CM20" s="206">
        <v>12.2</v>
      </c>
      <c r="CN20" s="206"/>
      <c r="CO20" s="206">
        <v>20.100000000000001</v>
      </c>
      <c r="CP20" s="206"/>
      <c r="CQ20" s="206">
        <v>9.4</v>
      </c>
      <c r="CR20" s="206"/>
      <c r="CS20" s="206">
        <v>10.5</v>
      </c>
      <c r="CT20" s="206"/>
      <c r="CU20" s="206">
        <v>7.37</v>
      </c>
      <c r="CV20" s="206"/>
      <c r="CW20" s="206">
        <v>7.53</v>
      </c>
      <c r="CX20" s="206"/>
      <c r="CY20" s="206">
        <v>8.51</v>
      </c>
      <c r="CZ20" s="206"/>
      <c r="DA20" s="206">
        <v>15</v>
      </c>
      <c r="DB20" s="206"/>
      <c r="DC20" s="206">
        <v>12.2</v>
      </c>
      <c r="DD20" s="206"/>
      <c r="DE20" s="206">
        <v>18.5</v>
      </c>
      <c r="DF20" s="206"/>
      <c r="DG20" s="206">
        <v>17.600000000000001</v>
      </c>
      <c r="DH20" s="206"/>
      <c r="DI20" s="206">
        <v>12.7</v>
      </c>
      <c r="DJ20" s="206"/>
      <c r="DK20" s="206">
        <v>15.5</v>
      </c>
      <c r="DL20" s="206"/>
      <c r="DM20" s="206">
        <v>6.88</v>
      </c>
      <c r="DN20" s="206"/>
      <c r="DO20" s="206">
        <v>5.56</v>
      </c>
      <c r="DP20" s="206"/>
      <c r="DQ20" s="206">
        <v>9.39</v>
      </c>
      <c r="DR20" s="206"/>
      <c r="DS20" s="206">
        <v>9.6999999999999993</v>
      </c>
      <c r="DT20" s="206"/>
      <c r="DU20" s="206">
        <v>24.4</v>
      </c>
      <c r="DV20" s="206"/>
      <c r="DW20" s="206">
        <v>15.4</v>
      </c>
      <c r="DX20" s="206"/>
      <c r="DY20" s="206">
        <v>3.56</v>
      </c>
      <c r="DZ20" s="206"/>
      <c r="EA20" s="206">
        <v>3.04</v>
      </c>
      <c r="EB20" s="206"/>
      <c r="EC20" s="206">
        <v>6.01</v>
      </c>
      <c r="ED20" s="206"/>
      <c r="EE20" s="206">
        <v>11.2</v>
      </c>
      <c r="EF20" s="206"/>
      <c r="EG20" s="206">
        <v>11.9</v>
      </c>
      <c r="EH20" s="206"/>
      <c r="EI20" s="206">
        <v>8.61</v>
      </c>
      <c r="EJ20" s="206"/>
      <c r="EK20" s="206">
        <v>10.5</v>
      </c>
      <c r="EL20" s="206"/>
      <c r="EM20" s="206">
        <v>13.6</v>
      </c>
      <c r="EN20" s="206"/>
      <c r="EO20" s="206">
        <v>6.87</v>
      </c>
      <c r="EP20" s="206"/>
    </row>
    <row r="21" spans="1:146" x14ac:dyDescent="0.3">
      <c r="A21" s="163" t="s">
        <v>19</v>
      </c>
      <c r="B21" s="176" t="s">
        <v>7</v>
      </c>
      <c r="C21" s="12">
        <v>360</v>
      </c>
      <c r="D21" s="13">
        <v>600</v>
      </c>
      <c r="E21" s="206">
        <v>67.2</v>
      </c>
      <c r="F21" s="206"/>
      <c r="G21" s="206">
        <v>54.6</v>
      </c>
      <c r="H21" s="206"/>
      <c r="I21" s="206">
        <v>61.9</v>
      </c>
      <c r="J21" s="206"/>
      <c r="K21" s="206">
        <v>57.6</v>
      </c>
      <c r="L21" s="206"/>
      <c r="M21" s="206">
        <v>36.200000000000003</v>
      </c>
      <c r="N21" s="206"/>
      <c r="O21" s="206">
        <v>42.8</v>
      </c>
      <c r="P21" s="206"/>
      <c r="Q21" s="206">
        <v>86.3</v>
      </c>
      <c r="R21" s="206"/>
      <c r="S21" s="206">
        <v>22.6</v>
      </c>
      <c r="T21" s="206"/>
      <c r="U21" s="206">
        <v>133</v>
      </c>
      <c r="V21" s="206"/>
      <c r="W21" s="206">
        <v>54.4</v>
      </c>
      <c r="X21" s="206"/>
      <c r="Y21" s="206">
        <v>53.1</v>
      </c>
      <c r="Z21" s="206"/>
      <c r="AA21" s="206">
        <v>112</v>
      </c>
      <c r="AB21" s="206"/>
      <c r="AC21" s="206">
        <v>589</v>
      </c>
      <c r="AD21" s="206"/>
      <c r="AE21" s="206">
        <v>4.71</v>
      </c>
      <c r="AF21" s="206"/>
      <c r="AG21" s="206">
        <v>5.12</v>
      </c>
      <c r="AH21" s="206"/>
      <c r="AI21" s="206">
        <v>7.92</v>
      </c>
      <c r="AJ21" s="206"/>
      <c r="AK21" s="206">
        <v>62.1</v>
      </c>
      <c r="AL21" s="206"/>
      <c r="AM21" s="206">
        <v>59.9</v>
      </c>
      <c r="AN21" s="206"/>
      <c r="AO21" s="206">
        <v>62.1</v>
      </c>
      <c r="AP21" s="206"/>
      <c r="AQ21" s="206">
        <v>28</v>
      </c>
      <c r="AR21" s="206"/>
      <c r="AS21" s="206">
        <v>30.8</v>
      </c>
      <c r="AT21" s="206"/>
      <c r="AU21" s="206">
        <v>28.8</v>
      </c>
      <c r="AV21" s="206"/>
      <c r="AW21" s="206">
        <v>38.1</v>
      </c>
      <c r="AX21" s="206"/>
      <c r="AY21" s="206">
        <v>33</v>
      </c>
      <c r="AZ21" s="206"/>
      <c r="BA21" s="206">
        <v>29.5</v>
      </c>
      <c r="BB21" s="206"/>
      <c r="BC21" s="206">
        <v>30.5</v>
      </c>
      <c r="BD21" s="206"/>
      <c r="BE21" s="206">
        <v>29.4</v>
      </c>
      <c r="BF21" s="206"/>
      <c r="BG21" s="206">
        <v>40.6</v>
      </c>
      <c r="BH21" s="206"/>
      <c r="BI21" s="206">
        <v>20</v>
      </c>
      <c r="BJ21" s="206"/>
      <c r="BK21" s="206">
        <v>12.7</v>
      </c>
      <c r="BL21" s="206"/>
      <c r="BM21" s="206">
        <v>28.1</v>
      </c>
      <c r="BN21" s="206"/>
      <c r="BO21" s="206">
        <v>34.1</v>
      </c>
      <c r="BP21" s="206"/>
      <c r="BQ21" s="206">
        <v>38</v>
      </c>
      <c r="BR21" s="206"/>
      <c r="BS21" s="206">
        <v>52.1</v>
      </c>
      <c r="BT21" s="206"/>
      <c r="BU21" s="206">
        <v>21.9</v>
      </c>
      <c r="BV21" s="206"/>
      <c r="BW21" s="206">
        <v>21.7</v>
      </c>
      <c r="BX21" s="206"/>
      <c r="BY21" s="206">
        <v>32.5</v>
      </c>
      <c r="BZ21" s="206"/>
      <c r="CA21" s="206">
        <v>34.4</v>
      </c>
      <c r="CB21" s="206"/>
      <c r="CC21" s="206">
        <v>20.9</v>
      </c>
      <c r="CD21" s="206"/>
      <c r="CE21" s="206">
        <v>21.6</v>
      </c>
      <c r="CF21" s="206"/>
      <c r="CG21" s="206">
        <v>13.7</v>
      </c>
      <c r="CH21" s="206"/>
      <c r="CI21" s="206">
        <v>17.600000000000001</v>
      </c>
      <c r="CJ21" s="206"/>
      <c r="CK21" s="206">
        <v>58.7</v>
      </c>
      <c r="CL21" s="206"/>
      <c r="CM21" s="206">
        <v>28.5</v>
      </c>
      <c r="CN21" s="206"/>
      <c r="CO21" s="206">
        <v>36.700000000000003</v>
      </c>
      <c r="CP21" s="206"/>
      <c r="CQ21" s="206">
        <v>23.8</v>
      </c>
      <c r="CR21" s="206"/>
      <c r="CS21" s="206">
        <v>24.4</v>
      </c>
      <c r="CT21" s="206"/>
      <c r="CU21" s="206">
        <v>15.9</v>
      </c>
      <c r="CV21" s="206"/>
      <c r="CW21" s="206">
        <v>17.3</v>
      </c>
      <c r="CX21" s="206"/>
      <c r="CY21" s="206">
        <v>34.700000000000003</v>
      </c>
      <c r="CZ21" s="206"/>
      <c r="DA21" s="206">
        <v>34.6</v>
      </c>
      <c r="DB21" s="206"/>
      <c r="DC21" s="206">
        <v>35.1</v>
      </c>
      <c r="DD21" s="206"/>
      <c r="DE21" s="206">
        <v>35.9</v>
      </c>
      <c r="DF21" s="206"/>
      <c r="DG21" s="206">
        <v>33.5</v>
      </c>
      <c r="DH21" s="206"/>
      <c r="DI21" s="206">
        <v>26.6</v>
      </c>
      <c r="DJ21" s="206"/>
      <c r="DK21" s="206">
        <v>30.2</v>
      </c>
      <c r="DL21" s="206"/>
      <c r="DM21" s="206">
        <v>38.5</v>
      </c>
      <c r="DN21" s="206"/>
      <c r="DO21" s="206">
        <v>18.8</v>
      </c>
      <c r="DP21" s="206"/>
      <c r="DQ21" s="206">
        <v>51.9</v>
      </c>
      <c r="DR21" s="206"/>
      <c r="DS21" s="206">
        <v>56.1</v>
      </c>
      <c r="DT21" s="206"/>
      <c r="DU21" s="206">
        <v>77.8</v>
      </c>
      <c r="DV21" s="206"/>
      <c r="DW21" s="206">
        <v>28.8</v>
      </c>
      <c r="DX21" s="206"/>
      <c r="DY21" s="206">
        <v>21.6</v>
      </c>
      <c r="DZ21" s="206"/>
      <c r="EA21" s="206">
        <v>21.9</v>
      </c>
      <c r="EB21" s="206"/>
      <c r="EC21" s="206">
        <v>15.2</v>
      </c>
      <c r="ED21" s="206"/>
      <c r="EE21" s="206">
        <v>26</v>
      </c>
      <c r="EF21" s="206"/>
      <c r="EG21" s="206">
        <v>29.6</v>
      </c>
      <c r="EH21" s="206"/>
      <c r="EI21" s="206">
        <v>32</v>
      </c>
      <c r="EJ21" s="206"/>
      <c r="EK21" s="206">
        <v>37.200000000000003</v>
      </c>
      <c r="EL21" s="206"/>
      <c r="EM21" s="206">
        <v>16.399999999999999</v>
      </c>
      <c r="EN21" s="206"/>
      <c r="EO21" s="206">
        <v>21.5</v>
      </c>
      <c r="EP21" s="206"/>
    </row>
    <row r="22" spans="1:146" x14ac:dyDescent="0.3">
      <c r="A22" s="166" t="s">
        <v>20</v>
      </c>
      <c r="B22" s="178" t="s">
        <v>7</v>
      </c>
      <c r="C22" s="12">
        <v>480000</v>
      </c>
      <c r="D22" s="13">
        <v>563000</v>
      </c>
      <c r="E22" s="209">
        <v>55400</v>
      </c>
      <c r="F22" s="210"/>
      <c r="G22" s="208">
        <v>62400</v>
      </c>
      <c r="H22" s="206"/>
      <c r="I22" s="209">
        <v>41500</v>
      </c>
      <c r="J22" s="210"/>
      <c r="K22" s="208">
        <v>29700</v>
      </c>
      <c r="L22" s="206"/>
      <c r="M22" s="209">
        <v>77000</v>
      </c>
      <c r="N22" s="210"/>
      <c r="O22" s="208">
        <v>74400</v>
      </c>
      <c r="P22" s="206"/>
      <c r="Q22" s="208">
        <v>82800</v>
      </c>
      <c r="R22" s="206"/>
      <c r="S22" s="209">
        <v>26400</v>
      </c>
      <c r="T22" s="210"/>
      <c r="U22" s="208">
        <v>77200</v>
      </c>
      <c r="V22" s="206"/>
      <c r="W22" s="209">
        <v>24700</v>
      </c>
      <c r="X22" s="210"/>
      <c r="Y22" s="209">
        <v>26300</v>
      </c>
      <c r="Z22" s="210"/>
      <c r="AA22" s="208">
        <v>48100</v>
      </c>
      <c r="AB22" s="206"/>
      <c r="AC22" s="209">
        <v>105000</v>
      </c>
      <c r="AD22" s="210"/>
      <c r="AE22" s="208">
        <v>11000</v>
      </c>
      <c r="AF22" s="206"/>
      <c r="AG22" s="208">
        <v>10600</v>
      </c>
      <c r="AH22" s="206"/>
      <c r="AI22" s="209">
        <v>12900</v>
      </c>
      <c r="AJ22" s="210"/>
      <c r="AK22" s="208">
        <v>65500</v>
      </c>
      <c r="AL22" s="206"/>
      <c r="AM22" s="209">
        <v>65200</v>
      </c>
      <c r="AN22" s="210"/>
      <c r="AO22" s="209">
        <v>58900</v>
      </c>
      <c r="AP22" s="210"/>
      <c r="AQ22" s="208">
        <v>23700</v>
      </c>
      <c r="AR22" s="206"/>
      <c r="AS22" s="209">
        <v>26900</v>
      </c>
      <c r="AT22" s="210"/>
      <c r="AU22" s="208">
        <v>31100</v>
      </c>
      <c r="AV22" s="206"/>
      <c r="AW22" s="209">
        <v>34100</v>
      </c>
      <c r="AX22" s="210"/>
      <c r="AY22" s="208">
        <v>32000</v>
      </c>
      <c r="AZ22" s="206"/>
      <c r="BA22" s="209">
        <v>29500</v>
      </c>
      <c r="BB22" s="210"/>
      <c r="BC22" s="208">
        <v>33500</v>
      </c>
      <c r="BD22" s="206"/>
      <c r="BE22" s="209">
        <v>29500</v>
      </c>
      <c r="BF22" s="210"/>
      <c r="BG22" s="208">
        <v>39700</v>
      </c>
      <c r="BH22" s="206"/>
      <c r="BI22" s="209">
        <v>21500</v>
      </c>
      <c r="BJ22" s="210"/>
      <c r="BK22" s="208">
        <v>16600</v>
      </c>
      <c r="BL22" s="206"/>
      <c r="BM22" s="209">
        <v>26600</v>
      </c>
      <c r="BN22" s="210"/>
      <c r="BO22" s="208">
        <v>30400</v>
      </c>
      <c r="BP22" s="206"/>
      <c r="BQ22" s="209">
        <v>30800</v>
      </c>
      <c r="BR22" s="210"/>
      <c r="BS22" s="208">
        <v>31800</v>
      </c>
      <c r="BT22" s="206"/>
      <c r="BU22" s="209">
        <v>23800</v>
      </c>
      <c r="BV22" s="210"/>
      <c r="BW22" s="208">
        <v>22400</v>
      </c>
      <c r="BX22" s="206"/>
      <c r="BY22" s="208">
        <v>23400</v>
      </c>
      <c r="BZ22" s="206"/>
      <c r="CA22" s="208">
        <v>26400</v>
      </c>
      <c r="CB22" s="206"/>
      <c r="CC22" s="209">
        <v>29000</v>
      </c>
      <c r="CD22" s="210"/>
      <c r="CE22" s="209">
        <v>29200</v>
      </c>
      <c r="CF22" s="210"/>
      <c r="CG22" s="208">
        <v>16100</v>
      </c>
      <c r="CH22" s="206"/>
      <c r="CI22" s="209">
        <v>20000</v>
      </c>
      <c r="CJ22" s="210"/>
      <c r="CK22" s="208">
        <v>32400</v>
      </c>
      <c r="CL22" s="206"/>
      <c r="CM22" s="209">
        <v>28000</v>
      </c>
      <c r="CN22" s="210"/>
      <c r="CO22" s="208">
        <v>12000</v>
      </c>
      <c r="CP22" s="206"/>
      <c r="CQ22" s="209">
        <v>22000</v>
      </c>
      <c r="CR22" s="210"/>
      <c r="CS22" s="208">
        <v>26600</v>
      </c>
      <c r="CT22" s="206"/>
      <c r="CU22" s="209">
        <v>18500</v>
      </c>
      <c r="CV22" s="210"/>
      <c r="CW22" s="208">
        <v>19600</v>
      </c>
      <c r="CX22" s="206"/>
      <c r="CY22" s="209">
        <v>15800</v>
      </c>
      <c r="CZ22" s="210"/>
      <c r="DA22" s="208">
        <v>30600</v>
      </c>
      <c r="DB22" s="206"/>
      <c r="DC22" s="209">
        <v>25100</v>
      </c>
      <c r="DD22" s="210"/>
      <c r="DE22" s="208">
        <v>34300</v>
      </c>
      <c r="DF22" s="206"/>
      <c r="DG22" s="209">
        <v>32900</v>
      </c>
      <c r="DH22" s="210"/>
      <c r="DI22" s="209">
        <v>26800</v>
      </c>
      <c r="DJ22" s="210"/>
      <c r="DK22" s="208">
        <v>29900</v>
      </c>
      <c r="DL22" s="206"/>
      <c r="DM22" s="208">
        <v>36700</v>
      </c>
      <c r="DN22" s="206"/>
      <c r="DO22" s="209">
        <v>27600</v>
      </c>
      <c r="DP22" s="210"/>
      <c r="DQ22" s="208">
        <v>29000</v>
      </c>
      <c r="DR22" s="206"/>
      <c r="DS22" s="208">
        <v>30400</v>
      </c>
      <c r="DT22" s="206"/>
      <c r="DU22" s="209">
        <v>36900</v>
      </c>
      <c r="DV22" s="210"/>
      <c r="DW22" s="208">
        <v>32600</v>
      </c>
      <c r="DX22" s="206"/>
      <c r="DY22" s="209">
        <v>16000</v>
      </c>
      <c r="DZ22" s="210"/>
      <c r="EA22" s="209">
        <v>14400</v>
      </c>
      <c r="EB22" s="210"/>
      <c r="EC22" s="208">
        <v>19500</v>
      </c>
      <c r="ED22" s="206"/>
      <c r="EE22" s="209">
        <v>27400</v>
      </c>
      <c r="EF22" s="210"/>
      <c r="EG22" s="208">
        <v>28900</v>
      </c>
      <c r="EH22" s="206"/>
      <c r="EI22" s="209">
        <v>33100</v>
      </c>
      <c r="EJ22" s="210"/>
      <c r="EK22" s="208">
        <v>25800</v>
      </c>
      <c r="EL22" s="206"/>
      <c r="EM22" s="209">
        <v>27900</v>
      </c>
      <c r="EN22" s="210"/>
      <c r="EO22" s="208">
        <v>24700</v>
      </c>
      <c r="EP22" s="206"/>
    </row>
    <row r="23" spans="1:146" x14ac:dyDescent="0.3">
      <c r="A23" s="166" t="s">
        <v>21</v>
      </c>
      <c r="B23" s="178" t="s">
        <v>7</v>
      </c>
      <c r="C23" s="5">
        <v>420</v>
      </c>
      <c r="D23" s="14">
        <v>140</v>
      </c>
      <c r="E23" s="206">
        <v>8.34</v>
      </c>
      <c r="F23" s="206"/>
      <c r="G23" s="206">
        <v>3.77</v>
      </c>
      <c r="H23" s="206"/>
      <c r="I23" s="206">
        <v>10.9</v>
      </c>
      <c r="J23" s="206"/>
      <c r="K23" s="206">
        <v>19.5</v>
      </c>
      <c r="L23" s="206"/>
      <c r="M23" s="206">
        <v>13</v>
      </c>
      <c r="N23" s="206"/>
      <c r="O23" s="206">
        <v>13.6</v>
      </c>
      <c r="P23" s="206"/>
      <c r="Q23" s="206">
        <v>11</v>
      </c>
      <c r="R23" s="206"/>
      <c r="S23" s="206">
        <v>13.6</v>
      </c>
      <c r="T23" s="206"/>
      <c r="U23" s="206">
        <v>66.5</v>
      </c>
      <c r="V23" s="206"/>
      <c r="W23" s="206">
        <v>48.8</v>
      </c>
      <c r="X23" s="206"/>
      <c r="Y23" s="206">
        <v>34.9</v>
      </c>
      <c r="Z23" s="206"/>
      <c r="AA23" s="206">
        <v>10.4</v>
      </c>
      <c r="AB23" s="206"/>
      <c r="AC23" s="206">
        <v>66.599999999999994</v>
      </c>
      <c r="AD23" s="206"/>
      <c r="AE23" s="206">
        <v>5.34</v>
      </c>
      <c r="AF23" s="206"/>
      <c r="AG23" s="206">
        <v>5.86</v>
      </c>
      <c r="AH23" s="206"/>
      <c r="AI23" s="206">
        <v>7.26</v>
      </c>
      <c r="AJ23" s="206"/>
      <c r="AK23" s="206">
        <v>53.4</v>
      </c>
      <c r="AL23" s="206"/>
      <c r="AM23" s="206">
        <v>51.6</v>
      </c>
      <c r="AN23" s="206"/>
      <c r="AO23" s="206">
        <v>31.6</v>
      </c>
      <c r="AP23" s="206"/>
      <c r="AQ23" s="206">
        <v>11.3</v>
      </c>
      <c r="AR23" s="206"/>
      <c r="AS23" s="206">
        <v>12.8</v>
      </c>
      <c r="AT23" s="206"/>
      <c r="AU23" s="206">
        <v>10.4</v>
      </c>
      <c r="AV23" s="206"/>
      <c r="AW23" s="206">
        <v>11.2</v>
      </c>
      <c r="AX23" s="206"/>
      <c r="AY23" s="206">
        <v>22.5</v>
      </c>
      <c r="AZ23" s="206"/>
      <c r="BA23" s="206">
        <v>13.4</v>
      </c>
      <c r="BB23" s="206"/>
      <c r="BC23" s="206">
        <v>12.5</v>
      </c>
      <c r="BD23" s="206"/>
      <c r="BE23" s="206">
        <v>10.7</v>
      </c>
      <c r="BF23" s="206"/>
      <c r="BG23" s="206">
        <v>10.9</v>
      </c>
      <c r="BH23" s="206"/>
      <c r="BI23" s="206">
        <v>12</v>
      </c>
      <c r="BJ23" s="206"/>
      <c r="BK23" s="206">
        <v>8.49</v>
      </c>
      <c r="BL23" s="206"/>
      <c r="BM23" s="206">
        <v>13.7</v>
      </c>
      <c r="BN23" s="206"/>
      <c r="BO23" s="206">
        <v>13.8</v>
      </c>
      <c r="BP23" s="206"/>
      <c r="BQ23" s="206">
        <v>11.5</v>
      </c>
      <c r="BR23" s="206"/>
      <c r="BS23" s="206">
        <v>18.600000000000001</v>
      </c>
      <c r="BT23" s="206"/>
      <c r="BU23" s="206">
        <v>12.8</v>
      </c>
      <c r="BV23" s="206"/>
      <c r="BW23" s="206">
        <v>12.4</v>
      </c>
      <c r="BX23" s="206"/>
      <c r="BY23" s="206">
        <v>11.4</v>
      </c>
      <c r="BZ23" s="206"/>
      <c r="CA23" s="206">
        <v>12.1</v>
      </c>
      <c r="CB23" s="206"/>
      <c r="CC23" s="206">
        <v>21.3</v>
      </c>
      <c r="CD23" s="206"/>
      <c r="CE23" s="206">
        <v>19.100000000000001</v>
      </c>
      <c r="CF23" s="206"/>
      <c r="CG23" s="206">
        <v>9.44</v>
      </c>
      <c r="CH23" s="206"/>
      <c r="CI23" s="206">
        <v>25.1</v>
      </c>
      <c r="CJ23" s="206"/>
      <c r="CK23" s="206">
        <v>13.8</v>
      </c>
      <c r="CL23" s="206"/>
      <c r="CM23" s="206">
        <v>16.899999999999999</v>
      </c>
      <c r="CN23" s="206"/>
      <c r="CO23" s="206">
        <v>10.7</v>
      </c>
      <c r="CP23" s="206"/>
      <c r="CQ23" s="206">
        <v>15.7</v>
      </c>
      <c r="CR23" s="206"/>
      <c r="CS23" s="206">
        <v>14.8</v>
      </c>
      <c r="CT23" s="206"/>
      <c r="CU23" s="206">
        <v>10.9</v>
      </c>
      <c r="CV23" s="206"/>
      <c r="CW23" s="206">
        <v>9.2100000000000009</v>
      </c>
      <c r="CX23" s="206"/>
      <c r="CY23" s="206">
        <v>12.5</v>
      </c>
      <c r="CZ23" s="206"/>
      <c r="DA23" s="206">
        <v>13.6</v>
      </c>
      <c r="DB23" s="206"/>
      <c r="DC23" s="206">
        <v>10.1</v>
      </c>
      <c r="DD23" s="206"/>
      <c r="DE23" s="206">
        <v>21</v>
      </c>
      <c r="DF23" s="206"/>
      <c r="DG23" s="206">
        <v>20.399999999999999</v>
      </c>
      <c r="DH23" s="206"/>
      <c r="DI23" s="206">
        <v>12.5</v>
      </c>
      <c r="DJ23" s="206"/>
      <c r="DK23" s="206">
        <v>13.6</v>
      </c>
      <c r="DL23" s="206"/>
      <c r="DM23" s="206">
        <v>9.93</v>
      </c>
      <c r="DN23" s="206"/>
      <c r="DO23" s="206">
        <v>7.69</v>
      </c>
      <c r="DP23" s="206"/>
      <c r="DQ23" s="206">
        <v>14</v>
      </c>
      <c r="DR23" s="206"/>
      <c r="DS23" s="206">
        <v>12.5</v>
      </c>
      <c r="DT23" s="206"/>
      <c r="DU23" s="206">
        <v>15.3</v>
      </c>
      <c r="DV23" s="206"/>
      <c r="DW23" s="206">
        <v>9.4</v>
      </c>
      <c r="DX23" s="206"/>
      <c r="DY23" s="206">
        <v>34.9</v>
      </c>
      <c r="DZ23" s="206"/>
      <c r="EA23" s="206">
        <v>42</v>
      </c>
      <c r="EB23" s="206"/>
      <c r="EC23" s="206">
        <v>10.8</v>
      </c>
      <c r="ED23" s="206"/>
      <c r="EE23" s="206">
        <v>8.9499999999999993</v>
      </c>
      <c r="EF23" s="206"/>
      <c r="EG23" s="206">
        <v>10.4</v>
      </c>
      <c r="EH23" s="206"/>
      <c r="EI23" s="206">
        <v>26.6</v>
      </c>
      <c r="EJ23" s="206"/>
      <c r="EK23" s="206">
        <v>94.1</v>
      </c>
      <c r="EL23" s="206"/>
      <c r="EM23" s="206">
        <v>9.3699999999999992</v>
      </c>
      <c r="EN23" s="206"/>
      <c r="EO23" s="206">
        <v>10.4</v>
      </c>
      <c r="EP23" s="206"/>
    </row>
    <row r="24" spans="1:146" x14ac:dyDescent="0.3">
      <c r="A24" s="163" t="s">
        <v>22</v>
      </c>
      <c r="B24" s="176" t="s">
        <v>7</v>
      </c>
      <c r="C24" s="5">
        <v>300</v>
      </c>
      <c r="D24" s="6">
        <v>200</v>
      </c>
      <c r="E24" s="206">
        <v>69.3</v>
      </c>
      <c r="F24" s="206"/>
      <c r="G24" s="206">
        <v>83.6</v>
      </c>
      <c r="H24" s="206"/>
      <c r="I24" s="206">
        <v>37.4</v>
      </c>
      <c r="J24" s="206"/>
      <c r="K24" s="206">
        <v>8.1999999999999993</v>
      </c>
      <c r="L24" s="206"/>
      <c r="M24" s="206">
        <v>43.6</v>
      </c>
      <c r="N24" s="206"/>
      <c r="O24" s="206">
        <v>39.1</v>
      </c>
      <c r="P24" s="206"/>
      <c r="Q24" s="206">
        <v>101</v>
      </c>
      <c r="R24" s="206"/>
      <c r="S24" s="206">
        <v>36.200000000000003</v>
      </c>
      <c r="T24" s="206"/>
      <c r="U24" s="206">
        <v>53</v>
      </c>
      <c r="V24" s="206"/>
      <c r="W24" s="206">
        <v>26.1</v>
      </c>
      <c r="X24" s="206"/>
      <c r="Y24" s="206">
        <v>29.7</v>
      </c>
      <c r="Z24" s="206"/>
      <c r="AA24" s="206">
        <v>54.2</v>
      </c>
      <c r="AB24" s="206"/>
      <c r="AC24" s="206">
        <v>53.1</v>
      </c>
      <c r="AD24" s="206"/>
      <c r="AE24" s="206">
        <v>25.2</v>
      </c>
      <c r="AF24" s="206"/>
      <c r="AG24" s="206">
        <v>23.2</v>
      </c>
      <c r="AH24" s="206"/>
      <c r="AI24" s="206">
        <v>24.2</v>
      </c>
      <c r="AJ24" s="206"/>
      <c r="AK24" s="206">
        <v>35.200000000000003</v>
      </c>
      <c r="AL24" s="206"/>
      <c r="AM24" s="206">
        <v>35.4</v>
      </c>
      <c r="AN24" s="206"/>
      <c r="AO24" s="206">
        <v>16.600000000000001</v>
      </c>
      <c r="AP24" s="206"/>
      <c r="AQ24" s="206">
        <v>24.8</v>
      </c>
      <c r="AR24" s="206"/>
      <c r="AS24" s="206">
        <v>26.8</v>
      </c>
      <c r="AT24" s="206"/>
      <c r="AU24" s="206">
        <v>29</v>
      </c>
      <c r="AV24" s="206"/>
      <c r="AW24" s="206">
        <v>29.6</v>
      </c>
      <c r="AX24" s="206"/>
      <c r="AY24" s="206">
        <v>39.299999999999997</v>
      </c>
      <c r="AZ24" s="206"/>
      <c r="BA24" s="206">
        <v>32.200000000000003</v>
      </c>
      <c r="BB24" s="206"/>
      <c r="BC24" s="206">
        <v>36.5</v>
      </c>
      <c r="BD24" s="206"/>
      <c r="BE24" s="206">
        <v>30.2</v>
      </c>
      <c r="BF24" s="206"/>
      <c r="BG24" s="206">
        <v>33.9</v>
      </c>
      <c r="BH24" s="206"/>
      <c r="BI24" s="206">
        <v>21.7</v>
      </c>
      <c r="BJ24" s="206"/>
      <c r="BK24" s="206">
        <v>21.5</v>
      </c>
      <c r="BL24" s="206"/>
      <c r="BM24" s="206">
        <v>48.1</v>
      </c>
      <c r="BN24" s="206"/>
      <c r="BO24" s="206">
        <v>24</v>
      </c>
      <c r="BP24" s="206"/>
      <c r="BQ24" s="206">
        <v>24.2</v>
      </c>
      <c r="BR24" s="206"/>
      <c r="BS24" s="206">
        <v>35.6</v>
      </c>
      <c r="BT24" s="206"/>
      <c r="BU24" s="206">
        <v>29.4</v>
      </c>
      <c r="BV24" s="206"/>
      <c r="BW24" s="206">
        <v>27.6</v>
      </c>
      <c r="BX24" s="206"/>
      <c r="BY24" s="206">
        <v>29.4</v>
      </c>
      <c r="BZ24" s="206"/>
      <c r="CA24" s="206">
        <v>31.4</v>
      </c>
      <c r="CB24" s="206"/>
      <c r="CC24" s="206">
        <v>19.3</v>
      </c>
      <c r="CD24" s="206"/>
      <c r="CE24" s="206">
        <v>18.3</v>
      </c>
      <c r="CF24" s="206"/>
      <c r="CG24" s="206">
        <v>16.399999999999999</v>
      </c>
      <c r="CH24" s="206"/>
      <c r="CI24" s="206">
        <v>18.3</v>
      </c>
      <c r="CJ24" s="206"/>
      <c r="CK24" s="206">
        <v>37.4</v>
      </c>
      <c r="CL24" s="206"/>
      <c r="CM24" s="206">
        <v>33.9</v>
      </c>
      <c r="CN24" s="206"/>
      <c r="CO24" s="206">
        <v>18.600000000000001</v>
      </c>
      <c r="CP24" s="206"/>
      <c r="CQ24" s="206">
        <v>19.899999999999999</v>
      </c>
      <c r="CR24" s="206"/>
      <c r="CS24" s="206">
        <v>21.4</v>
      </c>
      <c r="CT24" s="206"/>
      <c r="CU24" s="206">
        <v>18.899999999999999</v>
      </c>
      <c r="CV24" s="206"/>
      <c r="CW24" s="206">
        <v>17.8</v>
      </c>
      <c r="CX24" s="206"/>
      <c r="CY24" s="206">
        <v>25.4</v>
      </c>
      <c r="CZ24" s="206"/>
      <c r="DA24" s="206">
        <v>23.4</v>
      </c>
      <c r="DB24" s="206"/>
      <c r="DC24" s="206">
        <v>19</v>
      </c>
      <c r="DD24" s="206"/>
      <c r="DE24" s="206">
        <v>31.3</v>
      </c>
      <c r="DF24" s="206"/>
      <c r="DG24" s="206">
        <v>28.5</v>
      </c>
      <c r="DH24" s="206"/>
      <c r="DI24" s="206">
        <v>21.4</v>
      </c>
      <c r="DJ24" s="206"/>
      <c r="DK24" s="206">
        <v>31.8</v>
      </c>
      <c r="DL24" s="206"/>
      <c r="DM24" s="206">
        <v>26</v>
      </c>
      <c r="DN24" s="206"/>
      <c r="DO24" s="206">
        <v>35.6</v>
      </c>
      <c r="DP24" s="206"/>
      <c r="DQ24" s="206">
        <v>25.9</v>
      </c>
      <c r="DR24" s="206"/>
      <c r="DS24" s="206">
        <v>30.2</v>
      </c>
      <c r="DT24" s="206"/>
      <c r="DU24" s="206">
        <v>28.1</v>
      </c>
      <c r="DV24" s="206"/>
      <c r="DW24" s="206">
        <v>51.9</v>
      </c>
      <c r="DX24" s="206"/>
      <c r="DY24" s="206">
        <v>24.4</v>
      </c>
      <c r="DZ24" s="206"/>
      <c r="EA24" s="206">
        <v>15.6</v>
      </c>
      <c r="EB24" s="206"/>
      <c r="EC24" s="206">
        <v>18.5</v>
      </c>
      <c r="ED24" s="206"/>
      <c r="EE24" s="206">
        <v>52.7</v>
      </c>
      <c r="EF24" s="206"/>
      <c r="EG24" s="206">
        <v>35</v>
      </c>
      <c r="EH24" s="206"/>
      <c r="EI24" s="206">
        <v>28.8</v>
      </c>
      <c r="EJ24" s="206"/>
      <c r="EK24" s="206">
        <v>34.299999999999997</v>
      </c>
      <c r="EL24" s="206"/>
      <c r="EM24" s="206">
        <v>35.9</v>
      </c>
      <c r="EN24" s="206"/>
      <c r="EO24" s="206">
        <v>29.1</v>
      </c>
      <c r="EP24" s="206"/>
    </row>
    <row r="25" spans="1:146" x14ac:dyDescent="0.3">
      <c r="A25" s="166" t="s">
        <v>23</v>
      </c>
      <c r="B25" s="178" t="s">
        <v>7</v>
      </c>
      <c r="C25" s="12">
        <v>60000</v>
      </c>
      <c r="D25" s="13">
        <v>233000</v>
      </c>
      <c r="E25" s="205">
        <v>14700</v>
      </c>
      <c r="F25" s="206"/>
      <c r="G25" s="205">
        <v>10200</v>
      </c>
      <c r="H25" s="206"/>
      <c r="I25" s="205">
        <v>6840</v>
      </c>
      <c r="J25" s="206"/>
      <c r="K25" s="205">
        <v>1710</v>
      </c>
      <c r="L25" s="206"/>
      <c r="M25" s="205">
        <v>6920</v>
      </c>
      <c r="N25" s="206"/>
      <c r="O25" s="205">
        <v>6250</v>
      </c>
      <c r="P25" s="206"/>
      <c r="Q25" s="205">
        <v>12300</v>
      </c>
      <c r="R25" s="206"/>
      <c r="S25" s="205">
        <v>6730</v>
      </c>
      <c r="T25" s="206"/>
      <c r="U25" s="205">
        <v>9510</v>
      </c>
      <c r="V25" s="206"/>
      <c r="W25" s="205">
        <v>4780</v>
      </c>
      <c r="X25" s="206"/>
      <c r="Y25" s="205">
        <v>5220</v>
      </c>
      <c r="Z25" s="206"/>
      <c r="AA25" s="205">
        <v>7490</v>
      </c>
      <c r="AB25" s="206"/>
      <c r="AC25" s="205">
        <v>5060</v>
      </c>
      <c r="AD25" s="206"/>
      <c r="AE25" s="205">
        <v>3320</v>
      </c>
      <c r="AF25" s="206"/>
      <c r="AG25" s="205">
        <v>2850</v>
      </c>
      <c r="AH25" s="206"/>
      <c r="AI25" s="205">
        <v>3570</v>
      </c>
      <c r="AJ25" s="206"/>
      <c r="AK25" s="205">
        <v>10800</v>
      </c>
      <c r="AL25" s="206"/>
      <c r="AM25" s="205">
        <v>10300</v>
      </c>
      <c r="AN25" s="206"/>
      <c r="AO25" s="205">
        <v>7820</v>
      </c>
      <c r="AP25" s="206"/>
      <c r="AQ25" s="205">
        <v>7420</v>
      </c>
      <c r="AR25" s="206"/>
      <c r="AS25" s="205">
        <v>7740</v>
      </c>
      <c r="AT25" s="206"/>
      <c r="AU25" s="205">
        <v>7990</v>
      </c>
      <c r="AV25" s="206"/>
      <c r="AW25" s="205">
        <v>11200</v>
      </c>
      <c r="AX25" s="206"/>
      <c r="AY25" s="205">
        <v>7790</v>
      </c>
      <c r="AZ25" s="206"/>
      <c r="BA25" s="205">
        <v>9110</v>
      </c>
      <c r="BB25" s="206"/>
      <c r="BC25" s="205">
        <v>8910</v>
      </c>
      <c r="BD25" s="206"/>
      <c r="BE25" s="205">
        <v>7190</v>
      </c>
      <c r="BF25" s="206"/>
      <c r="BG25" s="205">
        <v>9920</v>
      </c>
      <c r="BH25" s="206"/>
      <c r="BI25" s="205">
        <v>5680</v>
      </c>
      <c r="BJ25" s="206"/>
      <c r="BK25" s="205">
        <v>4200</v>
      </c>
      <c r="BL25" s="206"/>
      <c r="BM25" s="205">
        <v>7330</v>
      </c>
      <c r="BN25" s="206"/>
      <c r="BO25" s="205">
        <v>7680</v>
      </c>
      <c r="BP25" s="206"/>
      <c r="BQ25" s="205">
        <v>10900</v>
      </c>
      <c r="BR25" s="206"/>
      <c r="BS25" s="205">
        <v>6340</v>
      </c>
      <c r="BT25" s="206"/>
      <c r="BU25" s="205">
        <v>5350</v>
      </c>
      <c r="BV25" s="206"/>
      <c r="BW25" s="205">
        <v>5100</v>
      </c>
      <c r="BX25" s="206"/>
      <c r="BY25" s="205">
        <v>5560</v>
      </c>
      <c r="BZ25" s="206"/>
      <c r="CA25" s="205">
        <v>6370</v>
      </c>
      <c r="CB25" s="206"/>
      <c r="CC25" s="205">
        <v>11800</v>
      </c>
      <c r="CD25" s="206"/>
      <c r="CE25" s="205">
        <v>11000</v>
      </c>
      <c r="CF25" s="206"/>
      <c r="CG25" s="205">
        <v>4400</v>
      </c>
      <c r="CH25" s="206"/>
      <c r="CI25" s="205">
        <v>5030</v>
      </c>
      <c r="CJ25" s="206"/>
      <c r="CK25" s="205">
        <v>8120</v>
      </c>
      <c r="CL25" s="206"/>
      <c r="CM25" s="205">
        <v>7680</v>
      </c>
      <c r="CN25" s="206"/>
      <c r="CO25" s="205">
        <v>6860</v>
      </c>
      <c r="CP25" s="206"/>
      <c r="CQ25" s="205">
        <v>4910</v>
      </c>
      <c r="CR25" s="206"/>
      <c r="CS25" s="205">
        <v>5580</v>
      </c>
      <c r="CT25" s="206"/>
      <c r="CU25" s="205">
        <v>4260</v>
      </c>
      <c r="CV25" s="206"/>
      <c r="CW25" s="205">
        <v>4790</v>
      </c>
      <c r="CX25" s="206"/>
      <c r="CY25" s="205">
        <v>5800</v>
      </c>
      <c r="CZ25" s="206"/>
      <c r="DA25" s="205">
        <v>9180</v>
      </c>
      <c r="DB25" s="206"/>
      <c r="DC25" s="205">
        <v>6880</v>
      </c>
      <c r="DD25" s="206"/>
      <c r="DE25" s="205">
        <v>8730</v>
      </c>
      <c r="DF25" s="206"/>
      <c r="DG25" s="205">
        <v>7280</v>
      </c>
      <c r="DH25" s="206"/>
      <c r="DI25" s="205">
        <v>6770</v>
      </c>
      <c r="DJ25" s="206"/>
      <c r="DK25" s="205">
        <v>7030</v>
      </c>
      <c r="DL25" s="206"/>
      <c r="DM25" s="205">
        <v>5160</v>
      </c>
      <c r="DN25" s="206"/>
      <c r="DO25" s="205">
        <v>4910</v>
      </c>
      <c r="DP25" s="206"/>
      <c r="DQ25" s="205">
        <v>5320</v>
      </c>
      <c r="DR25" s="206"/>
      <c r="DS25" s="205">
        <v>5290</v>
      </c>
      <c r="DT25" s="206"/>
      <c r="DU25" s="205">
        <v>11200</v>
      </c>
      <c r="DV25" s="206"/>
      <c r="DW25" s="205">
        <v>12400</v>
      </c>
      <c r="DX25" s="206"/>
      <c r="DY25" s="205">
        <v>2380</v>
      </c>
      <c r="DZ25" s="206"/>
      <c r="EA25" s="205">
        <v>1880</v>
      </c>
      <c r="EB25" s="206"/>
      <c r="EC25" s="205">
        <v>4250</v>
      </c>
      <c r="ED25" s="206"/>
      <c r="EE25" s="205">
        <v>7250</v>
      </c>
      <c r="EF25" s="206"/>
      <c r="EG25" s="205">
        <v>6970</v>
      </c>
      <c r="EH25" s="206"/>
      <c r="EI25" s="205">
        <v>8590</v>
      </c>
      <c r="EJ25" s="206"/>
      <c r="EK25" s="205">
        <v>4810</v>
      </c>
      <c r="EL25" s="206"/>
      <c r="EM25" s="205">
        <v>6660</v>
      </c>
      <c r="EN25" s="206"/>
      <c r="EO25" s="205">
        <v>5270</v>
      </c>
      <c r="EP25" s="206"/>
    </row>
    <row r="26" spans="1:146" x14ac:dyDescent="0.3">
      <c r="A26" s="167" t="s">
        <v>24</v>
      </c>
      <c r="B26" s="179" t="s">
        <v>7</v>
      </c>
      <c r="C26" s="5">
        <v>12000</v>
      </c>
      <c r="D26" s="6">
        <v>9500</v>
      </c>
      <c r="E26" s="208">
        <v>548</v>
      </c>
      <c r="F26" s="208"/>
      <c r="G26" s="208">
        <v>657</v>
      </c>
      <c r="H26" s="208"/>
      <c r="I26" s="208">
        <v>344</v>
      </c>
      <c r="J26" s="208"/>
      <c r="K26" s="208">
        <v>297</v>
      </c>
      <c r="L26" s="208"/>
      <c r="M26" s="208">
        <v>1630</v>
      </c>
      <c r="N26" s="208"/>
      <c r="O26" s="208">
        <v>1740</v>
      </c>
      <c r="P26" s="208"/>
      <c r="Q26" s="208">
        <v>1090</v>
      </c>
      <c r="R26" s="208"/>
      <c r="S26" s="208">
        <v>383</v>
      </c>
      <c r="T26" s="208"/>
      <c r="U26" s="208">
        <v>1420</v>
      </c>
      <c r="V26" s="208"/>
      <c r="W26" s="208">
        <v>355</v>
      </c>
      <c r="X26" s="208"/>
      <c r="Y26" s="208">
        <v>396</v>
      </c>
      <c r="Z26" s="208"/>
      <c r="AA26" s="208">
        <v>472</v>
      </c>
      <c r="AB26" s="208"/>
      <c r="AC26" s="208">
        <v>1510</v>
      </c>
      <c r="AD26" s="208"/>
      <c r="AE26" s="208">
        <v>171</v>
      </c>
      <c r="AF26" s="208"/>
      <c r="AG26" s="208">
        <v>169</v>
      </c>
      <c r="AH26" s="208"/>
      <c r="AI26" s="208">
        <v>234</v>
      </c>
      <c r="AJ26" s="208"/>
      <c r="AK26" s="208">
        <v>686</v>
      </c>
      <c r="AL26" s="208"/>
      <c r="AM26" s="208">
        <v>641</v>
      </c>
      <c r="AN26" s="208"/>
      <c r="AO26" s="208">
        <v>548</v>
      </c>
      <c r="AP26" s="208"/>
      <c r="AQ26" s="208">
        <v>245</v>
      </c>
      <c r="AR26" s="208"/>
      <c r="AS26" s="208">
        <v>455</v>
      </c>
      <c r="AT26" s="208"/>
      <c r="AU26" s="208">
        <v>438</v>
      </c>
      <c r="AV26" s="208"/>
      <c r="AW26" s="208">
        <v>488</v>
      </c>
      <c r="AX26" s="208"/>
      <c r="AY26" s="208">
        <v>652</v>
      </c>
      <c r="AZ26" s="208"/>
      <c r="BA26" s="208">
        <v>423</v>
      </c>
      <c r="BB26" s="208"/>
      <c r="BC26" s="208">
        <v>450</v>
      </c>
      <c r="BD26" s="208"/>
      <c r="BE26" s="208">
        <v>409</v>
      </c>
      <c r="BF26" s="208"/>
      <c r="BG26" s="208">
        <v>452</v>
      </c>
      <c r="BH26" s="208"/>
      <c r="BI26" s="208">
        <v>320</v>
      </c>
      <c r="BJ26" s="208"/>
      <c r="BK26" s="208">
        <v>164</v>
      </c>
      <c r="BL26" s="208"/>
      <c r="BM26" s="208">
        <v>398</v>
      </c>
      <c r="BN26" s="208"/>
      <c r="BO26" s="208">
        <v>338</v>
      </c>
      <c r="BP26" s="208"/>
      <c r="BQ26" s="208">
        <v>472</v>
      </c>
      <c r="BR26" s="208"/>
      <c r="BS26" s="208">
        <v>502</v>
      </c>
      <c r="BT26" s="208"/>
      <c r="BU26" s="208">
        <v>277</v>
      </c>
      <c r="BV26" s="208"/>
      <c r="BW26" s="208">
        <v>311</v>
      </c>
      <c r="BX26" s="208"/>
      <c r="BY26" s="208">
        <v>300</v>
      </c>
      <c r="BZ26" s="208"/>
      <c r="CA26" s="208">
        <v>360</v>
      </c>
      <c r="CB26" s="208"/>
      <c r="CC26" s="208">
        <v>889</v>
      </c>
      <c r="CD26" s="208"/>
      <c r="CE26" s="208">
        <v>848</v>
      </c>
      <c r="CF26" s="208"/>
      <c r="CG26" s="208">
        <v>219</v>
      </c>
      <c r="CH26" s="208"/>
      <c r="CI26" s="208">
        <v>258</v>
      </c>
      <c r="CJ26" s="208"/>
      <c r="CK26" s="208">
        <v>495</v>
      </c>
      <c r="CL26" s="208"/>
      <c r="CM26" s="208">
        <v>435</v>
      </c>
      <c r="CN26" s="208"/>
      <c r="CO26" s="208">
        <v>279</v>
      </c>
      <c r="CP26" s="208"/>
      <c r="CQ26" s="208">
        <v>319</v>
      </c>
      <c r="CR26" s="208"/>
      <c r="CS26" s="208">
        <v>315</v>
      </c>
      <c r="CT26" s="208"/>
      <c r="CU26" s="208">
        <v>258</v>
      </c>
      <c r="CV26" s="208"/>
      <c r="CW26" s="208">
        <v>261</v>
      </c>
      <c r="CX26" s="208"/>
      <c r="CY26" s="208">
        <v>122</v>
      </c>
      <c r="CZ26" s="208"/>
      <c r="DA26" s="208">
        <v>447</v>
      </c>
      <c r="DB26" s="208"/>
      <c r="DC26" s="208">
        <v>270</v>
      </c>
      <c r="DD26" s="208"/>
      <c r="DE26" s="208">
        <v>505</v>
      </c>
      <c r="DF26" s="208"/>
      <c r="DG26" s="208">
        <v>443</v>
      </c>
      <c r="DH26" s="208"/>
      <c r="DI26" s="208">
        <v>398</v>
      </c>
      <c r="DJ26" s="208"/>
      <c r="DK26" s="208">
        <v>624</v>
      </c>
      <c r="DL26" s="208"/>
      <c r="DM26" s="208">
        <v>185</v>
      </c>
      <c r="DN26" s="208"/>
      <c r="DO26" s="208">
        <v>325</v>
      </c>
      <c r="DP26" s="208"/>
      <c r="DQ26" s="208">
        <v>250</v>
      </c>
      <c r="DR26" s="208"/>
      <c r="DS26" s="208">
        <v>275</v>
      </c>
      <c r="DT26" s="208"/>
      <c r="DU26" s="208">
        <v>706</v>
      </c>
      <c r="DV26" s="208"/>
      <c r="DW26" s="208">
        <v>499</v>
      </c>
      <c r="DX26" s="208"/>
      <c r="DY26" s="208">
        <v>138</v>
      </c>
      <c r="DZ26" s="208"/>
      <c r="EA26" s="208">
        <v>101</v>
      </c>
      <c r="EB26" s="208"/>
      <c r="EC26" s="208">
        <v>162</v>
      </c>
      <c r="ED26" s="208"/>
      <c r="EE26" s="208">
        <v>373</v>
      </c>
      <c r="EF26" s="208"/>
      <c r="EG26" s="208">
        <v>302</v>
      </c>
      <c r="EH26" s="208"/>
      <c r="EI26" s="208">
        <v>184</v>
      </c>
      <c r="EJ26" s="208"/>
      <c r="EK26" s="208">
        <v>230</v>
      </c>
      <c r="EL26" s="208"/>
      <c r="EM26" s="208">
        <v>845</v>
      </c>
      <c r="EN26" s="208"/>
      <c r="EO26" s="208">
        <v>201</v>
      </c>
      <c r="EP26" s="208"/>
    </row>
    <row r="27" spans="1:146" x14ac:dyDescent="0.3">
      <c r="A27" s="163" t="s">
        <v>25</v>
      </c>
      <c r="B27" s="176" t="s">
        <v>7</v>
      </c>
      <c r="C27" s="15">
        <v>0.72</v>
      </c>
      <c r="D27" s="16">
        <v>0.85</v>
      </c>
      <c r="E27" s="206">
        <v>0.01</v>
      </c>
      <c r="F27" s="206"/>
      <c r="G27" s="206">
        <v>5.0000000000000001E-3</v>
      </c>
      <c r="H27" s="206" t="s">
        <v>152</v>
      </c>
      <c r="I27" s="206">
        <v>0.01</v>
      </c>
      <c r="J27" s="206"/>
      <c r="K27" s="206">
        <v>0.01</v>
      </c>
      <c r="L27" s="206"/>
      <c r="M27" s="206">
        <v>0.01</v>
      </c>
      <c r="N27" s="206"/>
      <c r="O27" s="206">
        <v>0.01</v>
      </c>
      <c r="P27" s="206"/>
      <c r="Q27" s="206">
        <v>5.0000000000000001E-3</v>
      </c>
      <c r="R27" s="206" t="s">
        <v>152</v>
      </c>
      <c r="S27" s="206">
        <v>0.01</v>
      </c>
      <c r="T27" s="206"/>
      <c r="U27" s="206">
        <v>0.01</v>
      </c>
      <c r="V27" s="206"/>
      <c r="W27" s="206">
        <v>0.05</v>
      </c>
      <c r="X27" s="206"/>
      <c r="Y27" s="206">
        <v>0.03</v>
      </c>
      <c r="Z27" s="206"/>
      <c r="AA27" s="206">
        <v>5.1999999999999998E-3</v>
      </c>
      <c r="AB27" s="206"/>
      <c r="AC27" s="206">
        <v>9.7999999999999997E-3</v>
      </c>
      <c r="AD27" s="206"/>
      <c r="AE27" s="206">
        <v>8.5000000000000006E-3</v>
      </c>
      <c r="AF27" s="206"/>
      <c r="AG27" s="206">
        <v>0.01</v>
      </c>
      <c r="AH27" s="206"/>
      <c r="AI27" s="206">
        <v>0.01</v>
      </c>
      <c r="AJ27" s="206"/>
      <c r="AK27" s="206">
        <v>0.1</v>
      </c>
      <c r="AL27" s="206"/>
      <c r="AM27" s="206">
        <v>0.08</v>
      </c>
      <c r="AN27" s="206"/>
      <c r="AO27" s="206">
        <v>0.02</v>
      </c>
      <c r="AP27" s="206"/>
      <c r="AQ27" s="206">
        <v>0.03</v>
      </c>
      <c r="AR27" s="206" t="s">
        <v>151</v>
      </c>
      <c r="AS27" s="206">
        <v>0.02</v>
      </c>
      <c r="AT27" s="206" t="s">
        <v>151</v>
      </c>
      <c r="AU27" s="206">
        <v>0.05</v>
      </c>
      <c r="AV27" s="206"/>
      <c r="AW27" s="206">
        <v>0.06</v>
      </c>
      <c r="AX27" s="206"/>
      <c r="AY27" s="206">
        <v>0.01</v>
      </c>
      <c r="AZ27" s="206"/>
      <c r="BA27" s="206">
        <v>0.03</v>
      </c>
      <c r="BB27" s="206"/>
      <c r="BC27" s="206">
        <v>0.04</v>
      </c>
      <c r="BD27" s="206"/>
      <c r="BE27" s="206">
        <v>0.03</v>
      </c>
      <c r="BF27" s="206"/>
      <c r="BG27" s="206">
        <v>0.04</v>
      </c>
      <c r="BH27" s="206"/>
      <c r="BI27" s="206">
        <v>0.02</v>
      </c>
      <c r="BJ27" s="206"/>
      <c r="BK27" s="206">
        <v>8.0000000000000002E-3</v>
      </c>
      <c r="BL27" s="206"/>
      <c r="BM27" s="206">
        <v>0.01</v>
      </c>
      <c r="BN27" s="206"/>
      <c r="BO27" s="206">
        <v>0.03</v>
      </c>
      <c r="BP27" s="206"/>
      <c r="BQ27" s="206">
        <v>0.05</v>
      </c>
      <c r="BR27" s="206"/>
      <c r="BS27" s="206">
        <v>0.04</v>
      </c>
      <c r="BT27" s="206"/>
      <c r="BU27" s="206">
        <v>0.02</v>
      </c>
      <c r="BV27" s="206"/>
      <c r="BW27" s="206">
        <v>0.02</v>
      </c>
      <c r="BX27" s="206"/>
      <c r="BY27" s="206">
        <v>0.03</v>
      </c>
      <c r="BZ27" s="206"/>
      <c r="CA27" s="206">
        <v>0.04</v>
      </c>
      <c r="CB27" s="206"/>
      <c r="CC27" s="206">
        <v>6.1999999999999998E-3</v>
      </c>
      <c r="CD27" s="206"/>
      <c r="CE27" s="206">
        <v>6.4000000000000003E-3</v>
      </c>
      <c r="CF27" s="206"/>
      <c r="CG27" s="206">
        <v>0.01</v>
      </c>
      <c r="CH27" s="206"/>
      <c r="CI27" s="206">
        <v>0.02</v>
      </c>
      <c r="CJ27" s="206"/>
      <c r="CK27" s="206">
        <v>0.01</v>
      </c>
      <c r="CL27" s="206"/>
      <c r="CM27" s="206">
        <v>0.03</v>
      </c>
      <c r="CN27" s="206"/>
      <c r="CO27" s="206">
        <v>0.02</v>
      </c>
      <c r="CP27" s="206"/>
      <c r="CQ27" s="206">
        <v>5.0000000000000001E-3</v>
      </c>
      <c r="CR27" s="206" t="s">
        <v>152</v>
      </c>
      <c r="CS27" s="206">
        <v>5.0000000000000001E-3</v>
      </c>
      <c r="CT27" s="206" t="s">
        <v>152</v>
      </c>
      <c r="CU27" s="206">
        <v>0.01</v>
      </c>
      <c r="CV27" s="206"/>
      <c r="CW27" s="206">
        <v>0.01</v>
      </c>
      <c r="CX27" s="206"/>
      <c r="CY27" s="206">
        <v>0.04</v>
      </c>
      <c r="CZ27" s="206"/>
      <c r="DA27" s="206">
        <v>5.0000000000000001E-3</v>
      </c>
      <c r="DB27" s="206" t="s">
        <v>152</v>
      </c>
      <c r="DC27" s="206">
        <v>0.01</v>
      </c>
      <c r="DD27" s="206"/>
      <c r="DE27" s="206">
        <v>0.02</v>
      </c>
      <c r="DF27" s="206"/>
      <c r="DG27" s="206">
        <v>0.01</v>
      </c>
      <c r="DH27" s="206"/>
      <c r="DI27" s="206">
        <v>0.02</v>
      </c>
      <c r="DJ27" s="206"/>
      <c r="DK27" s="206">
        <v>0.02</v>
      </c>
      <c r="DL27" s="206"/>
      <c r="DM27" s="206">
        <v>0.01</v>
      </c>
      <c r="DN27" s="206"/>
      <c r="DO27" s="206">
        <v>8.3000000000000001E-3</v>
      </c>
      <c r="DP27" s="206"/>
      <c r="DQ27" s="206">
        <v>0.01</v>
      </c>
      <c r="DR27" s="206"/>
      <c r="DS27" s="206">
        <v>0.01</v>
      </c>
      <c r="DT27" s="206"/>
      <c r="DU27" s="206">
        <v>0.02</v>
      </c>
      <c r="DV27" s="206"/>
      <c r="DW27" s="206">
        <v>0.01</v>
      </c>
      <c r="DX27" s="206"/>
      <c r="DY27" s="206">
        <v>0.04</v>
      </c>
      <c r="DZ27" s="206"/>
      <c r="EA27" s="206">
        <v>0.05</v>
      </c>
      <c r="EB27" s="206"/>
      <c r="EC27" s="206">
        <v>8.3000000000000001E-3</v>
      </c>
      <c r="ED27" s="206"/>
      <c r="EE27" s="206">
        <v>9.5999999999999992E-3</v>
      </c>
      <c r="EF27" s="206"/>
      <c r="EG27" s="206">
        <v>0.01</v>
      </c>
      <c r="EH27" s="206"/>
      <c r="EI27" s="206">
        <v>0.05</v>
      </c>
      <c r="EJ27" s="206" t="s">
        <v>151</v>
      </c>
      <c r="EK27" s="206">
        <v>0.12</v>
      </c>
      <c r="EL27" s="206"/>
      <c r="EM27" s="206">
        <v>8.8999999999999999E-3</v>
      </c>
      <c r="EN27" s="206"/>
      <c r="EO27" s="206">
        <v>0.01</v>
      </c>
      <c r="EP27" s="206"/>
    </row>
    <row r="28" spans="1:146" x14ac:dyDescent="0.3">
      <c r="A28" s="163" t="s">
        <v>26</v>
      </c>
      <c r="B28" s="176" t="s">
        <v>7</v>
      </c>
      <c r="C28" s="5">
        <v>24</v>
      </c>
      <c r="D28" s="14">
        <v>12</v>
      </c>
      <c r="E28" s="206">
        <v>1.84</v>
      </c>
      <c r="F28" s="206"/>
      <c r="G28" s="206">
        <v>1.1499999999999999</v>
      </c>
      <c r="H28" s="206"/>
      <c r="I28" s="206">
        <v>2.91</v>
      </c>
      <c r="J28" s="206"/>
      <c r="K28" s="206">
        <v>3.83</v>
      </c>
      <c r="L28" s="206"/>
      <c r="M28" s="206">
        <v>38</v>
      </c>
      <c r="N28" s="206"/>
      <c r="O28" s="206">
        <v>46.6</v>
      </c>
      <c r="P28" s="206"/>
      <c r="Q28" s="206">
        <v>12</v>
      </c>
      <c r="R28" s="206"/>
      <c r="S28" s="206">
        <v>1.1100000000000001</v>
      </c>
      <c r="T28" s="206"/>
      <c r="U28" s="206">
        <v>9.59</v>
      </c>
      <c r="V28" s="206"/>
      <c r="W28" s="206">
        <v>3.21</v>
      </c>
      <c r="X28" s="206"/>
      <c r="Y28" s="206">
        <v>3.96</v>
      </c>
      <c r="Z28" s="206"/>
      <c r="AA28" s="206">
        <v>10.7</v>
      </c>
      <c r="AB28" s="206"/>
      <c r="AC28" s="206">
        <v>16.100000000000001</v>
      </c>
      <c r="AD28" s="206"/>
      <c r="AE28" s="206">
        <v>0.43</v>
      </c>
      <c r="AF28" s="206"/>
      <c r="AG28" s="206">
        <v>0.39</v>
      </c>
      <c r="AH28" s="206"/>
      <c r="AI28" s="206">
        <v>0.45</v>
      </c>
      <c r="AJ28" s="206"/>
      <c r="AK28" s="206">
        <v>1.1599999999999999</v>
      </c>
      <c r="AL28" s="206"/>
      <c r="AM28" s="206">
        <v>1.0900000000000001</v>
      </c>
      <c r="AN28" s="206"/>
      <c r="AO28" s="206">
        <v>1.21</v>
      </c>
      <c r="AP28" s="206"/>
      <c r="AQ28" s="206">
        <v>1.95</v>
      </c>
      <c r="AR28" s="206"/>
      <c r="AS28" s="206">
        <v>1.27</v>
      </c>
      <c r="AT28" s="206"/>
      <c r="AU28" s="206">
        <v>1.82</v>
      </c>
      <c r="AV28" s="206"/>
      <c r="AW28" s="206">
        <v>1.8</v>
      </c>
      <c r="AX28" s="206"/>
      <c r="AY28" s="206">
        <v>2.0299999999999998</v>
      </c>
      <c r="AZ28" s="206"/>
      <c r="BA28" s="206">
        <v>1.36</v>
      </c>
      <c r="BB28" s="206"/>
      <c r="BC28" s="206">
        <v>1.3</v>
      </c>
      <c r="BD28" s="206"/>
      <c r="BE28" s="206">
        <v>1.32</v>
      </c>
      <c r="BF28" s="206"/>
      <c r="BG28" s="206">
        <v>2.91</v>
      </c>
      <c r="BH28" s="206"/>
      <c r="BI28" s="206">
        <v>1.05</v>
      </c>
      <c r="BJ28" s="206"/>
      <c r="BK28" s="206">
        <v>0.73</v>
      </c>
      <c r="BL28" s="206"/>
      <c r="BM28" s="206">
        <v>4.74</v>
      </c>
      <c r="BN28" s="206"/>
      <c r="BO28" s="206">
        <v>1.74</v>
      </c>
      <c r="BP28" s="206"/>
      <c r="BQ28" s="206">
        <v>2.2999999999999998</v>
      </c>
      <c r="BR28" s="206"/>
      <c r="BS28" s="206">
        <v>12.1</v>
      </c>
      <c r="BT28" s="206"/>
      <c r="BU28" s="206">
        <v>0.9</v>
      </c>
      <c r="BV28" s="206"/>
      <c r="BW28" s="206">
        <v>0.78</v>
      </c>
      <c r="BX28" s="206"/>
      <c r="BY28" s="206">
        <v>1.94</v>
      </c>
      <c r="BZ28" s="206"/>
      <c r="CA28" s="206">
        <v>1.5</v>
      </c>
      <c r="CB28" s="206"/>
      <c r="CC28" s="206">
        <v>0.49</v>
      </c>
      <c r="CD28" s="206"/>
      <c r="CE28" s="206">
        <v>0.54</v>
      </c>
      <c r="CF28" s="206"/>
      <c r="CG28" s="206">
        <v>0.65</v>
      </c>
      <c r="CH28" s="206"/>
      <c r="CI28" s="206">
        <v>0.81</v>
      </c>
      <c r="CJ28" s="206"/>
      <c r="CK28" s="206">
        <v>5.63</v>
      </c>
      <c r="CL28" s="206"/>
      <c r="CM28" s="206">
        <v>1.41</v>
      </c>
      <c r="CN28" s="206"/>
      <c r="CO28" s="206">
        <v>3.1</v>
      </c>
      <c r="CP28" s="206"/>
      <c r="CQ28" s="206">
        <v>0.94</v>
      </c>
      <c r="CR28" s="206"/>
      <c r="CS28" s="206">
        <v>0.85</v>
      </c>
      <c r="CT28" s="206"/>
      <c r="CU28" s="206">
        <v>0.59</v>
      </c>
      <c r="CV28" s="206"/>
      <c r="CW28" s="206">
        <v>0.65</v>
      </c>
      <c r="CX28" s="206"/>
      <c r="CY28" s="206">
        <v>1.01</v>
      </c>
      <c r="CZ28" s="206"/>
      <c r="DA28" s="206">
        <v>2.37</v>
      </c>
      <c r="DB28" s="206"/>
      <c r="DC28" s="206">
        <v>1.76</v>
      </c>
      <c r="DD28" s="206"/>
      <c r="DE28" s="206">
        <v>1.33</v>
      </c>
      <c r="DF28" s="206"/>
      <c r="DG28" s="206">
        <v>1.6</v>
      </c>
      <c r="DH28" s="206"/>
      <c r="DI28" s="206">
        <v>1.54</v>
      </c>
      <c r="DJ28" s="206"/>
      <c r="DK28" s="206">
        <v>1.38</v>
      </c>
      <c r="DL28" s="206"/>
      <c r="DM28" s="206">
        <v>2.15</v>
      </c>
      <c r="DN28" s="206"/>
      <c r="DO28" s="206">
        <v>1.54</v>
      </c>
      <c r="DP28" s="206"/>
      <c r="DQ28" s="206">
        <v>9.6199999999999992</v>
      </c>
      <c r="DR28" s="206"/>
      <c r="DS28" s="206">
        <v>12.7</v>
      </c>
      <c r="DT28" s="206"/>
      <c r="DU28" s="206">
        <v>1.62</v>
      </c>
      <c r="DV28" s="206"/>
      <c r="DW28" s="206">
        <v>3.01</v>
      </c>
      <c r="DX28" s="206"/>
      <c r="DY28" s="206">
        <v>0.1</v>
      </c>
      <c r="DZ28" s="206" t="s">
        <v>152</v>
      </c>
      <c r="EA28" s="206">
        <v>0.1</v>
      </c>
      <c r="EB28" s="206" t="s">
        <v>152</v>
      </c>
      <c r="EC28" s="206">
        <v>0.1</v>
      </c>
      <c r="ED28" s="206" t="s">
        <v>152</v>
      </c>
      <c r="EE28" s="206">
        <v>0.73</v>
      </c>
      <c r="EF28" s="206"/>
      <c r="EG28" s="206">
        <v>5.31</v>
      </c>
      <c r="EH28" s="206"/>
      <c r="EI28" s="206">
        <v>0.85</v>
      </c>
      <c r="EJ28" s="206"/>
      <c r="EK28" s="206">
        <v>1.72</v>
      </c>
      <c r="EL28" s="206"/>
      <c r="EM28" s="206">
        <v>7.68</v>
      </c>
      <c r="EN28" s="206"/>
      <c r="EO28" s="206">
        <v>1.1299999999999999</v>
      </c>
      <c r="EP28" s="206"/>
    </row>
    <row r="29" spans="1:146" x14ac:dyDescent="0.3">
      <c r="A29" s="163" t="s">
        <v>27</v>
      </c>
      <c r="B29" s="176" t="s">
        <v>7</v>
      </c>
      <c r="C29" s="12">
        <v>600</v>
      </c>
      <c r="D29" s="13">
        <v>840</v>
      </c>
      <c r="E29" s="206">
        <v>114</v>
      </c>
      <c r="F29" s="206"/>
      <c r="G29" s="206">
        <v>63.9</v>
      </c>
      <c r="H29" s="206"/>
      <c r="I29" s="206">
        <v>20.3</v>
      </c>
      <c r="J29" s="206"/>
      <c r="K29" s="206">
        <v>20.6</v>
      </c>
      <c r="L29" s="206"/>
      <c r="M29" s="206">
        <v>87.6</v>
      </c>
      <c r="N29" s="206"/>
      <c r="O29" s="206">
        <v>86.2</v>
      </c>
      <c r="P29" s="206"/>
      <c r="Q29" s="206">
        <v>97.5</v>
      </c>
      <c r="R29" s="206"/>
      <c r="S29" s="206">
        <v>32.799999999999997</v>
      </c>
      <c r="T29" s="206"/>
      <c r="U29" s="206">
        <v>70.900000000000006</v>
      </c>
      <c r="V29" s="206"/>
      <c r="W29" s="206">
        <v>33.5</v>
      </c>
      <c r="X29" s="206"/>
      <c r="Y29" s="206">
        <v>32.200000000000003</v>
      </c>
      <c r="Z29" s="206"/>
      <c r="AA29" s="206">
        <v>45.3</v>
      </c>
      <c r="AB29" s="206"/>
      <c r="AC29" s="206">
        <v>101</v>
      </c>
      <c r="AD29" s="206"/>
      <c r="AE29" s="206">
        <v>10.9</v>
      </c>
      <c r="AF29" s="206"/>
      <c r="AG29" s="206">
        <v>9.2200000000000006</v>
      </c>
      <c r="AH29" s="206"/>
      <c r="AI29" s="206">
        <v>12.9</v>
      </c>
      <c r="AJ29" s="206"/>
      <c r="AK29" s="206">
        <v>49.1</v>
      </c>
      <c r="AL29" s="206"/>
      <c r="AM29" s="206">
        <v>54.1</v>
      </c>
      <c r="AN29" s="206"/>
      <c r="AO29" s="206">
        <v>52</v>
      </c>
      <c r="AP29" s="206"/>
      <c r="AQ29" s="206">
        <v>36.299999999999997</v>
      </c>
      <c r="AR29" s="206"/>
      <c r="AS29" s="206">
        <v>39.5</v>
      </c>
      <c r="AT29" s="206"/>
      <c r="AU29" s="206">
        <v>41.7</v>
      </c>
      <c r="AV29" s="206"/>
      <c r="AW29" s="206">
        <v>56.2</v>
      </c>
      <c r="AX29" s="206"/>
      <c r="AY29" s="206">
        <v>37.1</v>
      </c>
      <c r="AZ29" s="206"/>
      <c r="BA29" s="206">
        <v>40.5</v>
      </c>
      <c r="BB29" s="206"/>
      <c r="BC29" s="206">
        <v>45.1</v>
      </c>
      <c r="BD29" s="206"/>
      <c r="BE29" s="206">
        <v>43.3</v>
      </c>
      <c r="BF29" s="206"/>
      <c r="BG29" s="206">
        <v>61.2</v>
      </c>
      <c r="BH29" s="206"/>
      <c r="BI29" s="206">
        <v>24.8</v>
      </c>
      <c r="BJ29" s="206"/>
      <c r="BK29" s="206">
        <v>16.7</v>
      </c>
      <c r="BL29" s="206"/>
      <c r="BM29" s="206">
        <v>37.799999999999997</v>
      </c>
      <c r="BN29" s="206"/>
      <c r="BO29" s="206">
        <v>43.6</v>
      </c>
      <c r="BP29" s="206"/>
      <c r="BQ29" s="206">
        <v>59.2</v>
      </c>
      <c r="BR29" s="206"/>
      <c r="BS29" s="206">
        <v>42.1</v>
      </c>
      <c r="BT29" s="206"/>
      <c r="BU29" s="206">
        <v>27.3</v>
      </c>
      <c r="BV29" s="206"/>
      <c r="BW29" s="206">
        <v>25.7</v>
      </c>
      <c r="BX29" s="206"/>
      <c r="BY29" s="206">
        <v>30.4</v>
      </c>
      <c r="BZ29" s="206"/>
      <c r="CA29" s="206">
        <v>39.4</v>
      </c>
      <c r="CB29" s="206"/>
      <c r="CC29" s="206">
        <v>51.9</v>
      </c>
      <c r="CD29" s="206"/>
      <c r="CE29" s="206">
        <v>51.2</v>
      </c>
      <c r="CF29" s="206"/>
      <c r="CG29" s="206">
        <v>16.899999999999999</v>
      </c>
      <c r="CH29" s="206"/>
      <c r="CI29" s="206">
        <v>21.6</v>
      </c>
      <c r="CJ29" s="206"/>
      <c r="CK29" s="206">
        <v>95.6</v>
      </c>
      <c r="CL29" s="206"/>
      <c r="CM29" s="206">
        <v>37.299999999999997</v>
      </c>
      <c r="CN29" s="206"/>
      <c r="CO29" s="206">
        <v>86.9</v>
      </c>
      <c r="CP29" s="206"/>
      <c r="CQ29" s="206">
        <v>28.5</v>
      </c>
      <c r="CR29" s="206"/>
      <c r="CS29" s="206">
        <v>31</v>
      </c>
      <c r="CT29" s="206"/>
      <c r="CU29" s="206">
        <v>20.2</v>
      </c>
      <c r="CV29" s="206"/>
      <c r="CW29" s="206">
        <v>21.7</v>
      </c>
      <c r="CX29" s="206"/>
      <c r="CY29" s="206">
        <v>30.3</v>
      </c>
      <c r="CZ29" s="206"/>
      <c r="DA29" s="206">
        <v>50</v>
      </c>
      <c r="DB29" s="206"/>
      <c r="DC29" s="206">
        <v>38.9</v>
      </c>
      <c r="DD29" s="206"/>
      <c r="DE29" s="206">
        <v>43.6</v>
      </c>
      <c r="DF29" s="206"/>
      <c r="DG29" s="206">
        <v>40.200000000000003</v>
      </c>
      <c r="DH29" s="206"/>
      <c r="DI29" s="206">
        <v>40.799999999999997</v>
      </c>
      <c r="DJ29" s="206"/>
      <c r="DK29" s="206">
        <v>41.9</v>
      </c>
      <c r="DL29" s="206"/>
      <c r="DM29" s="206">
        <v>21.5</v>
      </c>
      <c r="DN29" s="206"/>
      <c r="DO29" s="206">
        <v>17</v>
      </c>
      <c r="DP29" s="206"/>
      <c r="DQ29" s="206">
        <v>33.6</v>
      </c>
      <c r="DR29" s="206"/>
      <c r="DS29" s="206">
        <v>35.9</v>
      </c>
      <c r="DT29" s="206"/>
      <c r="DU29" s="206">
        <v>45.9</v>
      </c>
      <c r="DV29" s="206"/>
      <c r="DW29" s="206">
        <v>38.799999999999997</v>
      </c>
      <c r="DX29" s="206"/>
      <c r="DY29" s="206">
        <v>7.86</v>
      </c>
      <c r="DZ29" s="206"/>
      <c r="EA29" s="206">
        <v>7.41</v>
      </c>
      <c r="EB29" s="206"/>
      <c r="EC29" s="206">
        <v>18</v>
      </c>
      <c r="ED29" s="206"/>
      <c r="EE29" s="206">
        <v>32.4</v>
      </c>
      <c r="EF29" s="206"/>
      <c r="EG29" s="206">
        <v>33.700000000000003</v>
      </c>
      <c r="EH29" s="206"/>
      <c r="EI29" s="206">
        <v>29.9</v>
      </c>
      <c r="EJ29" s="206"/>
      <c r="EK29" s="206">
        <v>17.8</v>
      </c>
      <c r="EL29" s="206"/>
      <c r="EM29" s="206">
        <v>43.3</v>
      </c>
      <c r="EN29" s="206"/>
      <c r="EO29" s="206">
        <v>21.8</v>
      </c>
      <c r="EP29" s="206"/>
    </row>
    <row r="30" spans="1:146" x14ac:dyDescent="0.3">
      <c r="A30" s="163" t="s">
        <v>28</v>
      </c>
      <c r="B30" s="176" t="s">
        <v>7</v>
      </c>
      <c r="C30" s="12">
        <v>9600</v>
      </c>
      <c r="D30" s="13">
        <v>10500</v>
      </c>
      <c r="E30" s="206">
        <v>909</v>
      </c>
      <c r="F30" s="206"/>
      <c r="G30" s="206">
        <v>670</v>
      </c>
      <c r="H30" s="206"/>
      <c r="I30" s="206">
        <v>638</v>
      </c>
      <c r="J30" s="206"/>
      <c r="K30" s="206">
        <v>779</v>
      </c>
      <c r="L30" s="206"/>
      <c r="M30" s="206">
        <v>743</v>
      </c>
      <c r="N30" s="206"/>
      <c r="O30" s="206">
        <v>772</v>
      </c>
      <c r="P30" s="206"/>
      <c r="Q30" s="206">
        <v>131</v>
      </c>
      <c r="R30" s="206"/>
      <c r="S30" s="206">
        <v>722</v>
      </c>
      <c r="T30" s="206"/>
      <c r="U30" s="206">
        <v>674</v>
      </c>
      <c r="V30" s="206"/>
      <c r="W30" s="206">
        <v>482</v>
      </c>
      <c r="X30" s="206"/>
      <c r="Y30" s="206">
        <v>557</v>
      </c>
      <c r="Z30" s="206"/>
      <c r="AA30" s="206">
        <v>684</v>
      </c>
      <c r="AB30" s="206"/>
      <c r="AC30" s="206">
        <v>417</v>
      </c>
      <c r="AD30" s="206"/>
      <c r="AE30" s="206">
        <v>415</v>
      </c>
      <c r="AF30" s="206"/>
      <c r="AG30" s="206">
        <v>360</v>
      </c>
      <c r="AH30" s="206"/>
      <c r="AI30" s="206">
        <v>431</v>
      </c>
      <c r="AJ30" s="206"/>
      <c r="AK30" s="206">
        <v>512</v>
      </c>
      <c r="AL30" s="206"/>
      <c r="AM30" s="206">
        <v>473</v>
      </c>
      <c r="AN30" s="206"/>
      <c r="AO30" s="206">
        <v>372</v>
      </c>
      <c r="AP30" s="206"/>
      <c r="AQ30" s="206">
        <v>721</v>
      </c>
      <c r="AR30" s="206"/>
      <c r="AS30" s="206">
        <v>785</v>
      </c>
      <c r="AT30" s="206"/>
      <c r="AU30" s="206">
        <v>597</v>
      </c>
      <c r="AV30" s="206"/>
      <c r="AW30" s="206">
        <v>805</v>
      </c>
      <c r="AX30" s="206"/>
      <c r="AY30" s="206">
        <v>903</v>
      </c>
      <c r="AZ30" s="206"/>
      <c r="BA30" s="206">
        <v>748</v>
      </c>
      <c r="BB30" s="206"/>
      <c r="BC30" s="206">
        <v>660</v>
      </c>
      <c r="BD30" s="206"/>
      <c r="BE30" s="206">
        <v>651</v>
      </c>
      <c r="BF30" s="206"/>
      <c r="BG30" s="206">
        <v>716</v>
      </c>
      <c r="BH30" s="206"/>
      <c r="BI30" s="206">
        <v>941</v>
      </c>
      <c r="BJ30" s="206"/>
      <c r="BK30" s="206">
        <v>631</v>
      </c>
      <c r="BL30" s="206"/>
      <c r="BM30" s="206">
        <v>676</v>
      </c>
      <c r="BN30" s="206"/>
      <c r="BO30" s="206">
        <v>759</v>
      </c>
      <c r="BP30" s="206"/>
      <c r="BQ30" s="206">
        <v>825</v>
      </c>
      <c r="BR30" s="206"/>
      <c r="BS30" s="206">
        <v>617</v>
      </c>
      <c r="BT30" s="206"/>
      <c r="BU30" s="206">
        <v>605</v>
      </c>
      <c r="BV30" s="206"/>
      <c r="BW30" s="206">
        <v>567</v>
      </c>
      <c r="BX30" s="206"/>
      <c r="BY30" s="206">
        <v>777</v>
      </c>
      <c r="BZ30" s="206"/>
      <c r="CA30" s="206">
        <v>767</v>
      </c>
      <c r="CB30" s="206"/>
      <c r="CC30" s="206">
        <v>473</v>
      </c>
      <c r="CD30" s="206"/>
      <c r="CE30" s="206">
        <v>479</v>
      </c>
      <c r="CF30" s="206"/>
      <c r="CG30" s="206">
        <v>875</v>
      </c>
      <c r="CH30" s="206"/>
      <c r="CI30" s="206">
        <v>904</v>
      </c>
      <c r="CJ30" s="206"/>
      <c r="CK30" s="206">
        <v>697</v>
      </c>
      <c r="CL30" s="206"/>
      <c r="CM30" s="206">
        <v>689</v>
      </c>
      <c r="CN30" s="206"/>
      <c r="CO30" s="206">
        <v>646</v>
      </c>
      <c r="CP30" s="206"/>
      <c r="CQ30" s="206">
        <v>547</v>
      </c>
      <c r="CR30" s="206"/>
      <c r="CS30" s="206">
        <v>657</v>
      </c>
      <c r="CT30" s="206"/>
      <c r="CU30" s="206">
        <v>514</v>
      </c>
      <c r="CV30" s="206"/>
      <c r="CW30" s="206">
        <v>742</v>
      </c>
      <c r="CX30" s="206"/>
      <c r="CY30" s="206">
        <v>571</v>
      </c>
      <c r="CZ30" s="206"/>
      <c r="DA30" s="206">
        <v>798</v>
      </c>
      <c r="DB30" s="206"/>
      <c r="DC30" s="206">
        <v>515</v>
      </c>
      <c r="DD30" s="206"/>
      <c r="DE30" s="206">
        <v>1200</v>
      </c>
      <c r="DF30" s="206"/>
      <c r="DG30" s="206">
        <v>848</v>
      </c>
      <c r="DH30" s="206"/>
      <c r="DI30" s="206">
        <v>830</v>
      </c>
      <c r="DJ30" s="206"/>
      <c r="DK30" s="206">
        <v>633</v>
      </c>
      <c r="DL30" s="206"/>
      <c r="DM30" s="206">
        <v>576</v>
      </c>
      <c r="DN30" s="206"/>
      <c r="DO30" s="206">
        <v>507</v>
      </c>
      <c r="DP30" s="206" t="s">
        <v>151</v>
      </c>
      <c r="DQ30" s="206">
        <v>604</v>
      </c>
      <c r="DR30" s="206"/>
      <c r="DS30" s="206">
        <v>596</v>
      </c>
      <c r="DT30" s="206"/>
      <c r="DU30" s="206">
        <v>692</v>
      </c>
      <c r="DV30" s="206"/>
      <c r="DW30" s="206">
        <v>578</v>
      </c>
      <c r="DX30" s="206"/>
      <c r="DY30" s="206">
        <v>252</v>
      </c>
      <c r="DZ30" s="206"/>
      <c r="EA30" s="206">
        <v>235</v>
      </c>
      <c r="EB30" s="206"/>
      <c r="EC30" s="206">
        <v>528</v>
      </c>
      <c r="ED30" s="206"/>
      <c r="EE30" s="206">
        <v>640</v>
      </c>
      <c r="EF30" s="206"/>
      <c r="EG30" s="206">
        <v>782</v>
      </c>
      <c r="EH30" s="206"/>
      <c r="EI30" s="206">
        <v>563</v>
      </c>
      <c r="EJ30" s="206"/>
      <c r="EK30" s="206">
        <v>503</v>
      </c>
      <c r="EL30" s="206"/>
      <c r="EM30" s="206">
        <v>517</v>
      </c>
      <c r="EN30" s="206"/>
      <c r="EO30" s="206">
        <v>508</v>
      </c>
      <c r="EP30" s="206"/>
    </row>
    <row r="31" spans="1:146" x14ac:dyDescent="0.3">
      <c r="A31" s="166" t="s">
        <v>29</v>
      </c>
      <c r="B31" s="178" t="s">
        <v>7</v>
      </c>
      <c r="C31" s="12">
        <v>168000</v>
      </c>
      <c r="D31" s="13">
        <v>208500</v>
      </c>
      <c r="E31" s="208">
        <v>8360</v>
      </c>
      <c r="F31" s="209"/>
      <c r="G31" s="208">
        <v>10300</v>
      </c>
      <c r="H31" s="209"/>
      <c r="I31" s="208">
        <v>3840</v>
      </c>
      <c r="J31" s="209"/>
      <c r="K31" s="208">
        <v>1530</v>
      </c>
      <c r="L31" s="209"/>
      <c r="M31" s="208">
        <v>2260</v>
      </c>
      <c r="N31" s="209"/>
      <c r="O31" s="208">
        <v>2080</v>
      </c>
      <c r="P31" s="209"/>
      <c r="Q31" s="208">
        <v>1730</v>
      </c>
      <c r="R31" s="209"/>
      <c r="S31" s="208">
        <v>2370</v>
      </c>
      <c r="T31" s="209"/>
      <c r="U31" s="208">
        <v>2090</v>
      </c>
      <c r="V31" s="209"/>
      <c r="W31" s="208">
        <v>2130</v>
      </c>
      <c r="X31" s="209"/>
      <c r="Y31" s="208">
        <v>2440</v>
      </c>
      <c r="Z31" s="209"/>
      <c r="AA31" s="208">
        <v>5300</v>
      </c>
      <c r="AB31" s="209"/>
      <c r="AC31" s="208">
        <v>6450</v>
      </c>
      <c r="AD31" s="209"/>
      <c r="AE31" s="208">
        <v>1740</v>
      </c>
      <c r="AF31" s="209"/>
      <c r="AG31" s="208">
        <v>1670</v>
      </c>
      <c r="AH31" s="209"/>
      <c r="AI31" s="208">
        <v>2050</v>
      </c>
      <c r="AJ31" s="209"/>
      <c r="AK31" s="208">
        <v>4010</v>
      </c>
      <c r="AL31" s="209"/>
      <c r="AM31" s="208">
        <v>4130</v>
      </c>
      <c r="AN31" s="209"/>
      <c r="AO31" s="208">
        <v>2450</v>
      </c>
      <c r="AP31" s="209"/>
      <c r="AQ31" s="208">
        <v>2270</v>
      </c>
      <c r="AR31" s="209"/>
      <c r="AS31" s="208">
        <v>2420</v>
      </c>
      <c r="AT31" s="209"/>
      <c r="AU31" s="208">
        <v>2690</v>
      </c>
      <c r="AV31" s="209"/>
      <c r="AW31" s="208">
        <v>4030</v>
      </c>
      <c r="AX31" s="209"/>
      <c r="AY31" s="208">
        <v>3700</v>
      </c>
      <c r="AZ31" s="209"/>
      <c r="BA31" s="208">
        <v>3740</v>
      </c>
      <c r="BB31" s="209"/>
      <c r="BC31" s="208">
        <v>4790</v>
      </c>
      <c r="BD31" s="209"/>
      <c r="BE31" s="208">
        <v>2710</v>
      </c>
      <c r="BF31" s="209"/>
      <c r="BG31" s="208">
        <v>3250</v>
      </c>
      <c r="BH31" s="209"/>
      <c r="BI31" s="208">
        <v>2480</v>
      </c>
      <c r="BJ31" s="209"/>
      <c r="BK31" s="208">
        <v>1880</v>
      </c>
      <c r="BL31" s="209"/>
      <c r="BM31" s="208">
        <v>3470</v>
      </c>
      <c r="BN31" s="209"/>
      <c r="BO31" s="208">
        <v>2200</v>
      </c>
      <c r="BP31" s="209"/>
      <c r="BQ31" s="208">
        <v>2710</v>
      </c>
      <c r="BR31" s="209"/>
      <c r="BS31" s="208">
        <v>2740</v>
      </c>
      <c r="BT31" s="209"/>
      <c r="BU31" s="208">
        <v>1840</v>
      </c>
      <c r="BV31" s="209"/>
      <c r="BW31" s="208">
        <v>1630</v>
      </c>
      <c r="BX31" s="209"/>
      <c r="BY31" s="208">
        <v>2240</v>
      </c>
      <c r="BZ31" s="209"/>
      <c r="CA31" s="208">
        <v>1670</v>
      </c>
      <c r="CB31" s="209"/>
      <c r="CC31" s="208">
        <v>760</v>
      </c>
      <c r="CD31" s="209"/>
      <c r="CE31" s="208">
        <v>730</v>
      </c>
      <c r="CF31" s="209"/>
      <c r="CG31" s="208">
        <v>1390</v>
      </c>
      <c r="CH31" s="209"/>
      <c r="CI31" s="208">
        <v>1820</v>
      </c>
      <c r="CJ31" s="209"/>
      <c r="CK31" s="208">
        <v>2910</v>
      </c>
      <c r="CL31" s="209"/>
      <c r="CM31" s="208">
        <v>3420</v>
      </c>
      <c r="CN31" s="209"/>
      <c r="CO31" s="208">
        <v>1900</v>
      </c>
      <c r="CP31" s="209"/>
      <c r="CQ31" s="208">
        <v>1820</v>
      </c>
      <c r="CR31" s="209"/>
      <c r="CS31" s="208">
        <v>1330</v>
      </c>
      <c r="CT31" s="209"/>
      <c r="CU31" s="208">
        <v>1320</v>
      </c>
      <c r="CV31" s="209"/>
      <c r="CW31" s="208">
        <v>1710</v>
      </c>
      <c r="CX31" s="209"/>
      <c r="CY31" s="208">
        <v>1730</v>
      </c>
      <c r="CZ31" s="209"/>
      <c r="DA31" s="208">
        <v>2270</v>
      </c>
      <c r="DB31" s="209"/>
      <c r="DC31" s="208">
        <v>1450</v>
      </c>
      <c r="DD31" s="209"/>
      <c r="DE31" s="208">
        <v>2840</v>
      </c>
      <c r="DF31" s="209"/>
      <c r="DG31" s="208">
        <v>3000</v>
      </c>
      <c r="DH31" s="209"/>
      <c r="DI31" s="208">
        <v>2510</v>
      </c>
      <c r="DJ31" s="209"/>
      <c r="DK31" s="208">
        <v>3810</v>
      </c>
      <c r="DL31" s="209"/>
      <c r="DM31" s="208">
        <v>2220</v>
      </c>
      <c r="DN31" s="209"/>
      <c r="DO31" s="208">
        <v>2240</v>
      </c>
      <c r="DP31" s="209"/>
      <c r="DQ31" s="208">
        <v>2320</v>
      </c>
      <c r="DR31" s="209"/>
      <c r="DS31" s="208">
        <v>2610</v>
      </c>
      <c r="DT31" s="209"/>
      <c r="DU31" s="208">
        <v>3420</v>
      </c>
      <c r="DV31" s="209"/>
      <c r="DW31" s="208">
        <v>3640</v>
      </c>
      <c r="DX31" s="209"/>
      <c r="DY31" s="208">
        <v>1910</v>
      </c>
      <c r="DZ31" s="209"/>
      <c r="EA31" s="208">
        <v>1480</v>
      </c>
      <c r="EB31" s="209"/>
      <c r="EC31" s="208">
        <v>1520</v>
      </c>
      <c r="ED31" s="209"/>
      <c r="EE31" s="208">
        <v>4380</v>
      </c>
      <c r="EF31" s="209"/>
      <c r="EG31" s="208">
        <v>2720</v>
      </c>
      <c r="EH31" s="209"/>
      <c r="EI31" s="208">
        <v>1570</v>
      </c>
      <c r="EJ31" s="209"/>
      <c r="EK31" s="208">
        <v>2570</v>
      </c>
      <c r="EL31" s="209"/>
      <c r="EM31" s="208">
        <v>2380</v>
      </c>
      <c r="EN31" s="209"/>
      <c r="EO31" s="208">
        <v>2330</v>
      </c>
      <c r="EP31" s="209"/>
    </row>
    <row r="32" spans="1:146" x14ac:dyDescent="0.3">
      <c r="A32" s="163" t="s">
        <v>30</v>
      </c>
      <c r="B32" s="176" t="s">
        <v>7</v>
      </c>
      <c r="C32" s="10">
        <v>4.8000000000000007</v>
      </c>
      <c r="D32" s="17">
        <v>0.5</v>
      </c>
      <c r="E32" s="206">
        <v>0.23</v>
      </c>
      <c r="F32" s="206"/>
      <c r="G32" s="206">
        <v>0.2</v>
      </c>
      <c r="H32" s="206" t="s">
        <v>152</v>
      </c>
      <c r="I32" s="206">
        <v>0.21</v>
      </c>
      <c r="J32" s="206"/>
      <c r="K32" s="206">
        <v>0.2</v>
      </c>
      <c r="L32" s="206" t="s">
        <v>152</v>
      </c>
      <c r="M32" s="206">
        <v>0.46</v>
      </c>
      <c r="N32" s="206"/>
      <c r="O32" s="206">
        <v>0.54</v>
      </c>
      <c r="P32" s="206"/>
      <c r="Q32" s="206">
        <v>0.26</v>
      </c>
      <c r="R32" s="206"/>
      <c r="S32" s="206">
        <v>0.28000000000000003</v>
      </c>
      <c r="T32" s="206"/>
      <c r="U32" s="206">
        <v>0.36</v>
      </c>
      <c r="V32" s="206"/>
      <c r="W32" s="206">
        <v>0.6</v>
      </c>
      <c r="X32" s="206"/>
      <c r="Y32" s="206">
        <v>0.57999999999999996</v>
      </c>
      <c r="Z32" s="206"/>
      <c r="AA32" s="206">
        <v>0.3</v>
      </c>
      <c r="AB32" s="206"/>
      <c r="AC32" s="206">
        <v>0.56999999999999995</v>
      </c>
      <c r="AD32" s="207"/>
      <c r="AE32" s="206">
        <v>0.2</v>
      </c>
      <c r="AF32" s="206" t="s">
        <v>152</v>
      </c>
      <c r="AG32" s="206">
        <v>0.2</v>
      </c>
      <c r="AH32" s="206" t="s">
        <v>152</v>
      </c>
      <c r="AI32" s="206">
        <v>0.2</v>
      </c>
      <c r="AJ32" s="206" t="s">
        <v>152</v>
      </c>
      <c r="AK32" s="206">
        <v>0.42</v>
      </c>
      <c r="AL32" s="206"/>
      <c r="AM32" s="206">
        <v>0.38</v>
      </c>
      <c r="AN32" s="206"/>
      <c r="AO32" s="206">
        <v>0.2</v>
      </c>
      <c r="AP32" s="206" t="s">
        <v>152</v>
      </c>
      <c r="AQ32" s="206">
        <v>0.5</v>
      </c>
      <c r="AR32" s="206"/>
      <c r="AS32" s="206">
        <v>0.3</v>
      </c>
      <c r="AT32" s="206"/>
      <c r="AU32" s="206">
        <v>0.27</v>
      </c>
      <c r="AV32" s="206"/>
      <c r="AW32" s="206">
        <v>0.68</v>
      </c>
      <c r="AX32" s="206"/>
      <c r="AY32" s="206">
        <v>0.51</v>
      </c>
      <c r="AZ32" s="206"/>
      <c r="BA32" s="206">
        <v>0.74</v>
      </c>
      <c r="BB32" s="206"/>
      <c r="BC32" s="206">
        <v>0.28000000000000003</v>
      </c>
      <c r="BD32" s="206"/>
      <c r="BE32" s="206">
        <v>0.47</v>
      </c>
      <c r="BF32" s="206"/>
      <c r="BG32" s="206">
        <v>0.46</v>
      </c>
      <c r="BH32" s="206"/>
      <c r="BI32" s="206">
        <v>0.72</v>
      </c>
      <c r="BJ32" s="206"/>
      <c r="BK32" s="206">
        <v>0.2</v>
      </c>
      <c r="BL32" s="206" t="s">
        <v>152</v>
      </c>
      <c r="BM32" s="206">
        <v>0.3</v>
      </c>
      <c r="BN32" s="206"/>
      <c r="BO32" s="206">
        <v>0.57999999999999996</v>
      </c>
      <c r="BP32" s="206"/>
      <c r="BQ32" s="206">
        <v>0.37</v>
      </c>
      <c r="BR32" s="206"/>
      <c r="BS32" s="206">
        <v>0.27</v>
      </c>
      <c r="BT32" s="206"/>
      <c r="BU32" s="206">
        <v>0.28000000000000003</v>
      </c>
      <c r="BV32" s="206"/>
      <c r="BW32" s="206">
        <v>0.27</v>
      </c>
      <c r="BX32" s="206"/>
      <c r="BY32" s="206">
        <v>0.45</v>
      </c>
      <c r="BZ32" s="206"/>
      <c r="CA32" s="206">
        <v>0.89</v>
      </c>
      <c r="CB32" s="206"/>
      <c r="CC32" s="206">
        <v>0.2</v>
      </c>
      <c r="CD32" s="206" t="s">
        <v>152</v>
      </c>
      <c r="CE32" s="206">
        <v>0.2</v>
      </c>
      <c r="CF32" s="206" t="s">
        <v>152</v>
      </c>
      <c r="CG32" s="206">
        <v>0.2</v>
      </c>
      <c r="CH32" s="206" t="s">
        <v>152</v>
      </c>
      <c r="CI32" s="206">
        <v>0.2</v>
      </c>
      <c r="CJ32" s="206" t="s">
        <v>152</v>
      </c>
      <c r="CK32" s="206">
        <v>1.28</v>
      </c>
      <c r="CL32" s="206"/>
      <c r="CM32" s="206">
        <v>0.2</v>
      </c>
      <c r="CN32" s="206" t="s">
        <v>152</v>
      </c>
      <c r="CO32" s="206">
        <v>1.45</v>
      </c>
      <c r="CP32" s="206"/>
      <c r="CQ32" s="206">
        <v>0.2</v>
      </c>
      <c r="CR32" s="206" t="s">
        <v>152</v>
      </c>
      <c r="CS32" s="206">
        <v>0.2</v>
      </c>
      <c r="CT32" s="206" t="s">
        <v>152</v>
      </c>
      <c r="CU32" s="206">
        <v>0.2</v>
      </c>
      <c r="CV32" s="206" t="s">
        <v>152</v>
      </c>
      <c r="CW32" s="206">
        <v>0.2</v>
      </c>
      <c r="CX32" s="206" t="s">
        <v>152</v>
      </c>
      <c r="CY32" s="206">
        <v>2.09</v>
      </c>
      <c r="CZ32" s="206"/>
      <c r="DA32" s="206">
        <v>0.32</v>
      </c>
      <c r="DB32" s="206"/>
      <c r="DC32" s="206">
        <v>0.38</v>
      </c>
      <c r="DD32" s="206"/>
      <c r="DE32" s="206">
        <v>0.35</v>
      </c>
      <c r="DF32" s="206"/>
      <c r="DG32" s="206">
        <v>0.31</v>
      </c>
      <c r="DH32" s="206"/>
      <c r="DI32" s="206">
        <v>0.31</v>
      </c>
      <c r="DJ32" s="206"/>
      <c r="DK32" s="206">
        <v>0.65</v>
      </c>
      <c r="DL32" s="206"/>
      <c r="DM32" s="206">
        <v>0.21</v>
      </c>
      <c r="DN32" s="206"/>
      <c r="DO32" s="206">
        <v>0.2</v>
      </c>
      <c r="DP32" s="206" t="s">
        <v>152</v>
      </c>
      <c r="DQ32" s="206">
        <v>0.24</v>
      </c>
      <c r="DR32" s="206"/>
      <c r="DS32" s="206">
        <v>0.2</v>
      </c>
      <c r="DT32" s="206" t="s">
        <v>152</v>
      </c>
      <c r="DU32" s="206">
        <v>0.31</v>
      </c>
      <c r="DV32" s="206"/>
      <c r="DW32" s="206">
        <v>0.22</v>
      </c>
      <c r="DX32" s="206"/>
      <c r="DY32" s="206">
        <v>0.2</v>
      </c>
      <c r="DZ32" s="206" t="s">
        <v>152</v>
      </c>
      <c r="EA32" s="206">
        <v>0.2</v>
      </c>
      <c r="EB32" s="206" t="s">
        <v>152</v>
      </c>
      <c r="EC32" s="206">
        <v>0.2</v>
      </c>
      <c r="ED32" s="206" t="s">
        <v>152</v>
      </c>
      <c r="EE32" s="206">
        <v>0.2</v>
      </c>
      <c r="EF32" s="206" t="s">
        <v>152</v>
      </c>
      <c r="EG32" s="206">
        <v>0.2</v>
      </c>
      <c r="EH32" s="206" t="s">
        <v>152</v>
      </c>
      <c r="EI32" s="206">
        <v>0.2</v>
      </c>
      <c r="EJ32" s="206" t="s">
        <v>152</v>
      </c>
      <c r="EK32" s="206">
        <v>0.2</v>
      </c>
      <c r="EL32" s="206" t="s">
        <v>152</v>
      </c>
      <c r="EM32" s="206">
        <v>0.2</v>
      </c>
      <c r="EN32" s="206" t="s">
        <v>152</v>
      </c>
      <c r="EO32" s="206">
        <v>0.2</v>
      </c>
      <c r="EP32" s="206" t="s">
        <v>152</v>
      </c>
    </row>
    <row r="33" spans="1:146" x14ac:dyDescent="0.3">
      <c r="A33" s="163" t="s">
        <v>31</v>
      </c>
      <c r="B33" s="176" t="s">
        <v>7</v>
      </c>
      <c r="C33" s="7" t="s">
        <v>13</v>
      </c>
      <c r="D33" s="18">
        <v>0.75</v>
      </c>
      <c r="E33" s="206">
        <v>0.13</v>
      </c>
      <c r="F33" s="206"/>
      <c r="G33" s="206">
        <v>0.1</v>
      </c>
      <c r="H33" s="206" t="s">
        <v>152</v>
      </c>
      <c r="I33" s="206">
        <v>0.14000000000000001</v>
      </c>
      <c r="J33" s="206"/>
      <c r="K33" s="206">
        <v>0.17</v>
      </c>
      <c r="L33" s="206"/>
      <c r="M33" s="206">
        <v>0.22</v>
      </c>
      <c r="N33" s="206"/>
      <c r="O33" s="206">
        <v>0.23</v>
      </c>
      <c r="P33" s="206"/>
      <c r="Q33" s="206">
        <v>0.28000000000000003</v>
      </c>
      <c r="R33" s="206"/>
      <c r="S33" s="206">
        <v>0.1</v>
      </c>
      <c r="T33" s="206" t="s">
        <v>152</v>
      </c>
      <c r="U33" s="206">
        <v>1.1100000000000001</v>
      </c>
      <c r="V33" s="206"/>
      <c r="W33" s="206">
        <v>0.31</v>
      </c>
      <c r="X33" s="206"/>
      <c r="Y33" s="206">
        <v>0.27</v>
      </c>
      <c r="Z33" s="206"/>
      <c r="AA33" s="206">
        <v>0.21</v>
      </c>
      <c r="AB33" s="206"/>
      <c r="AC33" s="206">
        <v>0.64</v>
      </c>
      <c r="AD33" s="206"/>
      <c r="AE33" s="206">
        <v>0.1</v>
      </c>
      <c r="AF33" s="206" t="s">
        <v>152</v>
      </c>
      <c r="AG33" s="206">
        <v>0.13</v>
      </c>
      <c r="AH33" s="206"/>
      <c r="AI33" s="206">
        <v>0.15</v>
      </c>
      <c r="AJ33" s="206"/>
      <c r="AK33" s="206">
        <v>0.33</v>
      </c>
      <c r="AL33" s="206"/>
      <c r="AM33" s="206">
        <v>0.37</v>
      </c>
      <c r="AN33" s="206"/>
      <c r="AO33" s="206">
        <v>0.32</v>
      </c>
      <c r="AP33" s="206"/>
      <c r="AQ33" s="206">
        <v>0.13</v>
      </c>
      <c r="AR33" s="206"/>
      <c r="AS33" s="206">
        <v>0.12</v>
      </c>
      <c r="AT33" s="206"/>
      <c r="AU33" s="206">
        <v>0.11</v>
      </c>
      <c r="AV33" s="206"/>
      <c r="AW33" s="206">
        <v>0.19</v>
      </c>
      <c r="AX33" s="206"/>
      <c r="AY33" s="206">
        <v>0.23</v>
      </c>
      <c r="AZ33" s="206"/>
      <c r="BA33" s="206">
        <v>0.15</v>
      </c>
      <c r="BB33" s="206"/>
      <c r="BC33" s="206">
        <v>0.13</v>
      </c>
      <c r="BD33" s="206"/>
      <c r="BE33" s="206">
        <v>0.12</v>
      </c>
      <c r="BF33" s="206"/>
      <c r="BG33" s="206">
        <v>0.14000000000000001</v>
      </c>
      <c r="BH33" s="206"/>
      <c r="BI33" s="206">
        <v>0.13</v>
      </c>
      <c r="BJ33" s="206"/>
      <c r="BK33" s="206">
        <v>0.12</v>
      </c>
      <c r="BL33" s="206"/>
      <c r="BM33" s="206">
        <v>0.17</v>
      </c>
      <c r="BN33" s="206"/>
      <c r="BO33" s="206">
        <v>0.14000000000000001</v>
      </c>
      <c r="BP33" s="206"/>
      <c r="BQ33" s="206">
        <v>0.19</v>
      </c>
      <c r="BR33" s="206"/>
      <c r="BS33" s="206">
        <v>0.17</v>
      </c>
      <c r="BT33" s="206"/>
      <c r="BU33" s="206">
        <v>0.19</v>
      </c>
      <c r="BV33" s="206"/>
      <c r="BW33" s="206">
        <v>0.19</v>
      </c>
      <c r="BX33" s="206"/>
      <c r="BY33" s="206">
        <v>0.17</v>
      </c>
      <c r="BZ33" s="206"/>
      <c r="CA33" s="206">
        <v>0.16</v>
      </c>
      <c r="CB33" s="206"/>
      <c r="CC33" s="206">
        <v>0.1</v>
      </c>
      <c r="CD33" s="206" t="s">
        <v>152</v>
      </c>
      <c r="CE33" s="206">
        <v>0.1</v>
      </c>
      <c r="CF33" s="206" t="s">
        <v>152</v>
      </c>
      <c r="CG33" s="206">
        <v>0.11</v>
      </c>
      <c r="CH33" s="206"/>
      <c r="CI33" s="206">
        <v>0.18</v>
      </c>
      <c r="CJ33" s="206"/>
      <c r="CK33" s="206">
        <v>0.16</v>
      </c>
      <c r="CL33" s="206"/>
      <c r="CM33" s="206">
        <v>0.14000000000000001</v>
      </c>
      <c r="CN33" s="206"/>
      <c r="CO33" s="206">
        <v>0.14000000000000001</v>
      </c>
      <c r="CP33" s="206"/>
      <c r="CQ33" s="206">
        <v>0.2</v>
      </c>
      <c r="CR33" s="206"/>
      <c r="CS33" s="206">
        <v>0.13</v>
      </c>
      <c r="CT33" s="206"/>
      <c r="CU33" s="206">
        <v>0.12</v>
      </c>
      <c r="CV33" s="206"/>
      <c r="CW33" s="206">
        <v>0.1</v>
      </c>
      <c r="CX33" s="206"/>
      <c r="CY33" s="206">
        <v>0.21</v>
      </c>
      <c r="CZ33" s="206"/>
      <c r="DA33" s="206">
        <v>0.14000000000000001</v>
      </c>
      <c r="DB33" s="206"/>
      <c r="DC33" s="206">
        <v>0.13</v>
      </c>
      <c r="DD33" s="206"/>
      <c r="DE33" s="206">
        <v>0.13</v>
      </c>
      <c r="DF33" s="206"/>
      <c r="DG33" s="206">
        <v>0.17</v>
      </c>
      <c r="DH33" s="206"/>
      <c r="DI33" s="206">
        <v>0.13</v>
      </c>
      <c r="DJ33" s="206"/>
      <c r="DK33" s="206">
        <v>0.16</v>
      </c>
      <c r="DL33" s="206"/>
      <c r="DM33" s="206">
        <v>0.15</v>
      </c>
      <c r="DN33" s="206"/>
      <c r="DO33" s="206">
        <v>0.1</v>
      </c>
      <c r="DP33" s="206" t="s">
        <v>152</v>
      </c>
      <c r="DQ33" s="206">
        <v>0.12</v>
      </c>
      <c r="DR33" s="206"/>
      <c r="DS33" s="206">
        <v>0.12</v>
      </c>
      <c r="DT33" s="206"/>
      <c r="DU33" s="206">
        <v>0.19</v>
      </c>
      <c r="DV33" s="206"/>
      <c r="DW33" s="206">
        <v>0.1</v>
      </c>
      <c r="DX33" s="206"/>
      <c r="DY33" s="206">
        <v>0.14000000000000001</v>
      </c>
      <c r="DZ33" s="206"/>
      <c r="EA33" s="206">
        <v>0.16</v>
      </c>
      <c r="EB33" s="206"/>
      <c r="EC33" s="206">
        <v>0.1</v>
      </c>
      <c r="ED33" s="206" t="s">
        <v>152</v>
      </c>
      <c r="EE33" s="206">
        <v>0.12</v>
      </c>
      <c r="EF33" s="206"/>
      <c r="EG33" s="206">
        <v>0.13</v>
      </c>
      <c r="EH33" s="206"/>
      <c r="EI33" s="206">
        <v>0.13</v>
      </c>
      <c r="EJ33" s="206"/>
      <c r="EK33" s="206">
        <v>0.46</v>
      </c>
      <c r="EL33" s="206"/>
      <c r="EM33" s="206">
        <v>0.12</v>
      </c>
      <c r="EN33" s="206"/>
      <c r="EO33" s="206">
        <v>0.14000000000000001</v>
      </c>
      <c r="EP33" s="206"/>
    </row>
    <row r="34" spans="1:146" x14ac:dyDescent="0.3">
      <c r="A34" s="163" t="s">
        <v>32</v>
      </c>
      <c r="B34" s="176" t="s">
        <v>7</v>
      </c>
      <c r="C34" s="12">
        <v>60000</v>
      </c>
      <c r="D34" s="13">
        <v>235500</v>
      </c>
      <c r="E34" s="206">
        <v>464</v>
      </c>
      <c r="F34" s="206"/>
      <c r="G34" s="206">
        <v>189</v>
      </c>
      <c r="H34" s="206"/>
      <c r="I34" s="206">
        <v>227</v>
      </c>
      <c r="J34" s="206"/>
      <c r="K34" s="206">
        <v>95</v>
      </c>
      <c r="L34" s="206"/>
      <c r="M34" s="206">
        <v>87</v>
      </c>
      <c r="N34" s="206"/>
      <c r="O34" s="206">
        <v>85</v>
      </c>
      <c r="P34" s="206"/>
      <c r="Q34" s="206">
        <v>65</v>
      </c>
      <c r="R34" s="206"/>
      <c r="S34" s="206">
        <v>348</v>
      </c>
      <c r="T34" s="206"/>
      <c r="U34" s="206">
        <v>50</v>
      </c>
      <c r="V34" s="206"/>
      <c r="W34" s="206">
        <v>261</v>
      </c>
      <c r="X34" s="206"/>
      <c r="Y34" s="206">
        <v>269</v>
      </c>
      <c r="Z34" s="206"/>
      <c r="AA34" s="206">
        <v>166</v>
      </c>
      <c r="AB34" s="206"/>
      <c r="AC34" s="206">
        <v>117</v>
      </c>
      <c r="AD34" s="206"/>
      <c r="AE34" s="206">
        <v>160</v>
      </c>
      <c r="AF34" s="206"/>
      <c r="AG34" s="206">
        <v>163</v>
      </c>
      <c r="AH34" s="206"/>
      <c r="AI34" s="206">
        <v>170</v>
      </c>
      <c r="AJ34" s="206"/>
      <c r="AK34" s="206">
        <v>120</v>
      </c>
      <c r="AL34" s="206"/>
      <c r="AM34" s="206">
        <v>138</v>
      </c>
      <c r="AN34" s="206"/>
      <c r="AO34" s="206">
        <v>120</v>
      </c>
      <c r="AP34" s="206"/>
      <c r="AQ34" s="206">
        <v>289</v>
      </c>
      <c r="AR34" s="206"/>
      <c r="AS34" s="206">
        <v>304</v>
      </c>
      <c r="AT34" s="206"/>
      <c r="AU34" s="206">
        <v>346</v>
      </c>
      <c r="AV34" s="206"/>
      <c r="AW34" s="206">
        <v>372</v>
      </c>
      <c r="AX34" s="206"/>
      <c r="AY34" s="206">
        <v>285</v>
      </c>
      <c r="AZ34" s="206"/>
      <c r="BA34" s="206">
        <v>316</v>
      </c>
      <c r="BB34" s="206"/>
      <c r="BC34" s="206">
        <v>514</v>
      </c>
      <c r="BD34" s="206"/>
      <c r="BE34" s="206">
        <v>351</v>
      </c>
      <c r="BF34" s="206"/>
      <c r="BG34" s="206">
        <v>337</v>
      </c>
      <c r="BH34" s="206"/>
      <c r="BI34" s="206">
        <v>270</v>
      </c>
      <c r="BJ34" s="206"/>
      <c r="BK34" s="206">
        <v>114</v>
      </c>
      <c r="BL34" s="206"/>
      <c r="BM34" s="206">
        <v>753</v>
      </c>
      <c r="BN34" s="206"/>
      <c r="BO34" s="206">
        <v>422</v>
      </c>
      <c r="BP34" s="206"/>
      <c r="BQ34" s="206">
        <v>341</v>
      </c>
      <c r="BR34" s="206"/>
      <c r="BS34" s="206">
        <v>215</v>
      </c>
      <c r="BT34" s="206"/>
      <c r="BU34" s="206">
        <v>212</v>
      </c>
      <c r="BV34" s="206"/>
      <c r="BW34" s="206">
        <v>182</v>
      </c>
      <c r="BX34" s="206"/>
      <c r="BY34" s="206">
        <v>204</v>
      </c>
      <c r="BZ34" s="206"/>
      <c r="CA34" s="206">
        <v>237</v>
      </c>
      <c r="CB34" s="206"/>
      <c r="CC34" s="206">
        <v>85</v>
      </c>
      <c r="CD34" s="206"/>
      <c r="CE34" s="206">
        <v>80</v>
      </c>
      <c r="CF34" s="206"/>
      <c r="CG34" s="206">
        <v>197</v>
      </c>
      <c r="CH34" s="206"/>
      <c r="CI34" s="206">
        <v>241</v>
      </c>
      <c r="CJ34" s="206"/>
      <c r="CK34" s="206">
        <v>312</v>
      </c>
      <c r="CL34" s="206"/>
      <c r="CM34" s="206">
        <v>253</v>
      </c>
      <c r="CN34" s="206"/>
      <c r="CO34" s="206">
        <v>215</v>
      </c>
      <c r="CP34" s="206"/>
      <c r="CQ34" s="206">
        <v>257</v>
      </c>
      <c r="CR34" s="206"/>
      <c r="CS34" s="206">
        <v>234</v>
      </c>
      <c r="CT34" s="206"/>
      <c r="CU34" s="206">
        <v>247</v>
      </c>
      <c r="CV34" s="206"/>
      <c r="CW34" s="206">
        <v>192</v>
      </c>
      <c r="CX34" s="206"/>
      <c r="CY34" s="206">
        <v>331</v>
      </c>
      <c r="CZ34" s="206"/>
      <c r="DA34" s="206">
        <v>308</v>
      </c>
      <c r="DB34" s="206"/>
      <c r="DC34" s="206">
        <v>229</v>
      </c>
      <c r="DD34" s="206"/>
      <c r="DE34" s="206">
        <v>482</v>
      </c>
      <c r="DF34" s="206"/>
      <c r="DG34" s="209">
        <v>1310</v>
      </c>
      <c r="DH34" s="206"/>
      <c r="DI34" s="206">
        <v>304</v>
      </c>
      <c r="DJ34" s="206"/>
      <c r="DK34" s="206">
        <v>319</v>
      </c>
      <c r="DL34" s="206"/>
      <c r="DM34" s="206">
        <v>319</v>
      </c>
      <c r="DN34" s="206"/>
      <c r="DO34" s="206">
        <v>334</v>
      </c>
      <c r="DP34" s="206"/>
      <c r="DQ34" s="206">
        <v>330</v>
      </c>
      <c r="DR34" s="206"/>
      <c r="DS34" s="206">
        <v>373</v>
      </c>
      <c r="DT34" s="206"/>
      <c r="DU34" s="206">
        <v>1050</v>
      </c>
      <c r="DV34" s="206"/>
      <c r="DW34" s="206">
        <v>500</v>
      </c>
      <c r="DX34" s="206"/>
      <c r="DY34" s="206">
        <v>267</v>
      </c>
      <c r="DZ34" s="206"/>
      <c r="EA34" s="206">
        <v>326</v>
      </c>
      <c r="EB34" s="206"/>
      <c r="EC34" s="206">
        <v>265</v>
      </c>
      <c r="ED34" s="206"/>
      <c r="EE34" s="206">
        <v>316</v>
      </c>
      <c r="EF34" s="206"/>
      <c r="EG34" s="206">
        <v>450</v>
      </c>
      <c r="EH34" s="206"/>
      <c r="EI34" s="206">
        <v>216</v>
      </c>
      <c r="EJ34" s="206"/>
      <c r="EK34" s="206">
        <v>334</v>
      </c>
      <c r="EL34" s="206"/>
      <c r="EM34" s="206">
        <v>492</v>
      </c>
      <c r="EN34" s="206"/>
      <c r="EO34" s="206">
        <v>270</v>
      </c>
      <c r="EP34" s="206"/>
    </row>
    <row r="35" spans="1:146" x14ac:dyDescent="0.3">
      <c r="A35" s="163" t="s">
        <v>33</v>
      </c>
      <c r="B35" s="176" t="s">
        <v>7</v>
      </c>
      <c r="C35" s="12">
        <v>3000</v>
      </c>
      <c r="D35" s="13">
        <v>3700</v>
      </c>
      <c r="E35" s="206">
        <v>41.3</v>
      </c>
      <c r="F35" s="206"/>
      <c r="G35" s="206">
        <v>13.9</v>
      </c>
      <c r="H35" s="206"/>
      <c r="I35" s="206">
        <v>19.899999999999999</v>
      </c>
      <c r="J35" s="206"/>
      <c r="K35" s="206">
        <v>9.85</v>
      </c>
      <c r="L35" s="206"/>
      <c r="M35" s="206">
        <v>23.5</v>
      </c>
      <c r="N35" s="206"/>
      <c r="O35" s="206">
        <v>22.2</v>
      </c>
      <c r="P35" s="206"/>
      <c r="Q35" s="206">
        <v>15.8</v>
      </c>
      <c r="R35" s="206"/>
      <c r="S35" s="206">
        <v>46.2</v>
      </c>
      <c r="T35" s="206"/>
      <c r="U35" s="206">
        <v>9.56</v>
      </c>
      <c r="V35" s="206"/>
      <c r="W35" s="206">
        <v>47.3</v>
      </c>
      <c r="X35" s="206"/>
      <c r="Y35" s="206">
        <v>55.4</v>
      </c>
      <c r="Z35" s="206"/>
      <c r="AA35" s="206">
        <v>18</v>
      </c>
      <c r="AB35" s="206"/>
      <c r="AC35" s="206">
        <v>13.8</v>
      </c>
      <c r="AD35" s="206"/>
      <c r="AE35" s="206">
        <v>26.8</v>
      </c>
      <c r="AF35" s="206"/>
      <c r="AG35" s="206">
        <v>31.2</v>
      </c>
      <c r="AH35" s="206"/>
      <c r="AI35" s="206">
        <v>33</v>
      </c>
      <c r="AJ35" s="206"/>
      <c r="AK35" s="206">
        <v>20.3</v>
      </c>
      <c r="AL35" s="206"/>
      <c r="AM35" s="206">
        <v>23.4</v>
      </c>
      <c r="AN35" s="206"/>
      <c r="AO35" s="206">
        <v>24.2</v>
      </c>
      <c r="AP35" s="206"/>
      <c r="AQ35" s="206">
        <v>40.5</v>
      </c>
      <c r="AR35" s="206"/>
      <c r="AS35" s="206">
        <v>43.8</v>
      </c>
      <c r="AT35" s="206"/>
      <c r="AU35" s="206">
        <v>46.3</v>
      </c>
      <c r="AV35" s="206"/>
      <c r="AW35" s="206">
        <v>105</v>
      </c>
      <c r="AX35" s="206"/>
      <c r="AY35" s="206">
        <v>43.4</v>
      </c>
      <c r="AZ35" s="206"/>
      <c r="BA35" s="206">
        <v>85.3</v>
      </c>
      <c r="BB35" s="206"/>
      <c r="BC35" s="206">
        <v>145</v>
      </c>
      <c r="BD35" s="206"/>
      <c r="BE35" s="206">
        <v>59.8</v>
      </c>
      <c r="BF35" s="206"/>
      <c r="BG35" s="206">
        <v>73.900000000000006</v>
      </c>
      <c r="BH35" s="206"/>
      <c r="BI35" s="206">
        <v>65.099999999999994</v>
      </c>
      <c r="BJ35" s="206"/>
      <c r="BK35" s="206">
        <v>14.1</v>
      </c>
      <c r="BL35" s="206"/>
      <c r="BM35" s="206">
        <v>83.5</v>
      </c>
      <c r="BN35" s="206"/>
      <c r="BO35" s="206">
        <v>51.2</v>
      </c>
      <c r="BP35" s="206"/>
      <c r="BQ35" s="206">
        <v>82.8</v>
      </c>
      <c r="BR35" s="206"/>
      <c r="BS35" s="206">
        <v>32.299999999999997</v>
      </c>
      <c r="BT35" s="206"/>
      <c r="BU35" s="206">
        <v>46.1</v>
      </c>
      <c r="BV35" s="206"/>
      <c r="BW35" s="206">
        <v>42</v>
      </c>
      <c r="BX35" s="206"/>
      <c r="BY35" s="206">
        <v>61.5</v>
      </c>
      <c r="BZ35" s="206"/>
      <c r="CA35" s="206">
        <v>57.9</v>
      </c>
      <c r="CB35" s="206"/>
      <c r="CC35" s="206">
        <v>104</v>
      </c>
      <c r="CD35" s="206"/>
      <c r="CE35" s="206">
        <v>115</v>
      </c>
      <c r="CF35" s="206"/>
      <c r="CG35" s="206">
        <v>49.2</v>
      </c>
      <c r="CH35" s="206"/>
      <c r="CI35" s="206">
        <v>72.599999999999994</v>
      </c>
      <c r="CJ35" s="206"/>
      <c r="CK35" s="206">
        <v>51.5</v>
      </c>
      <c r="CL35" s="206"/>
      <c r="CM35" s="206">
        <v>35.700000000000003</v>
      </c>
      <c r="CN35" s="206"/>
      <c r="CO35" s="206">
        <v>70.2</v>
      </c>
      <c r="CP35" s="206"/>
      <c r="CQ35" s="206">
        <v>31.8</v>
      </c>
      <c r="CR35" s="206"/>
      <c r="CS35" s="206">
        <v>35</v>
      </c>
      <c r="CT35" s="206"/>
      <c r="CU35" s="206">
        <v>40</v>
      </c>
      <c r="CV35" s="206"/>
      <c r="CW35" s="206">
        <v>44.1</v>
      </c>
      <c r="CX35" s="206"/>
      <c r="CY35" s="206">
        <v>59</v>
      </c>
      <c r="CZ35" s="206"/>
      <c r="DA35" s="206">
        <v>63.4</v>
      </c>
      <c r="DB35" s="206"/>
      <c r="DC35" s="206">
        <v>45</v>
      </c>
      <c r="DD35" s="206"/>
      <c r="DE35" s="206">
        <v>98</v>
      </c>
      <c r="DF35" s="206"/>
      <c r="DG35" s="206">
        <v>301</v>
      </c>
      <c r="DH35" s="206"/>
      <c r="DI35" s="206">
        <v>51.2</v>
      </c>
      <c r="DJ35" s="206"/>
      <c r="DK35" s="206">
        <v>48</v>
      </c>
      <c r="DL35" s="206"/>
      <c r="DM35" s="206">
        <v>25.9</v>
      </c>
      <c r="DN35" s="206"/>
      <c r="DO35" s="206">
        <v>36.9</v>
      </c>
      <c r="DP35" s="206"/>
      <c r="DQ35" s="206">
        <v>49.3</v>
      </c>
      <c r="DR35" s="206"/>
      <c r="DS35" s="206">
        <v>53</v>
      </c>
      <c r="DT35" s="206"/>
      <c r="DU35" s="206">
        <v>75.7</v>
      </c>
      <c r="DV35" s="206"/>
      <c r="DW35" s="206">
        <v>79.599999999999994</v>
      </c>
      <c r="DX35" s="206"/>
      <c r="DY35" s="206">
        <v>17.100000000000001</v>
      </c>
      <c r="DZ35" s="206"/>
      <c r="EA35" s="206">
        <v>17.399999999999999</v>
      </c>
      <c r="EB35" s="206"/>
      <c r="EC35" s="206">
        <v>28</v>
      </c>
      <c r="ED35" s="206"/>
      <c r="EE35" s="206">
        <v>49.9</v>
      </c>
      <c r="EF35" s="206"/>
      <c r="EG35" s="206">
        <v>76.599999999999994</v>
      </c>
      <c r="EH35" s="206"/>
      <c r="EI35" s="206">
        <v>30.1</v>
      </c>
      <c r="EJ35" s="206"/>
      <c r="EK35" s="206">
        <v>46</v>
      </c>
      <c r="EL35" s="206"/>
      <c r="EM35" s="206">
        <v>44.9</v>
      </c>
      <c r="EN35" s="206"/>
      <c r="EO35" s="206">
        <v>34.700000000000003</v>
      </c>
      <c r="EP35" s="206"/>
    </row>
    <row r="36" spans="1:146" x14ac:dyDescent="0.3">
      <c r="A36" s="163" t="s">
        <v>34</v>
      </c>
      <c r="B36" s="176" t="s">
        <v>7</v>
      </c>
      <c r="C36" s="5">
        <v>8400</v>
      </c>
      <c r="D36" s="6">
        <v>3500</v>
      </c>
      <c r="E36" s="209">
        <v>800</v>
      </c>
      <c r="F36" s="206"/>
      <c r="G36" s="209">
        <v>1200</v>
      </c>
      <c r="H36" s="206"/>
      <c r="I36" s="209">
        <v>800</v>
      </c>
      <c r="J36" s="206"/>
      <c r="K36" s="209">
        <v>500</v>
      </c>
      <c r="L36" s="206"/>
      <c r="M36" s="209">
        <v>500</v>
      </c>
      <c r="N36" s="206" t="s">
        <v>152</v>
      </c>
      <c r="O36" s="209">
        <v>600</v>
      </c>
      <c r="P36" s="206"/>
      <c r="Q36" s="209">
        <v>800</v>
      </c>
      <c r="R36" s="206"/>
      <c r="S36" s="209">
        <v>600</v>
      </c>
      <c r="T36" s="206"/>
      <c r="U36" s="209">
        <v>700</v>
      </c>
      <c r="V36" s="206"/>
      <c r="W36" s="209">
        <v>1100</v>
      </c>
      <c r="X36" s="206"/>
      <c r="Y36" s="209">
        <v>1000</v>
      </c>
      <c r="Z36" s="206"/>
      <c r="AA36" s="209">
        <v>900</v>
      </c>
      <c r="AB36" s="206"/>
      <c r="AC36" s="209">
        <v>1500</v>
      </c>
      <c r="AD36" s="206"/>
      <c r="AE36" s="209">
        <v>500</v>
      </c>
      <c r="AF36" s="206" t="s">
        <v>152</v>
      </c>
      <c r="AG36" s="209">
        <v>600</v>
      </c>
      <c r="AH36" s="206"/>
      <c r="AI36" s="209">
        <v>700</v>
      </c>
      <c r="AJ36" s="206"/>
      <c r="AK36" s="209">
        <v>5600</v>
      </c>
      <c r="AL36" s="206"/>
      <c r="AM36" s="209">
        <v>4800</v>
      </c>
      <c r="AN36" s="206"/>
      <c r="AO36" s="209">
        <v>1600</v>
      </c>
      <c r="AP36" s="206"/>
      <c r="AQ36" s="209">
        <v>600</v>
      </c>
      <c r="AR36" s="206"/>
      <c r="AS36" s="209">
        <v>500</v>
      </c>
      <c r="AT36" s="206" t="s">
        <v>152</v>
      </c>
      <c r="AU36" s="209">
        <v>500</v>
      </c>
      <c r="AV36" s="206"/>
      <c r="AW36" s="209">
        <v>900</v>
      </c>
      <c r="AX36" s="206"/>
      <c r="AY36" s="209">
        <v>800</v>
      </c>
      <c r="AZ36" s="206"/>
      <c r="BA36" s="209">
        <v>600</v>
      </c>
      <c r="BB36" s="206"/>
      <c r="BC36" s="209">
        <v>500</v>
      </c>
      <c r="BD36" s="206" t="s">
        <v>152</v>
      </c>
      <c r="BE36" s="209">
        <v>500</v>
      </c>
      <c r="BF36" s="206" t="s">
        <v>152</v>
      </c>
      <c r="BG36" s="209">
        <v>500</v>
      </c>
      <c r="BH36" s="206" t="s">
        <v>152</v>
      </c>
      <c r="BI36" s="209">
        <v>500</v>
      </c>
      <c r="BJ36" s="206" t="s">
        <v>152</v>
      </c>
      <c r="BK36" s="209">
        <v>500</v>
      </c>
      <c r="BL36" s="206" t="s">
        <v>152</v>
      </c>
      <c r="BM36" s="209">
        <v>800</v>
      </c>
      <c r="BN36" s="206"/>
      <c r="BO36" s="209">
        <v>600</v>
      </c>
      <c r="BP36" s="206"/>
      <c r="BQ36" s="209">
        <v>500</v>
      </c>
      <c r="BR36" s="206" t="s">
        <v>152</v>
      </c>
      <c r="BS36" s="209">
        <v>500</v>
      </c>
      <c r="BT36" s="206" t="s">
        <v>152</v>
      </c>
      <c r="BU36" s="209">
        <v>600</v>
      </c>
      <c r="BV36" s="206"/>
      <c r="BW36" s="209">
        <v>500</v>
      </c>
      <c r="BX36" s="206" t="s">
        <v>152</v>
      </c>
      <c r="BY36" s="209">
        <v>1500</v>
      </c>
      <c r="BZ36" s="206"/>
      <c r="CA36" s="209">
        <v>500</v>
      </c>
      <c r="CB36" s="206"/>
      <c r="CC36" s="209">
        <v>500</v>
      </c>
      <c r="CD36" s="206"/>
      <c r="CE36" s="209">
        <v>600</v>
      </c>
      <c r="CF36" s="206"/>
      <c r="CG36" s="209">
        <v>500</v>
      </c>
      <c r="CH36" s="206" t="s">
        <v>152</v>
      </c>
      <c r="CI36" s="209">
        <v>500</v>
      </c>
      <c r="CJ36" s="206" t="s">
        <v>152</v>
      </c>
      <c r="CK36" s="209">
        <v>600</v>
      </c>
      <c r="CL36" s="206"/>
      <c r="CM36" s="209">
        <v>600</v>
      </c>
      <c r="CN36" s="206"/>
      <c r="CO36" s="209">
        <v>800</v>
      </c>
      <c r="CP36" s="206"/>
      <c r="CQ36" s="209">
        <v>500</v>
      </c>
      <c r="CR36" s="206" t="s">
        <v>152</v>
      </c>
      <c r="CS36" s="209">
        <v>500</v>
      </c>
      <c r="CT36" s="206" t="s">
        <v>152</v>
      </c>
      <c r="CU36" s="209">
        <v>700</v>
      </c>
      <c r="CV36" s="206"/>
      <c r="CW36" s="209">
        <v>500</v>
      </c>
      <c r="CX36" s="206" t="s">
        <v>152</v>
      </c>
      <c r="CY36" s="209">
        <v>1100</v>
      </c>
      <c r="CZ36" s="206"/>
      <c r="DA36" s="209">
        <v>500</v>
      </c>
      <c r="DB36" s="206" t="s">
        <v>152</v>
      </c>
      <c r="DC36" s="209">
        <v>500</v>
      </c>
      <c r="DD36" s="206" t="s">
        <v>152</v>
      </c>
      <c r="DE36" s="209">
        <v>500</v>
      </c>
      <c r="DF36" s="206" t="s">
        <v>152</v>
      </c>
      <c r="DG36" s="209">
        <v>500</v>
      </c>
      <c r="DH36" s="206" t="s">
        <v>152</v>
      </c>
      <c r="DI36" s="209">
        <v>500</v>
      </c>
      <c r="DJ36" s="206"/>
      <c r="DK36" s="209">
        <v>500</v>
      </c>
      <c r="DL36" s="206" t="s">
        <v>152</v>
      </c>
      <c r="DM36" s="209">
        <v>700</v>
      </c>
      <c r="DN36" s="206"/>
      <c r="DO36" s="209">
        <v>500</v>
      </c>
      <c r="DP36" s="206" t="s">
        <v>152</v>
      </c>
      <c r="DQ36" s="209">
        <v>500</v>
      </c>
      <c r="DR36" s="206" t="s">
        <v>152</v>
      </c>
      <c r="DS36" s="209">
        <v>500</v>
      </c>
      <c r="DT36" s="206" t="s">
        <v>152</v>
      </c>
      <c r="DU36" s="209">
        <v>3100</v>
      </c>
      <c r="DV36" s="206"/>
      <c r="DW36" s="209">
        <v>2000</v>
      </c>
      <c r="DX36" s="206"/>
      <c r="DY36" s="209">
        <v>2100</v>
      </c>
      <c r="DZ36" s="206"/>
      <c r="EA36" s="209">
        <v>2900</v>
      </c>
      <c r="EB36" s="206"/>
      <c r="EC36" s="209">
        <v>500</v>
      </c>
      <c r="ED36" s="206" t="s">
        <v>152</v>
      </c>
      <c r="EE36" s="209">
        <v>1800</v>
      </c>
      <c r="EF36" s="206"/>
      <c r="EG36" s="209">
        <v>1400</v>
      </c>
      <c r="EH36" s="206"/>
      <c r="EI36" s="209">
        <v>1600</v>
      </c>
      <c r="EJ36" s="206"/>
      <c r="EK36" s="209">
        <v>5800</v>
      </c>
      <c r="EL36" s="206"/>
      <c r="EM36" s="209">
        <v>600</v>
      </c>
      <c r="EN36" s="206"/>
      <c r="EO36" s="209">
        <v>500</v>
      </c>
      <c r="EP36" s="206" t="s">
        <v>152</v>
      </c>
    </row>
    <row r="37" spans="1:146" x14ac:dyDescent="0.3">
      <c r="A37" s="163" t="s">
        <v>35</v>
      </c>
      <c r="B37" s="176" t="s">
        <v>7</v>
      </c>
      <c r="C37" s="5">
        <v>108</v>
      </c>
      <c r="D37" s="11">
        <v>8.5</v>
      </c>
      <c r="E37" s="206">
        <v>0.88</v>
      </c>
      <c r="F37" s="206"/>
      <c r="G37" s="206">
        <v>0.53</v>
      </c>
      <c r="H37" s="206"/>
      <c r="I37" s="206">
        <v>0.34</v>
      </c>
      <c r="J37" s="206"/>
      <c r="K37" s="206">
        <v>0.1</v>
      </c>
      <c r="L37" s="206"/>
      <c r="M37" s="206">
        <v>0.17</v>
      </c>
      <c r="N37" s="206"/>
      <c r="O37" s="206">
        <v>0.16</v>
      </c>
      <c r="P37" s="206"/>
      <c r="Q37" s="206">
        <v>0.15</v>
      </c>
      <c r="R37" s="206"/>
      <c r="S37" s="206">
        <v>0.25</v>
      </c>
      <c r="T37" s="206"/>
      <c r="U37" s="206">
        <v>0.19</v>
      </c>
      <c r="V37" s="206"/>
      <c r="W37" s="206">
        <v>0.22</v>
      </c>
      <c r="X37" s="206"/>
      <c r="Y37" s="206">
        <v>0.23</v>
      </c>
      <c r="Z37" s="206"/>
      <c r="AA37" s="206">
        <v>0.43</v>
      </c>
      <c r="AB37" s="206"/>
      <c r="AC37" s="206">
        <v>0.71</v>
      </c>
      <c r="AD37" s="206"/>
      <c r="AE37" s="206">
        <v>0.16</v>
      </c>
      <c r="AF37" s="206"/>
      <c r="AG37" s="206">
        <v>0.16</v>
      </c>
      <c r="AH37" s="206"/>
      <c r="AI37" s="206">
        <v>0.13</v>
      </c>
      <c r="AJ37" s="206"/>
      <c r="AK37" s="206">
        <v>0.5</v>
      </c>
      <c r="AL37" s="206"/>
      <c r="AM37" s="206">
        <v>0.45</v>
      </c>
      <c r="AN37" s="206"/>
      <c r="AO37" s="206">
        <v>0.27</v>
      </c>
      <c r="AP37" s="206"/>
      <c r="AQ37" s="206">
        <v>0.19</v>
      </c>
      <c r="AR37" s="206"/>
      <c r="AS37" s="206">
        <v>0.23</v>
      </c>
      <c r="AT37" s="206"/>
      <c r="AU37" s="206">
        <v>0.22</v>
      </c>
      <c r="AV37" s="206"/>
      <c r="AW37" s="206">
        <v>0.23</v>
      </c>
      <c r="AX37" s="206"/>
      <c r="AY37" s="206">
        <v>0.32</v>
      </c>
      <c r="AZ37" s="206"/>
      <c r="BA37" s="206">
        <v>0.24</v>
      </c>
      <c r="BB37" s="206"/>
      <c r="BC37" s="206">
        <v>0.28000000000000003</v>
      </c>
      <c r="BD37" s="206"/>
      <c r="BE37" s="206">
        <v>0.24</v>
      </c>
      <c r="BF37" s="206"/>
      <c r="BG37" s="206">
        <v>0.22</v>
      </c>
      <c r="BH37" s="206"/>
      <c r="BI37" s="206">
        <v>0.21</v>
      </c>
      <c r="BJ37" s="206"/>
      <c r="BK37" s="206">
        <v>0.14000000000000001</v>
      </c>
      <c r="BL37" s="206"/>
      <c r="BM37" s="206">
        <v>0.3</v>
      </c>
      <c r="BN37" s="206"/>
      <c r="BO37" s="206">
        <v>0.22</v>
      </c>
      <c r="BP37" s="206"/>
      <c r="BQ37" s="206">
        <v>0.22</v>
      </c>
      <c r="BR37" s="206"/>
      <c r="BS37" s="206">
        <v>0.19</v>
      </c>
      <c r="BT37" s="206"/>
      <c r="BU37" s="206">
        <v>0.22</v>
      </c>
      <c r="BV37" s="206"/>
      <c r="BW37" s="206">
        <v>0.19</v>
      </c>
      <c r="BX37" s="206"/>
      <c r="BY37" s="206">
        <v>0.21</v>
      </c>
      <c r="BZ37" s="206"/>
      <c r="CA37" s="206">
        <v>0.18</v>
      </c>
      <c r="CB37" s="206"/>
      <c r="CC37" s="206">
        <v>0.06</v>
      </c>
      <c r="CD37" s="206"/>
      <c r="CE37" s="206">
        <v>0.06</v>
      </c>
      <c r="CF37" s="206"/>
      <c r="CG37" s="206">
        <v>0.15</v>
      </c>
      <c r="CH37" s="206"/>
      <c r="CI37" s="206">
        <v>0.16</v>
      </c>
      <c r="CJ37" s="206"/>
      <c r="CK37" s="206">
        <v>0.28000000000000003</v>
      </c>
      <c r="CL37" s="206"/>
      <c r="CM37" s="206">
        <v>0.28000000000000003</v>
      </c>
      <c r="CN37" s="206"/>
      <c r="CO37" s="206">
        <v>0.23</v>
      </c>
      <c r="CP37" s="206"/>
      <c r="CQ37" s="206">
        <v>0.18</v>
      </c>
      <c r="CR37" s="206"/>
      <c r="CS37" s="206">
        <v>0.14000000000000001</v>
      </c>
      <c r="CT37" s="206"/>
      <c r="CU37" s="206">
        <v>0.15</v>
      </c>
      <c r="CV37" s="206"/>
      <c r="CW37" s="206">
        <v>0.14000000000000001</v>
      </c>
      <c r="CX37" s="206"/>
      <c r="CY37" s="206">
        <v>0.19</v>
      </c>
      <c r="CZ37" s="206"/>
      <c r="DA37" s="206">
        <v>0.21</v>
      </c>
      <c r="DB37" s="206"/>
      <c r="DC37" s="206">
        <v>0.14000000000000001</v>
      </c>
      <c r="DD37" s="206"/>
      <c r="DE37" s="206">
        <v>0.24</v>
      </c>
      <c r="DF37" s="206"/>
      <c r="DG37" s="206">
        <v>0.27</v>
      </c>
      <c r="DH37" s="206"/>
      <c r="DI37" s="206">
        <v>0.18</v>
      </c>
      <c r="DJ37" s="206"/>
      <c r="DK37" s="206">
        <v>0.28000000000000003</v>
      </c>
      <c r="DL37" s="206"/>
      <c r="DM37" s="206">
        <v>0.22</v>
      </c>
      <c r="DN37" s="206"/>
      <c r="DO37" s="206">
        <v>0.21</v>
      </c>
      <c r="DP37" s="206"/>
      <c r="DQ37" s="206">
        <v>0.23</v>
      </c>
      <c r="DR37" s="206"/>
      <c r="DS37" s="206">
        <v>0.25</v>
      </c>
      <c r="DT37" s="206"/>
      <c r="DU37" s="206">
        <v>0.23</v>
      </c>
      <c r="DV37" s="206"/>
      <c r="DW37" s="206">
        <v>0.27</v>
      </c>
      <c r="DX37" s="206"/>
      <c r="DY37" s="206">
        <v>0.2</v>
      </c>
      <c r="DZ37" s="206"/>
      <c r="EA37" s="206">
        <v>0.15</v>
      </c>
      <c r="EB37" s="206"/>
      <c r="EC37" s="206">
        <v>0.12</v>
      </c>
      <c r="ED37" s="206"/>
      <c r="EE37" s="206">
        <v>0.39</v>
      </c>
      <c r="EF37" s="206"/>
      <c r="EG37" s="206">
        <v>0.22</v>
      </c>
      <c r="EH37" s="206"/>
      <c r="EI37" s="206">
        <v>0.21</v>
      </c>
      <c r="EJ37" s="206"/>
      <c r="EK37" s="206">
        <v>0.28999999999999998</v>
      </c>
      <c r="EL37" s="206"/>
      <c r="EM37" s="206">
        <v>0.21</v>
      </c>
      <c r="EN37" s="206"/>
      <c r="EO37" s="206">
        <v>0.22</v>
      </c>
      <c r="EP37" s="206"/>
    </row>
    <row r="38" spans="1:146" x14ac:dyDescent="0.3">
      <c r="A38" s="163" t="s">
        <v>36</v>
      </c>
      <c r="B38" s="176" t="s">
        <v>7</v>
      </c>
      <c r="C38" s="5">
        <v>48</v>
      </c>
      <c r="D38" s="6">
        <v>23</v>
      </c>
      <c r="E38" s="206">
        <v>2.6</v>
      </c>
      <c r="F38" s="206"/>
      <c r="G38" s="206">
        <v>2.6</v>
      </c>
      <c r="H38" s="206"/>
      <c r="I38" s="206">
        <v>2</v>
      </c>
      <c r="J38" s="206" t="s">
        <v>152</v>
      </c>
      <c r="K38" s="206">
        <v>2</v>
      </c>
      <c r="L38" s="206" t="s">
        <v>152</v>
      </c>
      <c r="M38" s="206">
        <v>2</v>
      </c>
      <c r="N38" s="206" t="s">
        <v>152</v>
      </c>
      <c r="O38" s="206">
        <v>2</v>
      </c>
      <c r="P38" s="206" t="s">
        <v>152</v>
      </c>
      <c r="Q38" s="206">
        <v>2</v>
      </c>
      <c r="R38" s="206" t="s">
        <v>152</v>
      </c>
      <c r="S38" s="206">
        <v>2</v>
      </c>
      <c r="T38" s="206" t="s">
        <v>152</v>
      </c>
      <c r="U38" s="206">
        <v>2</v>
      </c>
      <c r="V38" s="206" t="s">
        <v>152</v>
      </c>
      <c r="W38" s="206">
        <v>2</v>
      </c>
      <c r="X38" s="206" t="s">
        <v>152</v>
      </c>
      <c r="Y38" s="206">
        <v>2</v>
      </c>
      <c r="Z38" s="206" t="s">
        <v>152</v>
      </c>
      <c r="AA38" s="206">
        <v>2</v>
      </c>
      <c r="AB38" s="206" t="s">
        <v>152</v>
      </c>
      <c r="AC38" s="206">
        <v>2.4</v>
      </c>
      <c r="AD38" s="206"/>
      <c r="AE38" s="206">
        <v>2</v>
      </c>
      <c r="AF38" s="206" t="s">
        <v>152</v>
      </c>
      <c r="AG38" s="206">
        <v>2</v>
      </c>
      <c r="AH38" s="206" t="s">
        <v>152</v>
      </c>
      <c r="AI38" s="206">
        <v>2</v>
      </c>
      <c r="AJ38" s="206" t="s">
        <v>152</v>
      </c>
      <c r="AK38" s="206">
        <v>2</v>
      </c>
      <c r="AL38" s="206" t="s">
        <v>152</v>
      </c>
      <c r="AM38" s="206">
        <v>2</v>
      </c>
      <c r="AN38" s="206" t="s">
        <v>152</v>
      </c>
      <c r="AO38" s="206">
        <v>2</v>
      </c>
      <c r="AP38" s="206" t="s">
        <v>152</v>
      </c>
      <c r="AQ38" s="206">
        <v>2</v>
      </c>
      <c r="AR38" s="206" t="s">
        <v>152</v>
      </c>
      <c r="AS38" s="206">
        <v>2</v>
      </c>
      <c r="AT38" s="206" t="s">
        <v>152</v>
      </c>
      <c r="AU38" s="206">
        <v>2</v>
      </c>
      <c r="AV38" s="206" t="s">
        <v>152</v>
      </c>
      <c r="AW38" s="206">
        <v>2</v>
      </c>
      <c r="AX38" s="206" t="s">
        <v>152</v>
      </c>
      <c r="AY38" s="206">
        <v>2</v>
      </c>
      <c r="AZ38" s="206" t="s">
        <v>152</v>
      </c>
      <c r="BA38" s="206">
        <v>2</v>
      </c>
      <c r="BB38" s="206" t="s">
        <v>152</v>
      </c>
      <c r="BC38" s="206">
        <v>2</v>
      </c>
      <c r="BD38" s="206" t="s">
        <v>152</v>
      </c>
      <c r="BE38" s="206">
        <v>2</v>
      </c>
      <c r="BF38" s="206" t="s">
        <v>152</v>
      </c>
      <c r="BG38" s="206">
        <v>2</v>
      </c>
      <c r="BH38" s="206" t="s">
        <v>152</v>
      </c>
      <c r="BI38" s="206">
        <v>2</v>
      </c>
      <c r="BJ38" s="206" t="s">
        <v>152</v>
      </c>
      <c r="BK38" s="206">
        <v>2</v>
      </c>
      <c r="BL38" s="206" t="s">
        <v>152</v>
      </c>
      <c r="BM38" s="206">
        <v>2</v>
      </c>
      <c r="BN38" s="206" t="s">
        <v>152</v>
      </c>
      <c r="BO38" s="206">
        <v>2</v>
      </c>
      <c r="BP38" s="206" t="s">
        <v>152</v>
      </c>
      <c r="BQ38" s="206">
        <v>2</v>
      </c>
      <c r="BR38" s="206" t="s">
        <v>152</v>
      </c>
      <c r="BS38" s="206">
        <v>2</v>
      </c>
      <c r="BT38" s="206" t="s">
        <v>152</v>
      </c>
      <c r="BU38" s="206">
        <v>2</v>
      </c>
      <c r="BV38" s="206" t="s">
        <v>152</v>
      </c>
      <c r="BW38" s="206">
        <v>2</v>
      </c>
      <c r="BX38" s="206" t="s">
        <v>152</v>
      </c>
      <c r="BY38" s="206">
        <v>2</v>
      </c>
      <c r="BZ38" s="206" t="s">
        <v>152</v>
      </c>
      <c r="CA38" s="206">
        <v>2</v>
      </c>
      <c r="CB38" s="206" t="s">
        <v>152</v>
      </c>
      <c r="CC38" s="206">
        <v>2</v>
      </c>
      <c r="CD38" s="206" t="s">
        <v>152</v>
      </c>
      <c r="CE38" s="206">
        <v>2</v>
      </c>
      <c r="CF38" s="206" t="s">
        <v>152</v>
      </c>
      <c r="CG38" s="206">
        <v>2</v>
      </c>
      <c r="CH38" s="206" t="s">
        <v>152</v>
      </c>
      <c r="CI38" s="206">
        <v>2</v>
      </c>
      <c r="CJ38" s="206" t="s">
        <v>152</v>
      </c>
      <c r="CK38" s="206">
        <v>2</v>
      </c>
      <c r="CL38" s="206" t="s">
        <v>152</v>
      </c>
      <c r="CM38" s="206">
        <v>2</v>
      </c>
      <c r="CN38" s="206" t="s">
        <v>152</v>
      </c>
      <c r="CO38" s="206">
        <v>2</v>
      </c>
      <c r="CP38" s="206" t="s">
        <v>152</v>
      </c>
      <c r="CQ38" s="206">
        <v>2</v>
      </c>
      <c r="CR38" s="206" t="s">
        <v>152</v>
      </c>
      <c r="CS38" s="206">
        <v>2</v>
      </c>
      <c r="CT38" s="206" t="s">
        <v>152</v>
      </c>
      <c r="CU38" s="206">
        <v>2</v>
      </c>
      <c r="CV38" s="206" t="s">
        <v>152</v>
      </c>
      <c r="CW38" s="206">
        <v>2</v>
      </c>
      <c r="CX38" s="206" t="s">
        <v>152</v>
      </c>
      <c r="CY38" s="206">
        <v>2</v>
      </c>
      <c r="CZ38" s="206" t="s">
        <v>152</v>
      </c>
      <c r="DA38" s="206">
        <v>2</v>
      </c>
      <c r="DB38" s="206" t="s">
        <v>152</v>
      </c>
      <c r="DC38" s="206">
        <v>2</v>
      </c>
      <c r="DD38" s="206" t="s">
        <v>152</v>
      </c>
      <c r="DE38" s="206">
        <v>2</v>
      </c>
      <c r="DF38" s="206" t="s">
        <v>152</v>
      </c>
      <c r="DG38" s="206">
        <v>2</v>
      </c>
      <c r="DH38" s="206" t="s">
        <v>152</v>
      </c>
      <c r="DI38" s="206">
        <v>2</v>
      </c>
      <c r="DJ38" s="206" t="s">
        <v>152</v>
      </c>
      <c r="DK38" s="206">
        <v>2</v>
      </c>
      <c r="DL38" s="206" t="s">
        <v>152</v>
      </c>
      <c r="DM38" s="206">
        <v>2</v>
      </c>
      <c r="DN38" s="206" t="s">
        <v>152</v>
      </c>
      <c r="DO38" s="206">
        <v>2</v>
      </c>
      <c r="DP38" s="206" t="s">
        <v>152</v>
      </c>
      <c r="DQ38" s="206">
        <v>2</v>
      </c>
      <c r="DR38" s="206" t="s">
        <v>152</v>
      </c>
      <c r="DS38" s="206">
        <v>2</v>
      </c>
      <c r="DT38" s="206" t="s">
        <v>152</v>
      </c>
      <c r="DU38" s="206">
        <v>2</v>
      </c>
      <c r="DV38" s="206" t="s">
        <v>152</v>
      </c>
      <c r="DW38" s="206">
        <v>2</v>
      </c>
      <c r="DX38" s="206" t="s">
        <v>152</v>
      </c>
      <c r="DY38" s="206">
        <v>2</v>
      </c>
      <c r="DZ38" s="206" t="s">
        <v>152</v>
      </c>
      <c r="EA38" s="206">
        <v>2</v>
      </c>
      <c r="EB38" s="206" t="s">
        <v>152</v>
      </c>
      <c r="EC38" s="206">
        <v>2</v>
      </c>
      <c r="ED38" s="206" t="s">
        <v>152</v>
      </c>
      <c r="EE38" s="206">
        <v>2</v>
      </c>
      <c r="EF38" s="206" t="s">
        <v>152</v>
      </c>
      <c r="EG38" s="206">
        <v>2</v>
      </c>
      <c r="EH38" s="206" t="s">
        <v>152</v>
      </c>
      <c r="EI38" s="206">
        <v>2</v>
      </c>
      <c r="EJ38" s="206" t="s">
        <v>152</v>
      </c>
      <c r="EK38" s="206">
        <v>2</v>
      </c>
      <c r="EL38" s="206" t="s">
        <v>152</v>
      </c>
      <c r="EM38" s="206">
        <v>2</v>
      </c>
      <c r="EN38" s="206" t="s">
        <v>152</v>
      </c>
      <c r="EO38" s="206">
        <v>2</v>
      </c>
      <c r="EP38" s="206" t="s">
        <v>152</v>
      </c>
    </row>
    <row r="39" spans="1:146" x14ac:dyDescent="0.3">
      <c r="A39" s="163" t="s">
        <v>37</v>
      </c>
      <c r="B39" s="176" t="s">
        <v>7</v>
      </c>
      <c r="C39" s="7" t="s">
        <v>13</v>
      </c>
      <c r="D39" s="13">
        <v>56500</v>
      </c>
      <c r="E39" s="209">
        <v>1780</v>
      </c>
      <c r="F39" s="206"/>
      <c r="G39" s="209">
        <v>1960</v>
      </c>
      <c r="H39" s="206"/>
      <c r="I39" s="206">
        <v>558</v>
      </c>
      <c r="J39" s="206"/>
      <c r="K39" s="206">
        <v>51.3</v>
      </c>
      <c r="L39" s="206"/>
      <c r="M39" s="206">
        <v>172</v>
      </c>
      <c r="N39" s="206"/>
      <c r="O39" s="206">
        <v>169</v>
      </c>
      <c r="P39" s="206"/>
      <c r="Q39" s="206">
        <v>241</v>
      </c>
      <c r="R39" s="206"/>
      <c r="S39" s="206">
        <v>775</v>
      </c>
      <c r="T39" s="206"/>
      <c r="U39" s="206">
        <v>152</v>
      </c>
      <c r="V39" s="206"/>
      <c r="W39" s="206">
        <v>523</v>
      </c>
      <c r="X39" s="206"/>
      <c r="Y39" s="206">
        <v>583</v>
      </c>
      <c r="Z39" s="206"/>
      <c r="AA39" s="206">
        <v>799</v>
      </c>
      <c r="AB39" s="206"/>
      <c r="AC39" s="206">
        <v>674</v>
      </c>
      <c r="AD39" s="206"/>
      <c r="AE39" s="206">
        <v>439</v>
      </c>
      <c r="AF39" s="206"/>
      <c r="AG39" s="206">
        <v>425</v>
      </c>
      <c r="AH39" s="206"/>
      <c r="AI39" s="206">
        <v>446</v>
      </c>
      <c r="AJ39" s="206"/>
      <c r="AK39" s="206">
        <v>418</v>
      </c>
      <c r="AL39" s="206"/>
      <c r="AM39" s="206">
        <v>438</v>
      </c>
      <c r="AN39" s="206"/>
      <c r="AO39" s="206">
        <v>284</v>
      </c>
      <c r="AP39" s="206"/>
      <c r="AQ39" s="206">
        <v>588</v>
      </c>
      <c r="AR39" s="206"/>
      <c r="AS39" s="206">
        <v>591</v>
      </c>
      <c r="AT39" s="206"/>
      <c r="AU39" s="206">
        <v>640</v>
      </c>
      <c r="AV39" s="206"/>
      <c r="AW39" s="206">
        <v>608</v>
      </c>
      <c r="AX39" s="206"/>
      <c r="AY39" s="206">
        <v>878</v>
      </c>
      <c r="AZ39" s="206"/>
      <c r="BA39" s="206">
        <v>700</v>
      </c>
      <c r="BB39" s="206"/>
      <c r="BC39" s="206">
        <v>715</v>
      </c>
      <c r="BD39" s="206"/>
      <c r="BE39" s="206">
        <v>604</v>
      </c>
      <c r="BF39" s="206"/>
      <c r="BG39" s="206">
        <v>494</v>
      </c>
      <c r="BH39" s="206"/>
      <c r="BI39" s="206">
        <v>586</v>
      </c>
      <c r="BJ39" s="206"/>
      <c r="BK39" s="206">
        <v>343</v>
      </c>
      <c r="BL39" s="206"/>
      <c r="BM39" s="206">
        <v>774</v>
      </c>
      <c r="BN39" s="206"/>
      <c r="BO39" s="206">
        <v>531</v>
      </c>
      <c r="BP39" s="206"/>
      <c r="BQ39" s="206">
        <v>459</v>
      </c>
      <c r="BR39" s="206"/>
      <c r="BS39" s="206">
        <v>532</v>
      </c>
      <c r="BT39" s="206"/>
      <c r="BU39" s="206">
        <v>615</v>
      </c>
      <c r="BV39" s="206"/>
      <c r="BW39" s="206">
        <v>531</v>
      </c>
      <c r="BX39" s="206"/>
      <c r="BY39" s="206">
        <v>497</v>
      </c>
      <c r="BZ39" s="206"/>
      <c r="CA39" s="206">
        <v>512</v>
      </c>
      <c r="CB39" s="206"/>
      <c r="CC39" s="206">
        <v>12.3</v>
      </c>
      <c r="CD39" s="206"/>
      <c r="CE39" s="206">
        <v>16.3</v>
      </c>
      <c r="CF39" s="206"/>
      <c r="CG39" s="206">
        <v>302</v>
      </c>
      <c r="CH39" s="206"/>
      <c r="CI39" s="206">
        <v>383</v>
      </c>
      <c r="CJ39" s="206"/>
      <c r="CK39" s="206">
        <v>515</v>
      </c>
      <c r="CL39" s="206"/>
      <c r="CM39" s="206">
        <v>567</v>
      </c>
      <c r="CN39" s="206"/>
      <c r="CO39" s="206">
        <v>376</v>
      </c>
      <c r="CP39" s="206"/>
      <c r="CQ39" s="206">
        <v>439</v>
      </c>
      <c r="CR39" s="206"/>
      <c r="CS39" s="206">
        <v>405</v>
      </c>
      <c r="CT39" s="206"/>
      <c r="CU39" s="206">
        <v>392</v>
      </c>
      <c r="CV39" s="206"/>
      <c r="CW39" s="206">
        <v>369</v>
      </c>
      <c r="CX39" s="206"/>
      <c r="CY39" s="206">
        <v>347</v>
      </c>
      <c r="CZ39" s="206"/>
      <c r="DA39" s="206">
        <v>448</v>
      </c>
      <c r="DB39" s="206"/>
      <c r="DC39" s="206">
        <v>321</v>
      </c>
      <c r="DD39" s="206"/>
      <c r="DE39" s="206">
        <v>550</v>
      </c>
      <c r="DF39" s="206"/>
      <c r="DG39" s="206">
        <v>637</v>
      </c>
      <c r="DH39" s="206"/>
      <c r="DI39" s="206">
        <v>458</v>
      </c>
      <c r="DJ39" s="206"/>
      <c r="DK39" s="206">
        <v>680</v>
      </c>
      <c r="DL39" s="206"/>
      <c r="DM39" s="206">
        <v>477</v>
      </c>
      <c r="DN39" s="206"/>
      <c r="DO39" s="206">
        <v>548</v>
      </c>
      <c r="DP39" s="206"/>
      <c r="DQ39" s="206">
        <v>474</v>
      </c>
      <c r="DR39" s="206"/>
      <c r="DS39" s="206">
        <v>538</v>
      </c>
      <c r="DT39" s="206"/>
      <c r="DU39" s="206">
        <v>596</v>
      </c>
      <c r="DV39" s="206"/>
      <c r="DW39" s="206">
        <v>690</v>
      </c>
      <c r="DX39" s="206"/>
      <c r="DY39" s="206">
        <v>488</v>
      </c>
      <c r="DZ39" s="206"/>
      <c r="EA39" s="206">
        <v>476</v>
      </c>
      <c r="EB39" s="206"/>
      <c r="EC39" s="206">
        <v>345</v>
      </c>
      <c r="ED39" s="206"/>
      <c r="EE39" s="206">
        <v>921</v>
      </c>
      <c r="EF39" s="206"/>
      <c r="EG39" s="206">
        <v>583</v>
      </c>
      <c r="EH39" s="206"/>
      <c r="EI39" s="206">
        <v>398</v>
      </c>
      <c r="EJ39" s="206"/>
      <c r="EK39" s="206">
        <v>611</v>
      </c>
      <c r="EL39" s="206"/>
      <c r="EM39" s="206">
        <v>639</v>
      </c>
      <c r="EN39" s="206"/>
      <c r="EO39" s="206">
        <v>565</v>
      </c>
      <c r="EP39" s="206"/>
    </row>
    <row r="40" spans="1:146" x14ac:dyDescent="0.3">
      <c r="A40" s="163" t="s">
        <v>38</v>
      </c>
      <c r="B40" s="176" t="s">
        <v>7</v>
      </c>
      <c r="C40" s="12">
        <v>24</v>
      </c>
      <c r="D40" s="13">
        <v>27</v>
      </c>
      <c r="E40" s="206">
        <v>0.97</v>
      </c>
      <c r="F40" s="206"/>
      <c r="G40" s="206">
        <v>0.59</v>
      </c>
      <c r="H40" s="206"/>
      <c r="I40" s="206">
        <v>1.47</v>
      </c>
      <c r="J40" s="206"/>
      <c r="K40" s="206">
        <v>1.92</v>
      </c>
      <c r="L40" s="206"/>
      <c r="M40" s="206">
        <v>1.34</v>
      </c>
      <c r="N40" s="206"/>
      <c r="O40" s="206">
        <v>1.33</v>
      </c>
      <c r="P40" s="206"/>
      <c r="Q40" s="206">
        <v>0.8</v>
      </c>
      <c r="R40" s="206"/>
      <c r="S40" s="206">
        <v>1.23</v>
      </c>
      <c r="T40" s="206"/>
      <c r="U40" s="206">
        <v>1.5</v>
      </c>
      <c r="V40" s="206"/>
      <c r="W40" s="206">
        <v>2.1800000000000002</v>
      </c>
      <c r="X40" s="206"/>
      <c r="Y40" s="206">
        <v>2.29</v>
      </c>
      <c r="Z40" s="206"/>
      <c r="AA40" s="206">
        <v>1.85</v>
      </c>
      <c r="AB40" s="206"/>
      <c r="AC40" s="206">
        <v>2.15</v>
      </c>
      <c r="AD40" s="206"/>
      <c r="AE40" s="206">
        <v>1.04</v>
      </c>
      <c r="AF40" s="206"/>
      <c r="AG40" s="206">
        <v>1.06</v>
      </c>
      <c r="AH40" s="206"/>
      <c r="AI40" s="206">
        <v>0.92</v>
      </c>
      <c r="AJ40" s="206"/>
      <c r="AK40" s="206">
        <v>1.03</v>
      </c>
      <c r="AL40" s="206"/>
      <c r="AM40" s="206">
        <v>1.02</v>
      </c>
      <c r="AN40" s="206"/>
      <c r="AO40" s="206">
        <v>1.06</v>
      </c>
      <c r="AP40" s="206"/>
      <c r="AQ40" s="206">
        <v>1.86</v>
      </c>
      <c r="AR40" s="206"/>
      <c r="AS40" s="206">
        <v>1.32</v>
      </c>
      <c r="AT40" s="206"/>
      <c r="AU40" s="206">
        <v>1.1299999999999999</v>
      </c>
      <c r="AV40" s="206"/>
      <c r="AW40" s="206">
        <v>1.61</v>
      </c>
      <c r="AX40" s="206"/>
      <c r="AY40" s="206">
        <v>2.95</v>
      </c>
      <c r="AZ40" s="206"/>
      <c r="BA40" s="206">
        <v>1.77</v>
      </c>
      <c r="BB40" s="206"/>
      <c r="BC40" s="206">
        <v>1.63</v>
      </c>
      <c r="BD40" s="206"/>
      <c r="BE40" s="206">
        <v>2.38</v>
      </c>
      <c r="BF40" s="206"/>
      <c r="BG40" s="206">
        <v>1.52</v>
      </c>
      <c r="BH40" s="206"/>
      <c r="BI40" s="206">
        <v>1.46</v>
      </c>
      <c r="BJ40" s="206"/>
      <c r="BK40" s="206">
        <v>0.81</v>
      </c>
      <c r="BL40" s="206"/>
      <c r="BM40" s="206">
        <v>2.5499999999999998</v>
      </c>
      <c r="BN40" s="206"/>
      <c r="BO40" s="206">
        <v>2.33</v>
      </c>
      <c r="BP40" s="206"/>
      <c r="BQ40" s="206">
        <v>1.73</v>
      </c>
      <c r="BR40" s="206"/>
      <c r="BS40" s="206">
        <v>1.3</v>
      </c>
      <c r="BT40" s="206"/>
      <c r="BU40" s="206">
        <v>2.4700000000000002</v>
      </c>
      <c r="BV40" s="206"/>
      <c r="BW40" s="206">
        <v>2.63</v>
      </c>
      <c r="BX40" s="206"/>
      <c r="BY40" s="206">
        <v>1.73</v>
      </c>
      <c r="BZ40" s="206"/>
      <c r="CA40" s="206">
        <v>1.99</v>
      </c>
      <c r="CB40" s="206"/>
      <c r="CC40" s="206">
        <v>0.98</v>
      </c>
      <c r="CD40" s="206"/>
      <c r="CE40" s="206">
        <v>0.99</v>
      </c>
      <c r="CF40" s="206"/>
      <c r="CG40" s="206">
        <v>0.78</v>
      </c>
      <c r="CH40" s="206"/>
      <c r="CI40" s="206">
        <v>1.01</v>
      </c>
      <c r="CJ40" s="206"/>
      <c r="CK40" s="206">
        <v>3.11</v>
      </c>
      <c r="CL40" s="206"/>
      <c r="CM40" s="206">
        <v>1.17</v>
      </c>
      <c r="CN40" s="206"/>
      <c r="CO40" s="206">
        <v>35.6</v>
      </c>
      <c r="CP40" s="206"/>
      <c r="CQ40" s="206">
        <v>1.06</v>
      </c>
      <c r="CR40" s="206"/>
      <c r="CS40" s="206">
        <v>1.31</v>
      </c>
      <c r="CT40" s="206"/>
      <c r="CU40" s="206">
        <v>0.92</v>
      </c>
      <c r="CV40" s="206"/>
      <c r="CW40" s="206">
        <v>1.1200000000000001</v>
      </c>
      <c r="CX40" s="206"/>
      <c r="CY40" s="206">
        <v>7.34</v>
      </c>
      <c r="CZ40" s="206"/>
      <c r="DA40" s="206">
        <v>1.53</v>
      </c>
      <c r="DB40" s="206"/>
      <c r="DC40" s="211">
        <v>0.87</v>
      </c>
      <c r="DD40" s="206"/>
      <c r="DE40" s="206">
        <v>1.86</v>
      </c>
      <c r="DF40" s="206"/>
      <c r="DG40" s="206">
        <v>2.13</v>
      </c>
      <c r="DH40" s="206"/>
      <c r="DI40" s="206">
        <v>0.99</v>
      </c>
      <c r="DJ40" s="206"/>
      <c r="DK40" s="206">
        <v>1.48</v>
      </c>
      <c r="DL40" s="206"/>
      <c r="DM40" s="206">
        <v>0.74</v>
      </c>
      <c r="DN40" s="206"/>
      <c r="DO40" s="206">
        <v>1.07</v>
      </c>
      <c r="DP40" s="206"/>
      <c r="DQ40" s="206">
        <v>7.35</v>
      </c>
      <c r="DR40" s="206" t="s">
        <v>151</v>
      </c>
      <c r="DS40" s="206">
        <v>1.1399999999999999</v>
      </c>
      <c r="DT40" s="206" t="s">
        <v>151</v>
      </c>
      <c r="DU40" s="206">
        <v>1.8</v>
      </c>
      <c r="DV40" s="206"/>
      <c r="DW40" s="206">
        <v>1.42</v>
      </c>
      <c r="DX40" s="206"/>
      <c r="DY40" s="206">
        <v>0.72</v>
      </c>
      <c r="DZ40" s="206"/>
      <c r="EA40" s="206">
        <v>0.68</v>
      </c>
      <c r="EB40" s="206"/>
      <c r="EC40" s="206">
        <v>0.74</v>
      </c>
      <c r="ED40" s="206"/>
      <c r="EE40" s="206">
        <v>1.8</v>
      </c>
      <c r="EF40" s="206"/>
      <c r="EG40" s="206">
        <v>1.18</v>
      </c>
      <c r="EH40" s="206"/>
      <c r="EI40" s="206">
        <v>1.57</v>
      </c>
      <c r="EJ40" s="206"/>
      <c r="EK40" s="206">
        <v>1.1599999999999999</v>
      </c>
      <c r="EL40" s="206"/>
      <c r="EM40" s="206">
        <v>1.07</v>
      </c>
      <c r="EN40" s="206"/>
      <c r="EO40" s="206">
        <v>1.51</v>
      </c>
      <c r="EP40" s="206"/>
    </row>
    <row r="41" spans="1:146" x14ac:dyDescent="0.3">
      <c r="A41" s="163" t="s">
        <v>39</v>
      </c>
      <c r="B41" s="176" t="s">
        <v>7</v>
      </c>
      <c r="C41" s="12">
        <v>1080</v>
      </c>
      <c r="D41" s="13">
        <v>1200</v>
      </c>
      <c r="E41" s="206">
        <v>96.9</v>
      </c>
      <c r="F41" s="206"/>
      <c r="G41" s="206">
        <v>92.7</v>
      </c>
      <c r="H41" s="206"/>
      <c r="I41" s="206">
        <v>59.9</v>
      </c>
      <c r="J41" s="206"/>
      <c r="K41" s="206">
        <v>17.899999999999999</v>
      </c>
      <c r="L41" s="206"/>
      <c r="M41" s="206">
        <v>38</v>
      </c>
      <c r="N41" s="206"/>
      <c r="O41" s="206">
        <v>35.299999999999997</v>
      </c>
      <c r="P41" s="206"/>
      <c r="Q41" s="206">
        <v>71.400000000000006</v>
      </c>
      <c r="R41" s="206"/>
      <c r="S41" s="206">
        <v>44.9</v>
      </c>
      <c r="T41" s="206"/>
      <c r="U41" s="206">
        <v>44.6</v>
      </c>
      <c r="V41" s="206"/>
      <c r="W41" s="206">
        <v>36.799999999999997</v>
      </c>
      <c r="X41" s="206"/>
      <c r="Y41" s="206">
        <v>39</v>
      </c>
      <c r="Z41" s="206"/>
      <c r="AA41" s="206">
        <v>51.7</v>
      </c>
      <c r="AB41" s="206"/>
      <c r="AC41" s="206">
        <v>55.7</v>
      </c>
      <c r="AD41" s="206"/>
      <c r="AE41" s="206">
        <v>16.5</v>
      </c>
      <c r="AF41" s="206"/>
      <c r="AG41" s="206">
        <v>16.5</v>
      </c>
      <c r="AH41" s="206"/>
      <c r="AI41" s="206">
        <v>20.6</v>
      </c>
      <c r="AJ41" s="206"/>
      <c r="AK41" s="206">
        <v>44.5</v>
      </c>
      <c r="AL41" s="206"/>
      <c r="AM41" s="206">
        <v>44.5</v>
      </c>
      <c r="AN41" s="206"/>
      <c r="AO41" s="206">
        <v>32.5</v>
      </c>
      <c r="AP41" s="206"/>
      <c r="AQ41" s="206">
        <v>43.7</v>
      </c>
      <c r="AR41" s="206"/>
      <c r="AS41" s="206">
        <v>40.700000000000003</v>
      </c>
      <c r="AT41" s="206"/>
      <c r="AU41" s="206">
        <v>49.1</v>
      </c>
      <c r="AV41" s="206"/>
      <c r="AW41" s="206">
        <v>56.4</v>
      </c>
      <c r="AX41" s="206"/>
      <c r="AY41" s="206">
        <v>51.7</v>
      </c>
      <c r="AZ41" s="206"/>
      <c r="BA41" s="206">
        <v>47.5</v>
      </c>
      <c r="BB41" s="206"/>
      <c r="BC41" s="206">
        <v>48.1</v>
      </c>
      <c r="BD41" s="206"/>
      <c r="BE41" s="206">
        <v>47.5</v>
      </c>
      <c r="BF41" s="206"/>
      <c r="BG41" s="206">
        <v>50.9</v>
      </c>
      <c r="BH41" s="206"/>
      <c r="BI41" s="206">
        <v>32.299999999999997</v>
      </c>
      <c r="BJ41" s="206"/>
      <c r="BK41" s="206">
        <v>23.5</v>
      </c>
      <c r="BL41" s="206"/>
      <c r="BM41" s="206">
        <v>40.4</v>
      </c>
      <c r="BN41" s="206"/>
      <c r="BO41" s="206">
        <v>44.5</v>
      </c>
      <c r="BP41" s="206"/>
      <c r="BQ41" s="206">
        <v>55.9</v>
      </c>
      <c r="BR41" s="206"/>
      <c r="BS41" s="206">
        <v>40.299999999999997</v>
      </c>
      <c r="BT41" s="206"/>
      <c r="BU41" s="206">
        <v>35.4</v>
      </c>
      <c r="BV41" s="206"/>
      <c r="BW41" s="206">
        <v>32.6</v>
      </c>
      <c r="BX41" s="206"/>
      <c r="BY41" s="206">
        <v>37.700000000000003</v>
      </c>
      <c r="BZ41" s="206"/>
      <c r="CA41" s="206">
        <v>42.4</v>
      </c>
      <c r="CB41" s="206"/>
      <c r="CC41" s="206">
        <v>37.799999999999997</v>
      </c>
      <c r="CD41" s="206"/>
      <c r="CE41" s="206">
        <v>34.4</v>
      </c>
      <c r="CF41" s="206"/>
      <c r="CG41" s="206">
        <v>26.2</v>
      </c>
      <c r="CH41" s="206"/>
      <c r="CI41" s="206">
        <v>29.2</v>
      </c>
      <c r="CJ41" s="206"/>
      <c r="CK41" s="206">
        <v>61.2</v>
      </c>
      <c r="CL41" s="206"/>
      <c r="CM41" s="206">
        <v>43.9</v>
      </c>
      <c r="CN41" s="206"/>
      <c r="CO41" s="206">
        <v>38.200000000000003</v>
      </c>
      <c r="CP41" s="206"/>
      <c r="CQ41" s="206">
        <v>30.1</v>
      </c>
      <c r="CR41" s="206"/>
      <c r="CS41" s="206">
        <v>31.2</v>
      </c>
      <c r="CT41" s="206"/>
      <c r="CU41" s="206">
        <v>30.1</v>
      </c>
      <c r="CV41" s="206"/>
      <c r="CW41" s="206">
        <v>27.3</v>
      </c>
      <c r="CX41" s="206"/>
      <c r="CY41" s="206">
        <v>33.1</v>
      </c>
      <c r="CZ41" s="206"/>
      <c r="DA41" s="206">
        <v>44.4</v>
      </c>
      <c r="DB41" s="206"/>
      <c r="DC41" s="206">
        <v>34.200000000000003</v>
      </c>
      <c r="DD41" s="206"/>
      <c r="DE41" s="206">
        <v>39.5</v>
      </c>
      <c r="DF41" s="206"/>
      <c r="DG41" s="206">
        <v>43.3</v>
      </c>
      <c r="DH41" s="206"/>
      <c r="DI41" s="206">
        <v>41.4</v>
      </c>
      <c r="DJ41" s="206"/>
      <c r="DK41" s="206">
        <v>45.5</v>
      </c>
      <c r="DL41" s="206"/>
      <c r="DM41" s="206">
        <v>30.1</v>
      </c>
      <c r="DN41" s="206"/>
      <c r="DO41" s="206">
        <v>25.8</v>
      </c>
      <c r="DP41" s="206"/>
      <c r="DQ41" s="206">
        <v>28.2</v>
      </c>
      <c r="DR41" s="206"/>
      <c r="DS41" s="206">
        <v>29</v>
      </c>
      <c r="DT41" s="206"/>
      <c r="DU41" s="206">
        <v>42.1</v>
      </c>
      <c r="DV41" s="206"/>
      <c r="DW41" s="206">
        <v>60.2</v>
      </c>
      <c r="DX41" s="206"/>
      <c r="DY41" s="206">
        <v>21.9</v>
      </c>
      <c r="DZ41" s="206"/>
      <c r="EA41" s="206">
        <v>21.6</v>
      </c>
      <c r="EB41" s="206"/>
      <c r="EC41" s="206">
        <v>23.2</v>
      </c>
      <c r="ED41" s="206"/>
      <c r="EE41" s="206">
        <v>44.5</v>
      </c>
      <c r="EF41" s="206"/>
      <c r="EG41" s="206">
        <v>36.1</v>
      </c>
      <c r="EH41" s="206"/>
      <c r="EI41" s="206">
        <v>26.3</v>
      </c>
      <c r="EJ41" s="206"/>
      <c r="EK41" s="206">
        <v>25.2</v>
      </c>
      <c r="EL41" s="206"/>
      <c r="EM41" s="206">
        <v>30.6</v>
      </c>
      <c r="EN41" s="206"/>
      <c r="EO41" s="206">
        <v>29</v>
      </c>
      <c r="EP41" s="206"/>
    </row>
    <row r="42" spans="1:146" x14ac:dyDescent="0.3">
      <c r="A42" s="168" t="s">
        <v>40</v>
      </c>
      <c r="B42" s="180" t="s">
        <v>7</v>
      </c>
      <c r="C42" s="5">
        <v>1080</v>
      </c>
      <c r="D42" s="6">
        <v>700</v>
      </c>
      <c r="E42" s="212">
        <v>534</v>
      </c>
      <c r="F42" s="212"/>
      <c r="G42" s="212">
        <v>242</v>
      </c>
      <c r="H42" s="212"/>
      <c r="I42" s="212">
        <v>568</v>
      </c>
      <c r="J42" s="212"/>
      <c r="K42" s="212">
        <v>442</v>
      </c>
      <c r="L42" s="212"/>
      <c r="M42" s="212">
        <v>136</v>
      </c>
      <c r="N42" s="212"/>
      <c r="O42" s="212">
        <v>137</v>
      </c>
      <c r="P42" s="212"/>
      <c r="Q42" s="212">
        <v>150</v>
      </c>
      <c r="R42" s="212"/>
      <c r="S42" s="212">
        <v>62.8</v>
      </c>
      <c r="T42" s="212"/>
      <c r="U42" s="213">
        <v>1070</v>
      </c>
      <c r="V42" s="212"/>
      <c r="W42" s="212">
        <v>393</v>
      </c>
      <c r="X42" s="212"/>
      <c r="Y42" s="212">
        <v>458</v>
      </c>
      <c r="Z42" s="212"/>
      <c r="AA42" s="212">
        <v>86.9</v>
      </c>
      <c r="AB42" s="212"/>
      <c r="AC42" s="212">
        <v>69.2</v>
      </c>
      <c r="AD42" s="212"/>
      <c r="AE42" s="212">
        <v>40.700000000000003</v>
      </c>
      <c r="AF42" s="212"/>
      <c r="AG42" s="212">
        <v>37.5</v>
      </c>
      <c r="AH42" s="212"/>
      <c r="AI42" s="212">
        <v>31.2</v>
      </c>
      <c r="AJ42" s="212"/>
      <c r="AK42" s="212">
        <v>241</v>
      </c>
      <c r="AL42" s="212"/>
      <c r="AM42" s="212">
        <v>227</v>
      </c>
      <c r="AN42" s="212"/>
      <c r="AO42" s="212">
        <v>114</v>
      </c>
      <c r="AP42" s="212"/>
      <c r="AQ42" s="212">
        <v>67.2</v>
      </c>
      <c r="AR42" s="212"/>
      <c r="AS42" s="212">
        <v>63.1</v>
      </c>
      <c r="AT42" s="212"/>
      <c r="AU42" s="212">
        <v>58.9</v>
      </c>
      <c r="AV42" s="212"/>
      <c r="AW42" s="212">
        <v>91.2</v>
      </c>
      <c r="AX42" s="212"/>
      <c r="AY42" s="212">
        <v>109</v>
      </c>
      <c r="AZ42" s="212"/>
      <c r="BA42" s="212">
        <v>79.599999999999994</v>
      </c>
      <c r="BB42" s="212"/>
      <c r="BC42" s="212">
        <v>71.900000000000006</v>
      </c>
      <c r="BD42" s="212"/>
      <c r="BE42" s="212">
        <v>69.900000000000006</v>
      </c>
      <c r="BF42" s="212"/>
      <c r="BG42" s="212">
        <v>85.4</v>
      </c>
      <c r="BH42" s="212"/>
      <c r="BI42" s="212">
        <v>68.099999999999994</v>
      </c>
      <c r="BJ42" s="212"/>
      <c r="BK42" s="212">
        <v>181</v>
      </c>
      <c r="BL42" s="212"/>
      <c r="BM42" s="212">
        <v>157</v>
      </c>
      <c r="BN42" s="212"/>
      <c r="BO42" s="212">
        <v>69.2</v>
      </c>
      <c r="BP42" s="212"/>
      <c r="BQ42" s="212">
        <v>91.6</v>
      </c>
      <c r="BR42" s="212"/>
      <c r="BS42" s="212">
        <v>69.2</v>
      </c>
      <c r="BT42" s="212"/>
      <c r="BU42" s="212">
        <v>57.3</v>
      </c>
      <c r="BV42" s="212"/>
      <c r="BW42" s="212">
        <v>56.2</v>
      </c>
      <c r="BX42" s="212"/>
      <c r="BY42" s="212">
        <v>70.400000000000006</v>
      </c>
      <c r="BZ42" s="212"/>
      <c r="CA42" s="212">
        <v>61.2</v>
      </c>
      <c r="CB42" s="212"/>
      <c r="CC42" s="212">
        <v>101</v>
      </c>
      <c r="CD42" s="212"/>
      <c r="CE42" s="212">
        <v>104</v>
      </c>
      <c r="CF42" s="212"/>
      <c r="CG42" s="212">
        <v>51.2</v>
      </c>
      <c r="CH42" s="212"/>
      <c r="CI42" s="212">
        <v>85.9</v>
      </c>
      <c r="CJ42" s="212"/>
      <c r="CK42" s="212">
        <v>78.599999999999994</v>
      </c>
      <c r="CL42" s="212"/>
      <c r="CM42" s="212">
        <v>88</v>
      </c>
      <c r="CN42" s="212"/>
      <c r="CO42" s="212">
        <v>126</v>
      </c>
      <c r="CP42" s="212"/>
      <c r="CQ42" s="212">
        <v>73</v>
      </c>
      <c r="CR42" s="212"/>
      <c r="CS42" s="212">
        <v>102</v>
      </c>
      <c r="CT42" s="212"/>
      <c r="CU42" s="212">
        <v>46.3</v>
      </c>
      <c r="CV42" s="212"/>
      <c r="CW42" s="212">
        <v>51.3</v>
      </c>
      <c r="CX42" s="212"/>
      <c r="CY42" s="212">
        <v>76.099999999999994</v>
      </c>
      <c r="CZ42" s="212"/>
      <c r="DA42" s="212">
        <v>82.2</v>
      </c>
      <c r="DB42" s="212"/>
      <c r="DC42" s="212">
        <v>57.2</v>
      </c>
      <c r="DD42" s="212"/>
      <c r="DE42" s="212">
        <v>79.099999999999994</v>
      </c>
      <c r="DF42" s="212"/>
      <c r="DG42" s="212">
        <v>64.5</v>
      </c>
      <c r="DH42" s="212"/>
      <c r="DI42" s="212">
        <v>68.8</v>
      </c>
      <c r="DJ42" s="212"/>
      <c r="DK42" s="212">
        <v>79.5</v>
      </c>
      <c r="DL42" s="212"/>
      <c r="DM42" s="212">
        <v>130</v>
      </c>
      <c r="DN42" s="212"/>
      <c r="DO42" s="212">
        <v>96.8</v>
      </c>
      <c r="DP42" s="212"/>
      <c r="DQ42" s="212">
        <v>233</v>
      </c>
      <c r="DR42" s="212"/>
      <c r="DS42" s="212">
        <v>265</v>
      </c>
      <c r="DT42" s="212"/>
      <c r="DU42" s="212">
        <v>712</v>
      </c>
      <c r="DV42" s="212"/>
      <c r="DW42" s="212">
        <v>128</v>
      </c>
      <c r="DX42" s="212"/>
      <c r="DY42" s="212">
        <v>85.8</v>
      </c>
      <c r="DZ42" s="212"/>
      <c r="EA42" s="212">
        <v>71.900000000000006</v>
      </c>
      <c r="EB42" s="212"/>
      <c r="EC42" s="212">
        <v>478</v>
      </c>
      <c r="ED42" s="212"/>
      <c r="EE42" s="212">
        <v>105</v>
      </c>
      <c r="EF42" s="212"/>
      <c r="EG42" s="212">
        <v>518</v>
      </c>
      <c r="EH42" s="212"/>
      <c r="EI42" s="212">
        <v>853</v>
      </c>
      <c r="EJ42" s="212"/>
      <c r="EK42" s="212">
        <v>562</v>
      </c>
      <c r="EL42" s="212"/>
      <c r="EM42" s="212">
        <v>176</v>
      </c>
      <c r="EN42" s="212"/>
      <c r="EO42" s="212">
        <v>568</v>
      </c>
      <c r="EP42" s="212"/>
    </row>
    <row r="43" spans="1:146" x14ac:dyDescent="0.3">
      <c r="A43" s="163" t="s">
        <v>41</v>
      </c>
      <c r="B43" s="176" t="s">
        <v>42</v>
      </c>
      <c r="C43" s="196" t="s">
        <v>13</v>
      </c>
      <c r="D43" s="197" t="s">
        <v>13</v>
      </c>
      <c r="E43" s="169" t="s">
        <v>153</v>
      </c>
      <c r="F43" s="169"/>
      <c r="G43" s="169" t="s">
        <v>153</v>
      </c>
      <c r="H43" s="169"/>
      <c r="I43" s="169" t="s">
        <v>153</v>
      </c>
      <c r="J43" s="169"/>
      <c r="K43" s="169" t="s">
        <v>153</v>
      </c>
      <c r="L43" s="169"/>
      <c r="M43" s="169" t="s">
        <v>153</v>
      </c>
      <c r="N43" s="169"/>
      <c r="O43" s="169" t="s">
        <v>153</v>
      </c>
      <c r="P43" s="169"/>
      <c r="Q43" s="169" t="s">
        <v>153</v>
      </c>
      <c r="R43" s="169"/>
      <c r="S43" s="169" t="s">
        <v>153</v>
      </c>
      <c r="T43" s="169"/>
      <c r="U43" s="169" t="s">
        <v>153</v>
      </c>
      <c r="V43" s="169"/>
      <c r="W43" s="169" t="s">
        <v>153</v>
      </c>
      <c r="X43" s="169"/>
      <c r="Y43" s="169" t="s">
        <v>153</v>
      </c>
      <c r="Z43" s="169"/>
      <c r="AA43" s="169" t="s">
        <v>153</v>
      </c>
      <c r="AB43" s="169"/>
      <c r="AC43" s="169" t="s">
        <v>153</v>
      </c>
      <c r="AD43" s="169"/>
      <c r="AE43" s="169" t="s">
        <v>153</v>
      </c>
      <c r="AF43" s="169"/>
      <c r="AG43" s="169" t="s">
        <v>153</v>
      </c>
      <c r="AH43" s="169"/>
      <c r="AI43" s="169" t="s">
        <v>153</v>
      </c>
      <c r="AJ43" s="169"/>
      <c r="AK43" s="169" t="s">
        <v>153</v>
      </c>
      <c r="AL43" s="169"/>
      <c r="AM43" s="169" t="s">
        <v>153</v>
      </c>
      <c r="AN43" s="169"/>
      <c r="AO43" s="169" t="s">
        <v>153</v>
      </c>
      <c r="AP43" s="169"/>
      <c r="AQ43" s="169" t="s">
        <v>153</v>
      </c>
      <c r="AR43" s="169"/>
      <c r="AS43" s="169" t="s">
        <v>153</v>
      </c>
      <c r="AT43" s="169"/>
      <c r="AU43" s="169"/>
      <c r="AV43" s="169"/>
      <c r="AW43" s="169" t="s">
        <v>153</v>
      </c>
      <c r="AX43" s="169"/>
      <c r="AY43" s="169" t="s">
        <v>153</v>
      </c>
      <c r="AZ43" s="169"/>
      <c r="BA43" s="169" t="s">
        <v>153</v>
      </c>
      <c r="BB43" s="169"/>
      <c r="BC43" s="169" t="s">
        <v>153</v>
      </c>
      <c r="BD43" s="169"/>
      <c r="BE43" s="169" t="s">
        <v>153</v>
      </c>
      <c r="BF43" s="169"/>
      <c r="BG43" s="169" t="s">
        <v>153</v>
      </c>
      <c r="BH43" s="169"/>
      <c r="BI43" s="169" t="s">
        <v>153</v>
      </c>
      <c r="BJ43" s="169"/>
      <c r="BK43" s="169" t="s">
        <v>153</v>
      </c>
      <c r="BL43" s="169"/>
      <c r="BM43" s="169" t="s">
        <v>153</v>
      </c>
      <c r="BN43" s="169"/>
      <c r="BO43" s="169"/>
      <c r="BP43" s="169"/>
      <c r="BQ43" s="169" t="s">
        <v>153</v>
      </c>
      <c r="BR43" s="169"/>
      <c r="BS43" s="169" t="s">
        <v>153</v>
      </c>
      <c r="BT43" s="169"/>
      <c r="BU43" s="169" t="s">
        <v>153</v>
      </c>
      <c r="BV43" s="169"/>
      <c r="BW43" s="169" t="s">
        <v>153</v>
      </c>
      <c r="BX43" s="169"/>
      <c r="BY43" s="169" t="s">
        <v>153</v>
      </c>
      <c r="BZ43" s="169"/>
      <c r="CA43" s="169" t="s">
        <v>153</v>
      </c>
      <c r="CB43" s="169"/>
      <c r="CC43" s="169" t="s">
        <v>153</v>
      </c>
      <c r="CD43" s="169"/>
      <c r="CE43" s="169" t="s">
        <v>153</v>
      </c>
      <c r="CF43" s="169"/>
      <c r="CG43" s="169" t="s">
        <v>153</v>
      </c>
      <c r="CH43" s="169"/>
      <c r="CI43" s="169" t="s">
        <v>153</v>
      </c>
      <c r="CJ43" s="169"/>
      <c r="CK43" s="169" t="s">
        <v>153</v>
      </c>
      <c r="CL43" s="169"/>
      <c r="CM43" s="169" t="s">
        <v>153</v>
      </c>
      <c r="CN43" s="169"/>
      <c r="CO43" s="169" t="s">
        <v>153</v>
      </c>
      <c r="CP43" s="169"/>
      <c r="CQ43" s="169" t="s">
        <v>153</v>
      </c>
      <c r="CR43" s="169"/>
      <c r="CS43" s="169" t="s">
        <v>153</v>
      </c>
      <c r="CT43" s="169"/>
      <c r="CU43" s="169" t="s">
        <v>153</v>
      </c>
      <c r="CV43" s="169"/>
      <c r="CW43" s="169" t="s">
        <v>153</v>
      </c>
      <c r="CX43" s="169"/>
      <c r="CY43" s="169" t="s">
        <v>153</v>
      </c>
      <c r="CZ43" s="169"/>
      <c r="DA43" s="169" t="s">
        <v>153</v>
      </c>
      <c r="DB43" s="169"/>
      <c r="DC43" s="169" t="s">
        <v>153</v>
      </c>
      <c r="DD43" s="169"/>
      <c r="DE43" s="169" t="s">
        <v>153</v>
      </c>
      <c r="DF43" s="169"/>
      <c r="DG43" s="169" t="s">
        <v>153</v>
      </c>
      <c r="DH43" s="169"/>
      <c r="DI43" s="169" t="s">
        <v>153</v>
      </c>
      <c r="DJ43" s="169"/>
      <c r="DK43" s="169" t="s">
        <v>153</v>
      </c>
      <c r="DL43" s="169"/>
      <c r="DM43" s="169" t="s">
        <v>153</v>
      </c>
      <c r="DN43" s="169"/>
      <c r="DO43" s="169" t="s">
        <v>153</v>
      </c>
      <c r="DP43" s="169"/>
      <c r="DQ43" s="169" t="s">
        <v>153</v>
      </c>
      <c r="DR43" s="169"/>
      <c r="DS43" s="169" t="s">
        <v>153</v>
      </c>
      <c r="DT43" s="169"/>
      <c r="DU43" s="169" t="s">
        <v>153</v>
      </c>
      <c r="DV43" s="169"/>
      <c r="DW43" s="169" t="s">
        <v>153</v>
      </c>
      <c r="DX43" s="169"/>
      <c r="DY43" s="169" t="s">
        <v>153</v>
      </c>
      <c r="DZ43" s="169"/>
      <c r="EA43" s="169" t="s">
        <v>153</v>
      </c>
      <c r="EB43" s="169"/>
      <c r="EC43" s="169" t="s">
        <v>153</v>
      </c>
      <c r="ED43" s="169"/>
      <c r="EE43" s="169" t="s">
        <v>153</v>
      </c>
      <c r="EF43" s="169"/>
      <c r="EG43" s="169" t="s">
        <v>153</v>
      </c>
      <c r="EH43" s="169"/>
      <c r="EI43" s="169" t="s">
        <v>153</v>
      </c>
      <c r="EJ43" s="169"/>
      <c r="EK43" s="169" t="s">
        <v>153</v>
      </c>
      <c r="EL43" s="169"/>
      <c r="EM43" s="169" t="s">
        <v>153</v>
      </c>
      <c r="EN43" s="169"/>
      <c r="EO43" s="169" t="s">
        <v>153</v>
      </c>
      <c r="EP43" s="169"/>
    </row>
    <row r="44" spans="1:146" x14ac:dyDescent="0.3">
      <c r="A44" s="163" t="s">
        <v>43</v>
      </c>
      <c r="B44" s="176" t="s">
        <v>44</v>
      </c>
      <c r="C44" s="196" t="s">
        <v>13</v>
      </c>
      <c r="D44" s="197" t="s">
        <v>13</v>
      </c>
      <c r="E44" s="214">
        <v>7.59</v>
      </c>
      <c r="F44" s="214"/>
      <c r="G44" s="214">
        <v>6.67</v>
      </c>
      <c r="H44" s="214"/>
      <c r="I44" s="214">
        <v>7.79</v>
      </c>
      <c r="J44" s="214"/>
      <c r="K44" s="214">
        <v>7.65</v>
      </c>
      <c r="L44" s="214"/>
      <c r="M44" s="214">
        <v>8.14</v>
      </c>
      <c r="N44" s="214"/>
      <c r="O44" s="214">
        <v>7.95</v>
      </c>
      <c r="P44" s="214"/>
      <c r="Q44" s="214">
        <v>7.82</v>
      </c>
      <c r="R44" s="214"/>
      <c r="S44" s="214">
        <v>7.11</v>
      </c>
      <c r="T44" s="214"/>
      <c r="U44" s="214">
        <v>7.38</v>
      </c>
      <c r="V44" s="214"/>
      <c r="W44" s="214">
        <v>6.44</v>
      </c>
      <c r="X44" s="214"/>
      <c r="Y44" s="214">
        <v>6.59</v>
      </c>
      <c r="Z44" s="214"/>
      <c r="AA44" s="214">
        <v>6.87</v>
      </c>
      <c r="AB44" s="214"/>
      <c r="AC44" s="214">
        <v>7.27</v>
      </c>
      <c r="AD44" s="214"/>
      <c r="AE44" s="214">
        <v>8.3699999999999992</v>
      </c>
      <c r="AF44" s="214"/>
      <c r="AG44" s="214">
        <v>8.66</v>
      </c>
      <c r="AH44" s="214"/>
      <c r="AI44" s="214">
        <v>8.82</v>
      </c>
      <c r="AJ44" s="214"/>
      <c r="AK44" s="214">
        <v>8.06</v>
      </c>
      <c r="AL44" s="214"/>
      <c r="AM44" s="214">
        <v>8.07</v>
      </c>
      <c r="AN44" s="214"/>
      <c r="AO44" s="214">
        <v>8.17</v>
      </c>
      <c r="AP44" s="214"/>
      <c r="AQ44" s="214">
        <v>6.64</v>
      </c>
      <c r="AR44" s="214"/>
      <c r="AS44" s="214">
        <v>7.83</v>
      </c>
      <c r="AT44" s="214" t="s">
        <v>151</v>
      </c>
      <c r="AU44" s="214">
        <v>7.6</v>
      </c>
      <c r="AV44" s="214"/>
      <c r="AW44" s="214">
        <v>8.34</v>
      </c>
      <c r="AX44" s="214"/>
      <c r="AY44" s="214">
        <v>7.8</v>
      </c>
      <c r="AZ44" s="214"/>
      <c r="BA44" s="214">
        <v>8.32</v>
      </c>
      <c r="BB44" s="214"/>
      <c r="BC44" s="214">
        <v>8.48</v>
      </c>
      <c r="BD44" s="214"/>
      <c r="BE44" s="214">
        <v>7.08</v>
      </c>
      <c r="BF44" s="214"/>
      <c r="BG44" s="214">
        <v>8.4</v>
      </c>
      <c r="BH44" s="214"/>
      <c r="BI44" s="214">
        <v>8.36</v>
      </c>
      <c r="BJ44" s="214"/>
      <c r="BK44" s="214">
        <v>8.39</v>
      </c>
      <c r="BL44" s="214"/>
      <c r="BM44" s="214">
        <v>8.61</v>
      </c>
      <c r="BN44" s="214"/>
      <c r="BO44" s="214">
        <v>6.77</v>
      </c>
      <c r="BP44" s="214"/>
      <c r="BQ44" s="214">
        <v>8.1999999999999993</v>
      </c>
      <c r="BR44" s="214"/>
      <c r="BS44" s="214">
        <v>7.63</v>
      </c>
      <c r="BT44" s="214"/>
      <c r="BU44" s="214">
        <v>6.86</v>
      </c>
      <c r="BV44" s="214"/>
      <c r="BW44" s="214">
        <v>6.86</v>
      </c>
      <c r="BX44" s="214"/>
      <c r="BY44" s="214">
        <v>6.32</v>
      </c>
      <c r="BZ44" s="214"/>
      <c r="CA44" s="214">
        <v>7.25</v>
      </c>
      <c r="CB44" s="214"/>
      <c r="CC44" s="214">
        <v>8.57</v>
      </c>
      <c r="CD44" s="214"/>
      <c r="CE44" s="214">
        <v>8.58</v>
      </c>
      <c r="CF44" s="214"/>
      <c r="CG44" s="214">
        <v>8.64</v>
      </c>
      <c r="CH44" s="214"/>
      <c r="CI44" s="214">
        <v>8.57</v>
      </c>
      <c r="CJ44" s="214"/>
      <c r="CK44" s="214">
        <v>8.2100000000000009</v>
      </c>
      <c r="CL44" s="214"/>
      <c r="CM44" s="214">
        <v>8.26</v>
      </c>
      <c r="CN44" s="214"/>
      <c r="CO44" s="214">
        <v>7.96</v>
      </c>
      <c r="CP44" s="214"/>
      <c r="CQ44" s="214">
        <v>8.39</v>
      </c>
      <c r="CR44" s="214"/>
      <c r="CS44" s="214">
        <v>7.2</v>
      </c>
      <c r="CT44" s="214"/>
      <c r="CU44" s="214">
        <v>6.64</v>
      </c>
      <c r="CV44" s="214"/>
      <c r="CW44" s="214">
        <v>8.39</v>
      </c>
      <c r="CX44" s="214"/>
      <c r="CY44" s="214">
        <v>7.44</v>
      </c>
      <c r="CZ44" s="214"/>
      <c r="DA44" s="214">
        <v>8.56</v>
      </c>
      <c r="DB44" s="214"/>
      <c r="DC44" s="214">
        <v>7.97</v>
      </c>
      <c r="DD44" s="214"/>
      <c r="DE44" s="214">
        <v>7.67</v>
      </c>
      <c r="DF44" s="214"/>
      <c r="DG44" s="214">
        <v>7.73</v>
      </c>
      <c r="DH44" s="214"/>
      <c r="DI44" s="214">
        <v>7.43</v>
      </c>
      <c r="DJ44" s="214"/>
      <c r="DK44" s="214">
        <v>7.74</v>
      </c>
      <c r="DL44" s="214"/>
      <c r="DM44" s="214">
        <v>6.21</v>
      </c>
      <c r="DN44" s="214"/>
      <c r="DO44" s="214">
        <v>7.93</v>
      </c>
      <c r="DP44" s="214"/>
      <c r="DQ44" s="214">
        <v>8.15</v>
      </c>
      <c r="DR44" s="214"/>
      <c r="DS44" s="214">
        <v>8.1</v>
      </c>
      <c r="DT44" s="214"/>
      <c r="DU44" s="214">
        <v>7.81</v>
      </c>
      <c r="DV44" s="214"/>
      <c r="DW44" s="214">
        <v>8.2100000000000009</v>
      </c>
      <c r="DX44" s="214"/>
      <c r="DY44" s="214">
        <v>4.32</v>
      </c>
      <c r="DZ44" s="214"/>
      <c r="EA44" s="214">
        <v>4.33</v>
      </c>
      <c r="EB44" s="214"/>
      <c r="EC44" s="214">
        <v>5.85</v>
      </c>
      <c r="ED44" s="214"/>
      <c r="EE44" s="214">
        <v>8.06</v>
      </c>
      <c r="EF44" s="214"/>
      <c r="EG44" s="214">
        <v>8.26</v>
      </c>
      <c r="EH44" s="214"/>
      <c r="EI44" s="214">
        <v>6.27</v>
      </c>
      <c r="EJ44" s="214"/>
      <c r="EK44" s="214">
        <v>8.4</v>
      </c>
      <c r="EL44" s="214"/>
      <c r="EM44" s="214">
        <v>7.72</v>
      </c>
      <c r="EN44" s="214"/>
      <c r="EO44" s="214">
        <v>7.94</v>
      </c>
      <c r="EP44" s="214"/>
    </row>
    <row r="45" spans="1:146" x14ac:dyDescent="0.3">
      <c r="A45" s="163" t="s">
        <v>45</v>
      </c>
      <c r="B45" s="176" t="s">
        <v>42</v>
      </c>
      <c r="C45" s="198" t="s">
        <v>13</v>
      </c>
      <c r="D45" s="199" t="s">
        <v>13</v>
      </c>
      <c r="E45" s="169" t="s">
        <v>153</v>
      </c>
      <c r="F45" s="169"/>
      <c r="G45" s="169" t="s">
        <v>153</v>
      </c>
      <c r="H45" s="169"/>
      <c r="I45" s="169" t="s">
        <v>153</v>
      </c>
      <c r="J45" s="169"/>
      <c r="K45" s="169" t="s">
        <v>153</v>
      </c>
      <c r="L45" s="169"/>
      <c r="M45" s="169" t="s">
        <v>153</v>
      </c>
      <c r="N45" s="169"/>
      <c r="O45" s="169" t="s">
        <v>153</v>
      </c>
      <c r="P45" s="169"/>
      <c r="Q45" s="169" t="s">
        <v>153</v>
      </c>
      <c r="R45" s="169"/>
      <c r="S45" s="215">
        <v>1</v>
      </c>
      <c r="T45" s="169"/>
      <c r="U45" s="169" t="s">
        <v>153</v>
      </c>
      <c r="V45" s="169"/>
      <c r="W45" s="169" t="s">
        <v>153</v>
      </c>
      <c r="X45" s="169"/>
      <c r="Y45" s="169" t="s">
        <v>153</v>
      </c>
      <c r="Z45" s="169"/>
      <c r="AA45" s="169" t="s">
        <v>153</v>
      </c>
      <c r="AB45" s="169"/>
      <c r="AC45" s="169" t="s">
        <v>153</v>
      </c>
      <c r="AD45" s="169"/>
      <c r="AE45" s="169" t="s">
        <v>153</v>
      </c>
      <c r="AF45" s="169"/>
      <c r="AG45" s="169" t="s">
        <v>153</v>
      </c>
      <c r="AH45" s="169"/>
      <c r="AI45" s="169" t="s">
        <v>153</v>
      </c>
      <c r="AJ45" s="169"/>
      <c r="AK45" s="169" t="s">
        <v>153</v>
      </c>
      <c r="AL45" s="169"/>
      <c r="AM45" s="169" t="s">
        <v>153</v>
      </c>
      <c r="AN45" s="169"/>
      <c r="AO45" s="169" t="s">
        <v>153</v>
      </c>
      <c r="AP45" s="169"/>
      <c r="AQ45" s="169" t="s">
        <v>153</v>
      </c>
      <c r="AR45" s="169"/>
      <c r="AS45" s="169" t="s">
        <v>153</v>
      </c>
      <c r="AT45" s="169"/>
      <c r="AU45" s="216">
        <v>2.1</v>
      </c>
      <c r="AV45" s="216"/>
      <c r="AW45" s="169" t="s">
        <v>153</v>
      </c>
      <c r="AX45" s="169"/>
      <c r="AY45" s="169" t="s">
        <v>153</v>
      </c>
      <c r="AZ45" s="169"/>
      <c r="BA45" s="169" t="s">
        <v>153</v>
      </c>
      <c r="BB45" s="169"/>
      <c r="BC45" s="169" t="s">
        <v>153</v>
      </c>
      <c r="BD45" s="169"/>
      <c r="BE45" s="169" t="s">
        <v>153</v>
      </c>
      <c r="BF45" s="169"/>
      <c r="BG45" s="169" t="s">
        <v>153</v>
      </c>
      <c r="BH45" s="169"/>
      <c r="BI45" s="169" t="s">
        <v>153</v>
      </c>
      <c r="BJ45" s="169"/>
      <c r="BK45" s="169" t="s">
        <v>153</v>
      </c>
      <c r="BL45" s="169"/>
      <c r="BM45" s="169" t="s">
        <v>153</v>
      </c>
      <c r="BN45" s="169"/>
      <c r="BO45" s="169"/>
      <c r="BP45" s="169"/>
      <c r="BQ45" s="169" t="s">
        <v>153</v>
      </c>
      <c r="BR45" s="169"/>
      <c r="BS45" s="215">
        <v>1</v>
      </c>
      <c r="BT45" s="169"/>
      <c r="BU45" s="216">
        <v>1.9</v>
      </c>
      <c r="BV45" s="169"/>
      <c r="BW45" s="169" t="s">
        <v>153</v>
      </c>
      <c r="BX45" s="169"/>
      <c r="BY45" s="216">
        <v>9.1</v>
      </c>
      <c r="BZ45" s="169"/>
      <c r="CA45" s="169" t="s">
        <v>153</v>
      </c>
      <c r="CB45" s="169"/>
      <c r="CC45" s="169" t="s">
        <v>153</v>
      </c>
      <c r="CD45" s="169"/>
      <c r="CE45" s="169" t="s">
        <v>153</v>
      </c>
      <c r="CF45" s="169"/>
      <c r="CG45" s="169" t="s">
        <v>153</v>
      </c>
      <c r="CH45" s="169"/>
      <c r="CI45" s="169" t="s">
        <v>153</v>
      </c>
      <c r="CJ45" s="169"/>
      <c r="CK45" s="169" t="s">
        <v>153</v>
      </c>
      <c r="CL45" s="169"/>
      <c r="CM45" s="169" t="s">
        <v>153</v>
      </c>
      <c r="CN45" s="169"/>
      <c r="CO45" s="169" t="s">
        <v>153</v>
      </c>
      <c r="CP45" s="169"/>
      <c r="CQ45" s="169" t="s">
        <v>153</v>
      </c>
      <c r="CR45" s="169"/>
      <c r="CS45" s="169" t="s">
        <v>153</v>
      </c>
      <c r="CT45" s="169"/>
      <c r="CU45" s="169" t="s">
        <v>153</v>
      </c>
      <c r="CV45" s="169"/>
      <c r="CW45" s="169" t="s">
        <v>153</v>
      </c>
      <c r="CX45" s="169"/>
      <c r="CY45" s="216">
        <v>5.2</v>
      </c>
      <c r="CZ45" s="169"/>
      <c r="DA45" s="169" t="s">
        <v>153</v>
      </c>
      <c r="DB45" s="169"/>
      <c r="DC45" s="169" t="s">
        <v>153</v>
      </c>
      <c r="DD45" s="169"/>
      <c r="DE45" s="169" t="s">
        <v>153</v>
      </c>
      <c r="DF45" s="169"/>
      <c r="DG45" s="169" t="s">
        <v>153</v>
      </c>
      <c r="DH45" s="169"/>
      <c r="DI45" s="169" t="s">
        <v>153</v>
      </c>
      <c r="DJ45" s="169"/>
      <c r="DK45" s="169" t="s">
        <v>153</v>
      </c>
      <c r="DL45" s="169"/>
      <c r="DM45" s="169" t="s">
        <v>153</v>
      </c>
      <c r="DN45" s="169"/>
      <c r="DO45" s="169" t="s">
        <v>153</v>
      </c>
      <c r="DP45" s="169"/>
      <c r="DQ45" s="169" t="s">
        <v>153</v>
      </c>
      <c r="DR45" s="169"/>
      <c r="DS45" s="169" t="s">
        <v>153</v>
      </c>
      <c r="DT45" s="169"/>
      <c r="DU45" s="169" t="s">
        <v>153</v>
      </c>
      <c r="DV45" s="169"/>
      <c r="DW45" s="169" t="s">
        <v>153</v>
      </c>
      <c r="DX45" s="169"/>
      <c r="DY45" s="169" t="s">
        <v>153</v>
      </c>
      <c r="DZ45" s="169"/>
      <c r="EA45" s="169" t="s">
        <v>153</v>
      </c>
      <c r="EB45" s="169"/>
      <c r="EC45" s="169" t="s">
        <v>153</v>
      </c>
      <c r="ED45" s="169"/>
      <c r="EE45" s="169" t="s">
        <v>153</v>
      </c>
      <c r="EF45" s="169"/>
      <c r="EG45" s="169" t="s">
        <v>153</v>
      </c>
      <c r="EH45" s="169"/>
      <c r="EI45" s="169" t="s">
        <v>153</v>
      </c>
      <c r="EJ45" s="169"/>
      <c r="EK45" s="169" t="s">
        <v>153</v>
      </c>
      <c r="EL45" s="169"/>
      <c r="EM45" s="215">
        <v>1</v>
      </c>
      <c r="EN45" s="169"/>
      <c r="EO45" s="169" t="s">
        <v>153</v>
      </c>
      <c r="EP45" s="169"/>
    </row>
    <row r="46" spans="1:146" x14ac:dyDescent="0.3">
      <c r="A46" s="163" t="s">
        <v>46</v>
      </c>
      <c r="B46" s="176" t="s">
        <v>42</v>
      </c>
      <c r="C46" s="198" t="s">
        <v>13</v>
      </c>
      <c r="D46" s="199" t="s">
        <v>13</v>
      </c>
      <c r="E46" s="216" t="s">
        <v>153</v>
      </c>
      <c r="F46" s="169"/>
      <c r="G46" s="216" t="s">
        <v>153</v>
      </c>
      <c r="H46" s="169"/>
      <c r="I46" s="216" t="s">
        <v>153</v>
      </c>
      <c r="J46" s="169"/>
      <c r="K46" s="216" t="s">
        <v>153</v>
      </c>
      <c r="L46" s="169"/>
      <c r="M46" s="216" t="s">
        <v>153</v>
      </c>
      <c r="N46" s="169"/>
      <c r="O46" s="216" t="s">
        <v>153</v>
      </c>
      <c r="P46" s="169"/>
      <c r="Q46" s="216" t="s">
        <v>153</v>
      </c>
      <c r="R46" s="169"/>
      <c r="S46" s="216" t="s">
        <v>153</v>
      </c>
      <c r="T46" s="169"/>
      <c r="U46" s="216" t="s">
        <v>153</v>
      </c>
      <c r="V46" s="169"/>
      <c r="W46" s="169" t="s">
        <v>153</v>
      </c>
      <c r="X46" s="169"/>
      <c r="Y46" s="169" t="s">
        <v>153</v>
      </c>
      <c r="Z46" s="169"/>
      <c r="AA46" s="216" t="s">
        <v>153</v>
      </c>
      <c r="AB46" s="169"/>
      <c r="AC46" s="216" t="s">
        <v>153</v>
      </c>
      <c r="AD46" s="169"/>
      <c r="AE46" s="169" t="s">
        <v>153</v>
      </c>
      <c r="AF46" s="169"/>
      <c r="AG46" s="169" t="s">
        <v>153</v>
      </c>
      <c r="AH46" s="169"/>
      <c r="AI46" s="169" t="s">
        <v>153</v>
      </c>
      <c r="AJ46" s="169"/>
      <c r="AK46" s="169" t="s">
        <v>153</v>
      </c>
      <c r="AL46" s="169"/>
      <c r="AM46" s="169" t="s">
        <v>153</v>
      </c>
      <c r="AN46" s="169"/>
      <c r="AO46" s="169" t="s">
        <v>153</v>
      </c>
      <c r="AP46" s="169"/>
      <c r="AQ46" s="169" t="s">
        <v>153</v>
      </c>
      <c r="AR46" s="169"/>
      <c r="AS46" s="169" t="s">
        <v>153</v>
      </c>
      <c r="AT46" s="169"/>
      <c r="AU46" s="169" t="s">
        <v>153</v>
      </c>
      <c r="AV46" s="169"/>
      <c r="AW46" s="169" t="s">
        <v>153</v>
      </c>
      <c r="AX46" s="169"/>
      <c r="AY46" s="169" t="s">
        <v>153</v>
      </c>
      <c r="AZ46" s="169"/>
      <c r="BA46" s="169" t="s">
        <v>153</v>
      </c>
      <c r="BB46" s="169"/>
      <c r="BC46" s="169" t="s">
        <v>153</v>
      </c>
      <c r="BD46" s="169"/>
      <c r="BE46" s="169" t="s">
        <v>153</v>
      </c>
      <c r="BF46" s="169"/>
      <c r="BG46" s="169" t="s">
        <v>153</v>
      </c>
      <c r="BH46" s="169"/>
      <c r="BI46" s="169" t="s">
        <v>153</v>
      </c>
      <c r="BJ46" s="169"/>
      <c r="BK46" s="169" t="s">
        <v>153</v>
      </c>
      <c r="BL46" s="169"/>
      <c r="BM46" s="169" t="s">
        <v>153</v>
      </c>
      <c r="BN46" s="169"/>
      <c r="BO46" s="169"/>
      <c r="BP46" s="169"/>
      <c r="BQ46" s="169" t="s">
        <v>153</v>
      </c>
      <c r="BR46" s="169"/>
      <c r="BS46" s="169" t="s">
        <v>153</v>
      </c>
      <c r="BT46" s="169"/>
      <c r="BU46" s="169" t="s">
        <v>153</v>
      </c>
      <c r="BV46" s="169"/>
      <c r="BW46" s="169" t="s">
        <v>153</v>
      </c>
      <c r="BX46" s="169"/>
      <c r="BY46" s="169" t="s">
        <v>153</v>
      </c>
      <c r="BZ46" s="169"/>
      <c r="CA46" s="169" t="s">
        <v>153</v>
      </c>
      <c r="CB46" s="169"/>
      <c r="CC46" s="169" t="s">
        <v>153</v>
      </c>
      <c r="CD46" s="169"/>
      <c r="CE46" s="169" t="s">
        <v>153</v>
      </c>
      <c r="CF46" s="169"/>
      <c r="CG46" s="169" t="s">
        <v>153</v>
      </c>
      <c r="CH46" s="169"/>
      <c r="CI46" s="169" t="s">
        <v>153</v>
      </c>
      <c r="CJ46" s="169"/>
      <c r="CK46" s="169" t="s">
        <v>153</v>
      </c>
      <c r="CL46" s="169"/>
      <c r="CM46" s="169" t="s">
        <v>153</v>
      </c>
      <c r="CN46" s="169"/>
      <c r="CO46" s="169" t="s">
        <v>153</v>
      </c>
      <c r="CP46" s="169"/>
      <c r="CQ46" s="169" t="s">
        <v>153</v>
      </c>
      <c r="CR46" s="169"/>
      <c r="CS46" s="169" t="s">
        <v>153</v>
      </c>
      <c r="CT46" s="169"/>
      <c r="CU46" s="169" t="s">
        <v>153</v>
      </c>
      <c r="CV46" s="169"/>
      <c r="CW46" s="169" t="s">
        <v>153</v>
      </c>
      <c r="CX46" s="169"/>
      <c r="CY46" s="169" t="s">
        <v>153</v>
      </c>
      <c r="CZ46" s="169"/>
      <c r="DA46" s="169" t="s">
        <v>153</v>
      </c>
      <c r="DB46" s="169"/>
      <c r="DC46" s="169" t="s">
        <v>153</v>
      </c>
      <c r="DD46" s="169"/>
      <c r="DE46" s="169" t="s">
        <v>153</v>
      </c>
      <c r="DF46" s="169"/>
      <c r="DG46" s="169" t="s">
        <v>153</v>
      </c>
      <c r="DH46" s="169"/>
      <c r="DI46" s="169" t="s">
        <v>153</v>
      </c>
      <c r="DJ46" s="169"/>
      <c r="DK46" s="169" t="s">
        <v>153</v>
      </c>
      <c r="DL46" s="169"/>
      <c r="DM46" s="169" t="s">
        <v>153</v>
      </c>
      <c r="DN46" s="169"/>
      <c r="DO46" s="169" t="s">
        <v>153</v>
      </c>
      <c r="DP46" s="169"/>
      <c r="DQ46" s="169" t="s">
        <v>153</v>
      </c>
      <c r="DR46" s="169"/>
      <c r="DS46" s="169" t="s">
        <v>153</v>
      </c>
      <c r="DT46" s="169"/>
      <c r="DU46" s="169" t="s">
        <v>153</v>
      </c>
      <c r="DV46" s="169"/>
      <c r="DW46" s="169" t="s">
        <v>153</v>
      </c>
      <c r="DX46" s="169"/>
      <c r="DY46" s="169" t="s">
        <v>153</v>
      </c>
      <c r="DZ46" s="169"/>
      <c r="EA46" s="169" t="s">
        <v>153</v>
      </c>
      <c r="EB46" s="169"/>
      <c r="EC46" s="216" t="s">
        <v>153</v>
      </c>
      <c r="ED46" s="216"/>
      <c r="EE46" s="216" t="s">
        <v>153</v>
      </c>
      <c r="EF46" s="216"/>
      <c r="EG46" s="216" t="s">
        <v>153</v>
      </c>
      <c r="EH46" s="216"/>
      <c r="EI46" s="216" t="s">
        <v>153</v>
      </c>
      <c r="EJ46" s="169"/>
      <c r="EK46" s="169" t="s">
        <v>153</v>
      </c>
      <c r="EL46" s="169"/>
      <c r="EM46" s="169" t="s">
        <v>153</v>
      </c>
      <c r="EN46" s="169"/>
      <c r="EO46" s="169" t="s">
        <v>153</v>
      </c>
      <c r="EP46" s="169"/>
    </row>
    <row r="47" spans="1:146" x14ac:dyDescent="0.3">
      <c r="A47" s="163" t="s">
        <v>47</v>
      </c>
      <c r="B47" s="176" t="s">
        <v>42</v>
      </c>
      <c r="C47" s="198" t="s">
        <v>13</v>
      </c>
      <c r="D47" s="199" t="s">
        <v>13</v>
      </c>
      <c r="E47" s="216">
        <v>0.1</v>
      </c>
      <c r="F47" s="169" t="s">
        <v>152</v>
      </c>
      <c r="G47" s="216">
        <v>0.1</v>
      </c>
      <c r="H47" s="169" t="s">
        <v>152</v>
      </c>
      <c r="I47" s="216">
        <v>0.1</v>
      </c>
      <c r="J47" s="169" t="s">
        <v>152</v>
      </c>
      <c r="K47" s="216">
        <v>0.1</v>
      </c>
      <c r="L47" s="169" t="s">
        <v>152</v>
      </c>
      <c r="M47" s="216">
        <v>0.1</v>
      </c>
      <c r="N47" s="169" t="s">
        <v>152</v>
      </c>
      <c r="O47" s="216">
        <v>0.1</v>
      </c>
      <c r="P47" s="169" t="s">
        <v>152</v>
      </c>
      <c r="Q47" s="216">
        <v>0.1</v>
      </c>
      <c r="R47" s="169" t="s">
        <v>152</v>
      </c>
      <c r="S47" s="216">
        <v>0.1</v>
      </c>
      <c r="T47" s="169" t="s">
        <v>152</v>
      </c>
      <c r="U47" s="216">
        <v>0.1</v>
      </c>
      <c r="V47" s="169" t="s">
        <v>152</v>
      </c>
      <c r="W47" s="169" t="s">
        <v>153</v>
      </c>
      <c r="X47" s="169"/>
      <c r="Y47" s="169" t="s">
        <v>153</v>
      </c>
      <c r="Z47" s="169"/>
      <c r="AA47" s="216">
        <v>0.1</v>
      </c>
      <c r="AB47" s="169" t="s">
        <v>152</v>
      </c>
      <c r="AC47" s="216">
        <v>0.1</v>
      </c>
      <c r="AD47" s="169" t="s">
        <v>152</v>
      </c>
      <c r="AE47" s="169" t="s">
        <v>153</v>
      </c>
      <c r="AF47" s="169"/>
      <c r="AG47" s="169" t="s">
        <v>153</v>
      </c>
      <c r="AH47" s="169"/>
      <c r="AI47" s="169" t="s">
        <v>153</v>
      </c>
      <c r="AJ47" s="169"/>
      <c r="AK47" s="169" t="s">
        <v>153</v>
      </c>
      <c r="AL47" s="169"/>
      <c r="AM47" s="169" t="s">
        <v>153</v>
      </c>
      <c r="AN47" s="169"/>
      <c r="AO47" s="169" t="s">
        <v>153</v>
      </c>
      <c r="AP47" s="169"/>
      <c r="AQ47" s="169" t="s">
        <v>153</v>
      </c>
      <c r="AR47" s="169"/>
      <c r="AS47" s="169" t="s">
        <v>153</v>
      </c>
      <c r="AT47" s="169"/>
      <c r="AU47" s="169" t="s">
        <v>153</v>
      </c>
      <c r="AV47" s="169"/>
      <c r="AW47" s="169" t="s">
        <v>153</v>
      </c>
      <c r="AX47" s="169"/>
      <c r="AY47" s="169" t="s">
        <v>153</v>
      </c>
      <c r="AZ47" s="169"/>
      <c r="BA47" s="169" t="s">
        <v>153</v>
      </c>
      <c r="BB47" s="169"/>
      <c r="BC47" s="169" t="s">
        <v>153</v>
      </c>
      <c r="BD47" s="169"/>
      <c r="BE47" s="169" t="s">
        <v>153</v>
      </c>
      <c r="BF47" s="169"/>
      <c r="BG47" s="169" t="s">
        <v>153</v>
      </c>
      <c r="BH47" s="169"/>
      <c r="BI47" s="169" t="s">
        <v>153</v>
      </c>
      <c r="BJ47" s="169"/>
      <c r="BK47" s="169" t="s">
        <v>153</v>
      </c>
      <c r="BL47" s="169"/>
      <c r="BM47" s="169" t="s">
        <v>153</v>
      </c>
      <c r="BN47" s="169"/>
      <c r="BO47" s="169"/>
      <c r="BP47" s="169"/>
      <c r="BQ47" s="169" t="s">
        <v>153</v>
      </c>
      <c r="BR47" s="169"/>
      <c r="BS47" s="169" t="s">
        <v>153</v>
      </c>
      <c r="BT47" s="169"/>
      <c r="BU47" s="169" t="s">
        <v>153</v>
      </c>
      <c r="BV47" s="169"/>
      <c r="BW47" s="169" t="s">
        <v>153</v>
      </c>
      <c r="BX47" s="169"/>
      <c r="BY47" s="169" t="s">
        <v>153</v>
      </c>
      <c r="BZ47" s="169"/>
      <c r="CA47" s="169" t="s">
        <v>153</v>
      </c>
      <c r="CB47" s="169"/>
      <c r="CC47" s="169" t="s">
        <v>153</v>
      </c>
      <c r="CD47" s="169"/>
      <c r="CE47" s="169" t="s">
        <v>153</v>
      </c>
      <c r="CF47" s="169"/>
      <c r="CG47" s="169" t="s">
        <v>153</v>
      </c>
      <c r="CH47" s="169"/>
      <c r="CI47" s="169" t="s">
        <v>153</v>
      </c>
      <c r="CJ47" s="169"/>
      <c r="CK47" s="169" t="s">
        <v>153</v>
      </c>
      <c r="CL47" s="169"/>
      <c r="CM47" s="169" t="s">
        <v>153</v>
      </c>
      <c r="CN47" s="169"/>
      <c r="CO47" s="169" t="s">
        <v>153</v>
      </c>
      <c r="CP47" s="169"/>
      <c r="CQ47" s="169" t="s">
        <v>153</v>
      </c>
      <c r="CR47" s="169"/>
      <c r="CS47" s="169" t="s">
        <v>153</v>
      </c>
      <c r="CT47" s="169"/>
      <c r="CU47" s="169" t="s">
        <v>153</v>
      </c>
      <c r="CV47" s="169"/>
      <c r="CW47" s="169" t="s">
        <v>153</v>
      </c>
      <c r="CX47" s="169"/>
      <c r="CY47" s="169" t="s">
        <v>153</v>
      </c>
      <c r="CZ47" s="169"/>
      <c r="DA47" s="169" t="s">
        <v>153</v>
      </c>
      <c r="DB47" s="169"/>
      <c r="DC47" s="169" t="s">
        <v>153</v>
      </c>
      <c r="DD47" s="169"/>
      <c r="DE47" s="169" t="s">
        <v>153</v>
      </c>
      <c r="DF47" s="169"/>
      <c r="DG47" s="169" t="s">
        <v>153</v>
      </c>
      <c r="DH47" s="169"/>
      <c r="DI47" s="169" t="s">
        <v>153</v>
      </c>
      <c r="DJ47" s="169"/>
      <c r="DK47" s="169" t="s">
        <v>153</v>
      </c>
      <c r="DL47" s="169"/>
      <c r="DM47" s="169" t="s">
        <v>153</v>
      </c>
      <c r="DN47" s="169"/>
      <c r="DO47" s="169" t="s">
        <v>153</v>
      </c>
      <c r="DP47" s="169"/>
      <c r="DQ47" s="169" t="s">
        <v>153</v>
      </c>
      <c r="DR47" s="169"/>
      <c r="DS47" s="169" t="s">
        <v>153</v>
      </c>
      <c r="DT47" s="169"/>
      <c r="DU47" s="169" t="s">
        <v>153</v>
      </c>
      <c r="DV47" s="169"/>
      <c r="DW47" s="169">
        <v>0.26</v>
      </c>
      <c r="DX47" s="169"/>
      <c r="DY47" s="169" t="s">
        <v>153</v>
      </c>
      <c r="DZ47" s="169"/>
      <c r="EA47" s="169" t="s">
        <v>153</v>
      </c>
      <c r="EB47" s="169"/>
      <c r="EC47" s="216">
        <v>0.1</v>
      </c>
      <c r="ED47" s="169" t="s">
        <v>152</v>
      </c>
      <c r="EE47" s="169" t="s">
        <v>153</v>
      </c>
      <c r="EF47" s="169"/>
      <c r="EG47" s="169" t="s">
        <v>153</v>
      </c>
      <c r="EH47" s="169"/>
      <c r="EI47" s="216">
        <v>0.1</v>
      </c>
      <c r="EJ47" s="169" t="s">
        <v>152</v>
      </c>
      <c r="EK47" s="169" t="s">
        <v>153</v>
      </c>
      <c r="EL47" s="169"/>
      <c r="EM47" s="169" t="s">
        <v>153</v>
      </c>
      <c r="EN47" s="169"/>
      <c r="EO47" s="169" t="s">
        <v>153</v>
      </c>
      <c r="EP47" s="169"/>
    </row>
    <row r="48" spans="1:146" ht="26.4" x14ac:dyDescent="0.35">
      <c r="A48" s="170" t="s">
        <v>531</v>
      </c>
      <c r="B48" s="181" t="s">
        <v>42</v>
      </c>
      <c r="C48" s="200" t="s">
        <v>13</v>
      </c>
      <c r="D48" s="201" t="s">
        <v>13</v>
      </c>
      <c r="E48" s="217">
        <v>0.8</v>
      </c>
      <c r="F48" s="217" t="s">
        <v>152</v>
      </c>
      <c r="G48" s="217">
        <v>0.8</v>
      </c>
      <c r="H48" s="217" t="s">
        <v>152</v>
      </c>
      <c r="I48" s="217">
        <v>0.8</v>
      </c>
      <c r="J48" s="217" t="s">
        <v>152</v>
      </c>
      <c r="K48" s="217">
        <v>0.8</v>
      </c>
      <c r="L48" s="217" t="s">
        <v>152</v>
      </c>
      <c r="M48" s="217">
        <v>0.8</v>
      </c>
      <c r="N48" s="217" t="s">
        <v>152</v>
      </c>
      <c r="O48" s="217">
        <v>0.8</v>
      </c>
      <c r="P48" s="171" t="s">
        <v>152</v>
      </c>
      <c r="Q48" s="217">
        <v>0.8</v>
      </c>
      <c r="R48" s="217" t="s">
        <v>152</v>
      </c>
      <c r="S48" s="217">
        <v>0.8</v>
      </c>
      <c r="T48" s="217" t="s">
        <v>152</v>
      </c>
      <c r="U48" s="217">
        <v>0.8</v>
      </c>
      <c r="V48" s="217" t="s">
        <v>152</v>
      </c>
      <c r="W48" s="217" t="s">
        <v>153</v>
      </c>
      <c r="X48" s="217"/>
      <c r="Y48" s="171" t="s">
        <v>153</v>
      </c>
      <c r="Z48" s="171"/>
      <c r="AA48" s="217">
        <v>0.8</v>
      </c>
      <c r="AB48" s="217" t="s">
        <v>152</v>
      </c>
      <c r="AC48" s="217">
        <v>0.8</v>
      </c>
      <c r="AD48" s="171" t="s">
        <v>152</v>
      </c>
      <c r="AE48" s="171" t="s">
        <v>153</v>
      </c>
      <c r="AF48" s="171"/>
      <c r="AG48" s="171" t="s">
        <v>153</v>
      </c>
      <c r="AH48" s="171"/>
      <c r="AI48" s="171" t="s">
        <v>153</v>
      </c>
      <c r="AJ48" s="171"/>
      <c r="AK48" s="171" t="s">
        <v>153</v>
      </c>
      <c r="AL48" s="171"/>
      <c r="AM48" s="171" t="s">
        <v>153</v>
      </c>
      <c r="AN48" s="171"/>
      <c r="AO48" s="171" t="s">
        <v>153</v>
      </c>
      <c r="AP48" s="171"/>
      <c r="AQ48" s="171" t="s">
        <v>153</v>
      </c>
      <c r="AR48" s="171"/>
      <c r="AS48" s="171" t="s">
        <v>153</v>
      </c>
      <c r="AT48" s="171"/>
      <c r="AU48" s="171" t="s">
        <v>153</v>
      </c>
      <c r="AV48" s="171"/>
      <c r="AW48" s="171" t="s">
        <v>153</v>
      </c>
      <c r="AX48" s="171"/>
      <c r="AY48" s="171" t="s">
        <v>153</v>
      </c>
      <c r="AZ48" s="171"/>
      <c r="BA48" s="171" t="s">
        <v>153</v>
      </c>
      <c r="BB48" s="171"/>
      <c r="BC48" s="171" t="s">
        <v>153</v>
      </c>
      <c r="BD48" s="171"/>
      <c r="BE48" s="171" t="s">
        <v>153</v>
      </c>
      <c r="BF48" s="171"/>
      <c r="BG48" s="171" t="s">
        <v>153</v>
      </c>
      <c r="BH48" s="171"/>
      <c r="BI48" s="171" t="s">
        <v>153</v>
      </c>
      <c r="BJ48" s="171"/>
      <c r="BK48" s="171" t="s">
        <v>153</v>
      </c>
      <c r="BL48" s="171"/>
      <c r="BM48" s="171" t="s">
        <v>153</v>
      </c>
      <c r="BN48" s="171"/>
      <c r="BO48" s="171"/>
      <c r="BP48" s="171"/>
      <c r="BQ48" s="171" t="s">
        <v>153</v>
      </c>
      <c r="BR48" s="171"/>
      <c r="BS48" s="171" t="s">
        <v>153</v>
      </c>
      <c r="BT48" s="171"/>
      <c r="BU48" s="171" t="s">
        <v>153</v>
      </c>
      <c r="BV48" s="171"/>
      <c r="BW48" s="171" t="s">
        <v>153</v>
      </c>
      <c r="BX48" s="171"/>
      <c r="BY48" s="171" t="s">
        <v>153</v>
      </c>
      <c r="BZ48" s="171"/>
      <c r="CA48" s="171" t="s">
        <v>153</v>
      </c>
      <c r="CB48" s="171"/>
      <c r="CC48" s="171" t="s">
        <v>153</v>
      </c>
      <c r="CD48" s="171"/>
      <c r="CE48" s="171" t="s">
        <v>153</v>
      </c>
      <c r="CF48" s="171"/>
      <c r="CG48" s="171" t="s">
        <v>153</v>
      </c>
      <c r="CH48" s="171"/>
      <c r="CI48" s="171" t="s">
        <v>153</v>
      </c>
      <c r="CJ48" s="171"/>
      <c r="CK48" s="171" t="s">
        <v>153</v>
      </c>
      <c r="CL48" s="171"/>
      <c r="CM48" s="171" t="s">
        <v>153</v>
      </c>
      <c r="CN48" s="171"/>
      <c r="CO48" s="171" t="s">
        <v>153</v>
      </c>
      <c r="CP48" s="171"/>
      <c r="CQ48" s="171" t="s">
        <v>153</v>
      </c>
      <c r="CR48" s="171"/>
      <c r="CS48" s="171" t="s">
        <v>153</v>
      </c>
      <c r="CT48" s="171"/>
      <c r="CU48" s="171" t="s">
        <v>153</v>
      </c>
      <c r="CV48" s="171"/>
      <c r="CW48" s="171" t="s">
        <v>153</v>
      </c>
      <c r="CX48" s="171"/>
      <c r="CY48" s="171" t="s">
        <v>153</v>
      </c>
      <c r="CZ48" s="171"/>
      <c r="DA48" s="171" t="s">
        <v>153</v>
      </c>
      <c r="DB48" s="171"/>
      <c r="DC48" s="171" t="s">
        <v>153</v>
      </c>
      <c r="DD48" s="171"/>
      <c r="DE48" s="171" t="s">
        <v>153</v>
      </c>
      <c r="DF48" s="171"/>
      <c r="DG48" s="171" t="s">
        <v>153</v>
      </c>
      <c r="DH48" s="171"/>
      <c r="DI48" s="171" t="s">
        <v>153</v>
      </c>
      <c r="DJ48" s="171"/>
      <c r="DK48" s="171" t="s">
        <v>153</v>
      </c>
      <c r="DL48" s="171"/>
      <c r="DM48" s="171" t="s">
        <v>153</v>
      </c>
      <c r="DN48" s="171"/>
      <c r="DO48" s="171" t="s">
        <v>153</v>
      </c>
      <c r="DP48" s="171"/>
      <c r="DQ48" s="171" t="s">
        <v>153</v>
      </c>
      <c r="DR48" s="171"/>
      <c r="DS48" s="171" t="s">
        <v>153</v>
      </c>
      <c r="DT48" s="171"/>
      <c r="DU48" s="171" t="s">
        <v>153</v>
      </c>
      <c r="DV48" s="171"/>
      <c r="DW48" s="171">
        <v>2.21</v>
      </c>
      <c r="DX48" s="171"/>
      <c r="DY48" s="171" t="s">
        <v>153</v>
      </c>
      <c r="DZ48" s="171"/>
      <c r="EA48" s="171" t="s">
        <v>153</v>
      </c>
      <c r="EB48" s="171"/>
      <c r="EC48" s="217">
        <v>0.8</v>
      </c>
      <c r="ED48" s="171" t="s">
        <v>152</v>
      </c>
      <c r="EE48" s="171" t="s">
        <v>153</v>
      </c>
      <c r="EF48" s="171"/>
      <c r="EG48" s="171" t="s">
        <v>153</v>
      </c>
      <c r="EH48" s="171"/>
      <c r="EI48" s="217">
        <v>0.8</v>
      </c>
      <c r="EJ48" s="171" t="s">
        <v>152</v>
      </c>
      <c r="EK48" s="171" t="s">
        <v>153</v>
      </c>
      <c r="EL48" s="171"/>
      <c r="EM48" s="171" t="s">
        <v>153</v>
      </c>
      <c r="EN48" s="171"/>
      <c r="EO48" s="171" t="s">
        <v>153</v>
      </c>
      <c r="EP48" s="171"/>
    </row>
  </sheetData>
  <mergeCells count="289">
    <mergeCell ref="A2:D2"/>
    <mergeCell ref="DC8:DD8"/>
    <mergeCell ref="DE8:DF8"/>
    <mergeCell ref="DG8:DH8"/>
    <mergeCell ref="DI8:DJ8"/>
    <mergeCell ref="DK8:DL8"/>
    <mergeCell ref="CQ8:CR8"/>
    <mergeCell ref="CS8:CT8"/>
    <mergeCell ref="CU8:CV8"/>
    <mergeCell ref="CW8:CX8"/>
    <mergeCell ref="CY8:CZ8"/>
    <mergeCell ref="DA8:DB8"/>
    <mergeCell ref="CE8:CF8"/>
    <mergeCell ref="CG8:CH8"/>
    <mergeCell ref="CI8:CJ8"/>
    <mergeCell ref="CK8:CL8"/>
    <mergeCell ref="CM8:CN8"/>
    <mergeCell ref="CO8:CP8"/>
    <mergeCell ref="BS8:BT8"/>
    <mergeCell ref="BU8:BV8"/>
    <mergeCell ref="BW8:BX8"/>
    <mergeCell ref="BY8:BZ8"/>
    <mergeCell ref="CA8:CB8"/>
    <mergeCell ref="CC8:CD8"/>
    <mergeCell ref="BG8:BH8"/>
    <mergeCell ref="BI8:BJ8"/>
    <mergeCell ref="BK8:BL8"/>
    <mergeCell ref="BM8:BN8"/>
    <mergeCell ref="BO8:BP8"/>
    <mergeCell ref="BQ8:BR8"/>
    <mergeCell ref="AU8:AV8"/>
    <mergeCell ref="AW8:AX8"/>
    <mergeCell ref="AY8:AZ8"/>
    <mergeCell ref="BA8:BB8"/>
    <mergeCell ref="BC8:BD8"/>
    <mergeCell ref="BE8:BF8"/>
    <mergeCell ref="AI8:AJ8"/>
    <mergeCell ref="AK8:AL8"/>
    <mergeCell ref="AM8:AN8"/>
    <mergeCell ref="AO8:AP8"/>
    <mergeCell ref="AQ8:AR8"/>
    <mergeCell ref="AS8:AT8"/>
    <mergeCell ref="W8:X8"/>
    <mergeCell ref="Y8:Z8"/>
    <mergeCell ref="AA8:AB8"/>
    <mergeCell ref="AC8:AD8"/>
    <mergeCell ref="AE8:AF8"/>
    <mergeCell ref="AG8:AH8"/>
    <mergeCell ref="DK7:DL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Y7:CZ7"/>
    <mergeCell ref="DA7:DB7"/>
    <mergeCell ref="DC7:DD7"/>
    <mergeCell ref="DE7:DF7"/>
    <mergeCell ref="DG7:DH7"/>
    <mergeCell ref="DI7:DJ7"/>
    <mergeCell ref="CM7:CN7"/>
    <mergeCell ref="CO7:CP7"/>
    <mergeCell ref="CQ7:CR7"/>
    <mergeCell ref="CS7:CT7"/>
    <mergeCell ref="CU7:CV7"/>
    <mergeCell ref="CW7:CX7"/>
    <mergeCell ref="CA7:CB7"/>
    <mergeCell ref="CC7:CD7"/>
    <mergeCell ref="CE7:CF7"/>
    <mergeCell ref="CG7:CH7"/>
    <mergeCell ref="CI7:CJ7"/>
    <mergeCell ref="CK7:CL7"/>
    <mergeCell ref="BO7:BP7"/>
    <mergeCell ref="BQ7:BR7"/>
    <mergeCell ref="BS7:BT7"/>
    <mergeCell ref="BU7:BV7"/>
    <mergeCell ref="BW7:BX7"/>
    <mergeCell ref="BY7:BZ7"/>
    <mergeCell ref="BC7:BD7"/>
    <mergeCell ref="BE7:BF7"/>
    <mergeCell ref="BG7:BH7"/>
    <mergeCell ref="BI7:BJ7"/>
    <mergeCell ref="BK7:BL7"/>
    <mergeCell ref="BM7:BN7"/>
    <mergeCell ref="AQ7:AR7"/>
    <mergeCell ref="AS7:AT7"/>
    <mergeCell ref="AU7:AV7"/>
    <mergeCell ref="AW7:AX7"/>
    <mergeCell ref="AY7:AZ7"/>
    <mergeCell ref="BA7:BB7"/>
    <mergeCell ref="AE7:AF7"/>
    <mergeCell ref="AG7:AH7"/>
    <mergeCell ref="AI7:AJ7"/>
    <mergeCell ref="AK7:AL7"/>
    <mergeCell ref="AM7:AN7"/>
    <mergeCell ref="AO7:AP7"/>
    <mergeCell ref="S7:T7"/>
    <mergeCell ref="U7:V7"/>
    <mergeCell ref="W7:X7"/>
    <mergeCell ref="Y7:Z7"/>
    <mergeCell ref="AA7:AB7"/>
    <mergeCell ref="AC7:AD7"/>
    <mergeCell ref="G7:H7"/>
    <mergeCell ref="I7:J7"/>
    <mergeCell ref="K7:L7"/>
    <mergeCell ref="M7:N7"/>
    <mergeCell ref="O7:P7"/>
    <mergeCell ref="Q7:R7"/>
    <mergeCell ref="DA6:DB6"/>
    <mergeCell ref="DC6:DD6"/>
    <mergeCell ref="DE6:DF6"/>
    <mergeCell ref="CC6:CD6"/>
    <mergeCell ref="CE6:CF6"/>
    <mergeCell ref="CG6:CH6"/>
    <mergeCell ref="CI6:CJ6"/>
    <mergeCell ref="CK6:CL6"/>
    <mergeCell ref="CM6:CN6"/>
    <mergeCell ref="BQ6:BR6"/>
    <mergeCell ref="BS6:BT6"/>
    <mergeCell ref="BU6:BV6"/>
    <mergeCell ref="BW6:BX6"/>
    <mergeCell ref="BY6:BZ6"/>
    <mergeCell ref="CA6:CB6"/>
    <mergeCell ref="BE6:BF6"/>
    <mergeCell ref="BG6:BH6"/>
    <mergeCell ref="BI6:BJ6"/>
    <mergeCell ref="DG6:DH6"/>
    <mergeCell ref="DI6:DJ6"/>
    <mergeCell ref="DK6:DL6"/>
    <mergeCell ref="CO6:CP6"/>
    <mergeCell ref="CQ6:CR6"/>
    <mergeCell ref="CS6:CT6"/>
    <mergeCell ref="CU6:CV6"/>
    <mergeCell ref="CW6:CX6"/>
    <mergeCell ref="CY6:CZ6"/>
    <mergeCell ref="BK6:BL6"/>
    <mergeCell ref="BM6:BN6"/>
    <mergeCell ref="BO6:BP6"/>
    <mergeCell ref="AS6:AT6"/>
    <mergeCell ref="AU6:AV6"/>
    <mergeCell ref="AW6:AX6"/>
    <mergeCell ref="AY6:AZ6"/>
    <mergeCell ref="BA6:BB6"/>
    <mergeCell ref="BC6:BD6"/>
    <mergeCell ref="AG6:AH6"/>
    <mergeCell ref="AI6:AJ6"/>
    <mergeCell ref="AK6:AL6"/>
    <mergeCell ref="AM6:AN6"/>
    <mergeCell ref="AO6:AP6"/>
    <mergeCell ref="AQ6:AR6"/>
    <mergeCell ref="U6:V6"/>
    <mergeCell ref="W6:X6"/>
    <mergeCell ref="Y6:Z6"/>
    <mergeCell ref="AA6:AB6"/>
    <mergeCell ref="AC6:AD6"/>
    <mergeCell ref="AE6:AF6"/>
    <mergeCell ref="DI5:DJ5"/>
    <mergeCell ref="DK5:DL5"/>
    <mergeCell ref="E6:F6"/>
    <mergeCell ref="G6:H6"/>
    <mergeCell ref="I6:J6"/>
    <mergeCell ref="K6:L6"/>
    <mergeCell ref="M6:N6"/>
    <mergeCell ref="O6:P6"/>
    <mergeCell ref="Q6:R6"/>
    <mergeCell ref="S6:T6"/>
    <mergeCell ref="CW5:CX5"/>
    <mergeCell ref="CY5:CZ5"/>
    <mergeCell ref="DA5:DB5"/>
    <mergeCell ref="DC5:DD5"/>
    <mergeCell ref="DE5:DF5"/>
    <mergeCell ref="DG5:DH5"/>
    <mergeCell ref="CK5:CL5"/>
    <mergeCell ref="CM5:CN5"/>
    <mergeCell ref="CO5:CP5"/>
    <mergeCell ref="CQ5:CR5"/>
    <mergeCell ref="CS5:CT5"/>
    <mergeCell ref="CU5:CV5"/>
    <mergeCell ref="BY5:BZ5"/>
    <mergeCell ref="CA5:CB5"/>
    <mergeCell ref="CC5:CD5"/>
    <mergeCell ref="CE5:CF5"/>
    <mergeCell ref="CG5:CH5"/>
    <mergeCell ref="CI5:CJ5"/>
    <mergeCell ref="BM5:BN5"/>
    <mergeCell ref="BO5:BP5"/>
    <mergeCell ref="BQ5:BR5"/>
    <mergeCell ref="BS5:BT5"/>
    <mergeCell ref="BU5:BV5"/>
    <mergeCell ref="BW5:BX5"/>
    <mergeCell ref="BA5:BB5"/>
    <mergeCell ref="BC5:BD5"/>
    <mergeCell ref="BE5:BF5"/>
    <mergeCell ref="BG5:BH5"/>
    <mergeCell ref="BI5:BJ5"/>
    <mergeCell ref="BK5:BL5"/>
    <mergeCell ref="AO5:AP5"/>
    <mergeCell ref="AQ5:AR5"/>
    <mergeCell ref="AS5:AT5"/>
    <mergeCell ref="AU5:AV5"/>
    <mergeCell ref="AW5:AX5"/>
    <mergeCell ref="AY5:AZ5"/>
    <mergeCell ref="AC5:AD5"/>
    <mergeCell ref="AE5:AF5"/>
    <mergeCell ref="AG5:AH5"/>
    <mergeCell ref="AI5:AJ5"/>
    <mergeCell ref="AK5:AL5"/>
    <mergeCell ref="AM5:AN5"/>
    <mergeCell ref="Q5:R5"/>
    <mergeCell ref="S5:T5"/>
    <mergeCell ref="U5:V5"/>
    <mergeCell ref="W5:X5"/>
    <mergeCell ref="Y5:Z5"/>
    <mergeCell ref="AA5:AB5"/>
    <mergeCell ref="E5:F5"/>
    <mergeCell ref="G5:H5"/>
    <mergeCell ref="I5:J5"/>
    <mergeCell ref="K5:L5"/>
    <mergeCell ref="M5:N5"/>
    <mergeCell ref="O5:P5"/>
    <mergeCell ref="A4:B4"/>
    <mergeCell ref="A5:B5"/>
    <mergeCell ref="A6:B6"/>
    <mergeCell ref="C7:C8"/>
    <mergeCell ref="D7:D8"/>
    <mergeCell ref="DS5:DT5"/>
    <mergeCell ref="DU5:DV5"/>
    <mergeCell ref="DW5:DX5"/>
    <mergeCell ref="DY5:DZ5"/>
    <mergeCell ref="DM5:DN5"/>
    <mergeCell ref="EM5:EN5"/>
    <mergeCell ref="EO5:EP5"/>
    <mergeCell ref="EA5:EB5"/>
    <mergeCell ref="EC5:ED5"/>
    <mergeCell ref="EE5:EF5"/>
    <mergeCell ref="EG5:EH5"/>
    <mergeCell ref="EI5:EJ5"/>
    <mergeCell ref="EK5:EL5"/>
    <mergeCell ref="DO5:DP5"/>
    <mergeCell ref="DQ5:DR5"/>
    <mergeCell ref="EK6:EL6"/>
    <mergeCell ref="EM6:EN6"/>
    <mergeCell ref="EO6:EP6"/>
    <mergeCell ref="DS6:DT6"/>
    <mergeCell ref="DU6:DV6"/>
    <mergeCell ref="DW6:DX6"/>
    <mergeCell ref="DY6:DZ6"/>
    <mergeCell ref="EA6:EB6"/>
    <mergeCell ref="EC6:ED6"/>
    <mergeCell ref="EE6:EF6"/>
    <mergeCell ref="EG6:EH6"/>
    <mergeCell ref="EI6:EJ6"/>
    <mergeCell ref="DM6:DN6"/>
    <mergeCell ref="DO6:DP6"/>
    <mergeCell ref="DQ6:DR6"/>
    <mergeCell ref="DY7:DZ7"/>
    <mergeCell ref="EA7:EB7"/>
    <mergeCell ref="DM7:DN7"/>
    <mergeCell ref="DO7:DP7"/>
    <mergeCell ref="DQ7:DR7"/>
    <mergeCell ref="DS7:DT7"/>
    <mergeCell ref="DU7:DV7"/>
    <mergeCell ref="DW7:DX7"/>
    <mergeCell ref="EE8:EF8"/>
    <mergeCell ref="EG8:EH8"/>
    <mergeCell ref="EI8:EJ8"/>
    <mergeCell ref="EK7:EL7"/>
    <mergeCell ref="EM7:EN7"/>
    <mergeCell ref="EO7:EP7"/>
    <mergeCell ref="EC7:ED7"/>
    <mergeCell ref="EE7:EF7"/>
    <mergeCell ref="EG7:EH7"/>
    <mergeCell ref="EI7:EJ7"/>
    <mergeCell ref="EK8:EL8"/>
    <mergeCell ref="EM8:EN8"/>
    <mergeCell ref="EO8:EP8"/>
    <mergeCell ref="DM8:DN8"/>
    <mergeCell ref="DO8:DP8"/>
    <mergeCell ref="DQ8:DR8"/>
    <mergeCell ref="DS8:DT8"/>
    <mergeCell ref="DU8:DV8"/>
    <mergeCell ref="DW8:DX8"/>
    <mergeCell ref="DY8:DZ8"/>
    <mergeCell ref="EA8:EB8"/>
    <mergeCell ref="EC8:ED8"/>
  </mergeCells>
  <conditionalFormatting sqref="E10:DL10">
    <cfRule type="expression" dxfId="201" priority="113">
      <formula>"&gt;$D$11,&lt;$C$11"</formula>
    </cfRule>
  </conditionalFormatting>
  <conditionalFormatting sqref="E11:DL11">
    <cfRule type="cellIs" dxfId="200" priority="114" operator="between">
      <formula>$C$11</formula>
      <formula>$D$11</formula>
    </cfRule>
  </conditionalFormatting>
  <conditionalFormatting sqref="E11:DL11">
    <cfRule type="containsText" priority="108" stopIfTrue="1" operator="containsText" text="NT">
      <formula>NOT(ISERROR(SEARCH("NT",E11)))</formula>
    </cfRule>
    <cfRule type="containsText" priority="109" stopIfTrue="1" operator="containsText" text="J">
      <formula>NOT(ISERROR(SEARCH("J",E11)))</formula>
    </cfRule>
    <cfRule type="containsText" priority="110" stopIfTrue="1" operator="containsText" text="U">
      <formula>NOT(ISERROR(SEARCH("U",E11)))</formula>
    </cfRule>
    <cfRule type="containsBlanks" priority="111" stopIfTrue="1">
      <formula>LEN(TRIM(E11))=0</formula>
    </cfRule>
    <cfRule type="cellIs" dxfId="199" priority="112" operator="greaterThan">
      <formula>60</formula>
    </cfRule>
  </conditionalFormatting>
  <conditionalFormatting sqref="E12:DL12">
    <cfRule type="containsBlanks" priority="98" stopIfTrue="1">
      <formula>LEN(TRIM(E12))=0</formula>
    </cfRule>
    <cfRule type="containsText" priority="99" stopIfTrue="1" operator="containsText" text="J">
      <formula>NOT(ISERROR(SEARCH("J",E12)))</formula>
    </cfRule>
    <cfRule type="containsText" priority="104" stopIfTrue="1" operator="containsText" text="U">
      <formula>NOT(ISERROR(SEARCH("U",E12)))</formula>
    </cfRule>
    <cfRule type="containsText" priority="105" stopIfTrue="1" operator="containsText" text="NT">
      <formula>NOT(ISERROR(SEARCH("NT",E12)))</formula>
    </cfRule>
    <cfRule type="cellIs" dxfId="198" priority="106" operator="greaterThan">
      <formula>72</formula>
    </cfRule>
    <cfRule type="cellIs" dxfId="197" priority="107" operator="between">
      <formula>18</formula>
      <formula>72</formula>
    </cfRule>
  </conditionalFormatting>
  <conditionalFormatting sqref="E13:DL42">
    <cfRule type="containsBlanks" priority="58" stopIfTrue="1">
      <formula>LEN(TRIM(E13))=0</formula>
    </cfRule>
    <cfRule type="containsText" priority="59" stopIfTrue="1" operator="containsText" text="U">
      <formula>NOT(ISERROR(SEARCH("U",E13)))</formula>
    </cfRule>
    <cfRule type="containsText" priority="60" stopIfTrue="1" operator="containsText" text="J">
      <formula>NOT(ISERROR(SEARCH("J",E13)))</formula>
    </cfRule>
    <cfRule type="containsText" priority="61" stopIfTrue="1" operator="containsText" text="NT">
      <formula>NOT(ISERROR(SEARCH("NT",E13)))</formula>
    </cfRule>
  </conditionalFormatting>
  <conditionalFormatting sqref="E13:DL13">
    <cfRule type="cellIs" dxfId="196" priority="102" operator="between">
      <formula>4250</formula>
      <formula>6000</formula>
    </cfRule>
    <cfRule type="cellIs" dxfId="195" priority="103" operator="greaterThan">
      <formula>6000</formula>
    </cfRule>
  </conditionalFormatting>
  <conditionalFormatting sqref="E14:DL14">
    <cfRule type="cellIs" dxfId="194" priority="100" operator="between">
      <formula>30</formula>
      <formula>72</formula>
    </cfRule>
    <cfRule type="cellIs" dxfId="193" priority="101" operator="greaterThan">
      <formula>72</formula>
    </cfRule>
  </conditionalFormatting>
  <conditionalFormatting sqref="E15:DL15">
    <cfRule type="cellIs" dxfId="192" priority="97" operator="greaterThan">
      <formula>0.085</formula>
    </cfRule>
  </conditionalFormatting>
  <conditionalFormatting sqref="E16:DL16">
    <cfRule type="cellIs" dxfId="191" priority="96" operator="greaterThan">
      <formula>100</formula>
    </cfRule>
  </conditionalFormatting>
  <conditionalFormatting sqref="E17:DL17">
    <cfRule type="cellIs" dxfId="190" priority="94" operator="between">
      <formula>1.5</formula>
      <formula>4.2</formula>
    </cfRule>
    <cfRule type="cellIs" dxfId="189" priority="95" operator="greaterThan">
      <formula>4.2</formula>
    </cfRule>
  </conditionalFormatting>
  <conditionalFormatting sqref="E18:DL18">
    <cfRule type="cellIs" dxfId="188" priority="92" operator="between">
      <formula>180000</formula>
      <formula>415000</formula>
    </cfRule>
    <cfRule type="cellIs" dxfId="187" priority="93" operator="greaterThan">
      <formula>415000</formula>
    </cfRule>
  </conditionalFormatting>
  <conditionalFormatting sqref="E19:DL19">
    <cfRule type="cellIs" dxfId="186" priority="90" operator="between">
      <formula>840</formula>
      <formula>1020</formula>
    </cfRule>
    <cfRule type="cellIs" dxfId="185" priority="91" operator="greaterThan">
      <formula>1020</formula>
    </cfRule>
  </conditionalFormatting>
  <conditionalFormatting sqref="E20:DL20">
    <cfRule type="cellIs" dxfId="184" priority="88" operator="between">
      <formula>96</formula>
      <formula>250</formula>
    </cfRule>
    <cfRule type="cellIs" dxfId="183" priority="89" operator="greaterThan">
      <formula>250</formula>
    </cfRule>
  </conditionalFormatting>
  <conditionalFormatting sqref="E21:DL21">
    <cfRule type="cellIs" dxfId="182" priority="86" operator="between">
      <formula>360</formula>
      <formula>600</formula>
    </cfRule>
    <cfRule type="cellIs" dxfId="181" priority="87" operator="greaterThan">
      <formula>600</formula>
    </cfRule>
  </conditionalFormatting>
  <conditionalFormatting sqref="E22:DL22">
    <cfRule type="cellIs" dxfId="180" priority="84" operator="greaterThan">
      <formula>563000</formula>
    </cfRule>
    <cfRule type="cellIs" dxfId="179" priority="85" operator="between">
      <formula>480000</formula>
      <formula>563000</formula>
    </cfRule>
  </conditionalFormatting>
  <conditionalFormatting sqref="E23:DL23">
    <cfRule type="cellIs" dxfId="178" priority="82" operator="between">
      <formula>140</formula>
      <formula>420</formula>
    </cfRule>
    <cfRule type="cellIs" dxfId="177" priority="83" operator="greaterThan">
      <formula>420</formula>
    </cfRule>
  </conditionalFormatting>
  <conditionalFormatting sqref="E24:DL24">
    <cfRule type="cellIs" dxfId="176" priority="80" operator="between">
      <formula>200</formula>
      <formula>300</formula>
    </cfRule>
    <cfRule type="cellIs" dxfId="175" priority="81" operator="greaterThan">
      <formula>300</formula>
    </cfRule>
  </conditionalFormatting>
  <conditionalFormatting sqref="E26:DL26">
    <cfRule type="cellIs" dxfId="174" priority="79" operator="between">
      <formula>9500</formula>
      <formula>12000</formula>
    </cfRule>
  </conditionalFormatting>
  <conditionalFormatting sqref="E27:DL27">
    <cfRule type="cellIs" dxfId="173" priority="77" operator="between">
      <formula>0.72</formula>
      <formula>0.85</formula>
    </cfRule>
    <cfRule type="cellIs" dxfId="172" priority="78" operator="greaterThan">
      <formula>0.85</formula>
    </cfRule>
  </conditionalFormatting>
  <conditionalFormatting sqref="E28:DL28">
    <cfRule type="cellIs" dxfId="171" priority="75" operator="between">
      <formula>12</formula>
      <formula>24</formula>
    </cfRule>
    <cfRule type="cellIs" dxfId="170" priority="76" operator="greaterThan">
      <formula>24</formula>
    </cfRule>
  </conditionalFormatting>
  <conditionalFormatting sqref="E29:DL29">
    <cfRule type="cellIs" dxfId="169" priority="73" operator="between">
      <formula>600</formula>
      <formula>840</formula>
    </cfRule>
    <cfRule type="cellIs" dxfId="168" priority="74" operator="greaterThan">
      <formula>840</formula>
    </cfRule>
  </conditionalFormatting>
  <conditionalFormatting sqref="E32:DL32">
    <cfRule type="cellIs" dxfId="167" priority="71" operator="between">
      <formula>0.5</formula>
      <formula>4.8</formula>
    </cfRule>
    <cfRule type="cellIs" dxfId="166" priority="72" operator="greaterThan">
      <formula>4.8</formula>
    </cfRule>
  </conditionalFormatting>
  <conditionalFormatting sqref="E33:DL33">
    <cfRule type="cellIs" dxfId="165" priority="70" operator="greaterThan">
      <formula>0.75</formula>
    </cfRule>
  </conditionalFormatting>
  <conditionalFormatting sqref="E36:DL36">
    <cfRule type="cellIs" dxfId="164" priority="68" operator="between">
      <formula>3500</formula>
      <formula>8400</formula>
    </cfRule>
    <cfRule type="cellIs" dxfId="163" priority="69" operator="greaterThan">
      <formula>8400</formula>
    </cfRule>
  </conditionalFormatting>
  <conditionalFormatting sqref="E37:DL37">
    <cfRule type="cellIs" dxfId="162" priority="66" operator="between">
      <formula>8.5</formula>
      <formula>108</formula>
    </cfRule>
    <cfRule type="cellIs" dxfId="161" priority="67" operator="greaterThan">
      <formula>108</formula>
    </cfRule>
  </conditionalFormatting>
  <conditionalFormatting sqref="E40:DL40">
    <cfRule type="cellIs" dxfId="160" priority="64" operator="between">
      <formula>24</formula>
      <formula>27</formula>
    </cfRule>
    <cfRule type="cellIs" dxfId="159" priority="65" operator="greaterThan">
      <formula>27</formula>
    </cfRule>
  </conditionalFormatting>
  <conditionalFormatting sqref="E42:DL42">
    <cfRule type="cellIs" dxfId="158" priority="62" operator="between">
      <formula>700</formula>
      <formula>1080</formula>
    </cfRule>
    <cfRule type="cellIs" dxfId="157" priority="63" operator="greaterThan">
      <formula>1080</formula>
    </cfRule>
  </conditionalFormatting>
  <conditionalFormatting sqref="DM10:EP10">
    <cfRule type="expression" dxfId="156" priority="56">
      <formula>"&gt;$D$11,&lt;$C$11"</formula>
    </cfRule>
  </conditionalFormatting>
  <conditionalFormatting sqref="DM11:EP11">
    <cfRule type="cellIs" dxfId="155" priority="57" operator="between">
      <formula>$C$12</formula>
      <formula>$D$12</formula>
    </cfRule>
  </conditionalFormatting>
  <conditionalFormatting sqref="DM11:EP11">
    <cfRule type="containsText" priority="51" stopIfTrue="1" operator="containsText" text="NT">
      <formula>NOT(ISERROR(SEARCH("NT",DM11)))</formula>
    </cfRule>
    <cfRule type="containsText" priority="52" stopIfTrue="1" operator="containsText" text="J">
      <formula>NOT(ISERROR(SEARCH("J",DM11)))</formula>
    </cfRule>
    <cfRule type="containsText" priority="53" stopIfTrue="1" operator="containsText" text="U">
      <formula>NOT(ISERROR(SEARCH("U",DM11)))</formula>
    </cfRule>
    <cfRule type="containsBlanks" priority="54" stopIfTrue="1">
      <formula>LEN(TRIM(DM11))=0</formula>
    </cfRule>
    <cfRule type="cellIs" dxfId="154" priority="55" operator="greaterThan">
      <formula>60</formula>
    </cfRule>
  </conditionalFormatting>
  <conditionalFormatting sqref="DM12:EP12">
    <cfRule type="containsBlanks" priority="41" stopIfTrue="1">
      <formula>LEN(TRIM(DM12))=0</formula>
    </cfRule>
    <cfRule type="containsText" priority="42" stopIfTrue="1" operator="containsText" text="J">
      <formula>NOT(ISERROR(SEARCH("J",DM12)))</formula>
    </cfRule>
    <cfRule type="containsText" priority="47" stopIfTrue="1" operator="containsText" text="U">
      <formula>NOT(ISERROR(SEARCH("U",DM12)))</formula>
    </cfRule>
    <cfRule type="containsText" priority="48" stopIfTrue="1" operator="containsText" text="NT">
      <formula>NOT(ISERROR(SEARCH("NT",DM12)))</formula>
    </cfRule>
    <cfRule type="cellIs" dxfId="153" priority="49" operator="greaterThan">
      <formula>72</formula>
    </cfRule>
    <cfRule type="cellIs" dxfId="152" priority="50" operator="between">
      <formula>18</formula>
      <formula>72</formula>
    </cfRule>
  </conditionalFormatting>
  <conditionalFormatting sqref="DM13:EP42">
    <cfRule type="containsBlanks" priority="1" stopIfTrue="1">
      <formula>LEN(TRIM(DM13))=0</formula>
    </cfRule>
    <cfRule type="containsText" priority="2" stopIfTrue="1" operator="containsText" text="U">
      <formula>NOT(ISERROR(SEARCH("U",DM13)))</formula>
    </cfRule>
    <cfRule type="containsText" priority="3" stopIfTrue="1" operator="containsText" text="J">
      <formula>NOT(ISERROR(SEARCH("J",DM13)))</formula>
    </cfRule>
    <cfRule type="containsText" priority="4" stopIfTrue="1" operator="containsText" text="NT">
      <formula>NOT(ISERROR(SEARCH("NT",DM13)))</formula>
    </cfRule>
  </conditionalFormatting>
  <conditionalFormatting sqref="DM13:EP13">
    <cfRule type="cellIs" dxfId="151" priority="45" operator="between">
      <formula>4250</formula>
      <formula>6000</formula>
    </cfRule>
    <cfRule type="cellIs" dxfId="150" priority="46" operator="greaterThan">
      <formula>6000</formula>
    </cfRule>
  </conditionalFormatting>
  <conditionalFormatting sqref="DM14:EP14">
    <cfRule type="cellIs" dxfId="149" priority="43" operator="between">
      <formula>30</formula>
      <formula>72</formula>
    </cfRule>
    <cfRule type="cellIs" dxfId="148" priority="44" operator="greaterThan">
      <formula>72</formula>
    </cfRule>
  </conditionalFormatting>
  <conditionalFormatting sqref="DM15:EP15">
    <cfRule type="cellIs" dxfId="147" priority="40" operator="greaterThan">
      <formula>0.085</formula>
    </cfRule>
  </conditionalFormatting>
  <conditionalFormatting sqref="DM16:EP16">
    <cfRule type="cellIs" dxfId="146" priority="39" operator="greaterThan">
      <formula>100</formula>
    </cfRule>
  </conditionalFormatting>
  <conditionalFormatting sqref="DM17:EP17">
    <cfRule type="cellIs" dxfId="145" priority="37" operator="between">
      <formula>1.5</formula>
      <formula>4.2</formula>
    </cfRule>
    <cfRule type="cellIs" dxfId="144" priority="38" operator="greaterThan">
      <formula>4.2</formula>
    </cfRule>
  </conditionalFormatting>
  <conditionalFormatting sqref="DM18:EP18">
    <cfRule type="cellIs" dxfId="143" priority="35" operator="between">
      <formula>180000</formula>
      <formula>415000</formula>
    </cfRule>
    <cfRule type="cellIs" dxfId="142" priority="36" operator="greaterThan">
      <formula>415000</formula>
    </cfRule>
  </conditionalFormatting>
  <conditionalFormatting sqref="DM19:EP19">
    <cfRule type="cellIs" dxfId="141" priority="33" operator="between">
      <formula>840</formula>
      <formula>1020</formula>
    </cfRule>
    <cfRule type="cellIs" dxfId="140" priority="34" operator="greaterThan">
      <formula>1020</formula>
    </cfRule>
  </conditionalFormatting>
  <conditionalFormatting sqref="DM20:EP20">
    <cfRule type="cellIs" dxfId="139" priority="31" operator="between">
      <formula>96</formula>
      <formula>250</formula>
    </cfRule>
    <cfRule type="cellIs" dxfId="138" priority="32" operator="greaterThan">
      <formula>250</formula>
    </cfRule>
  </conditionalFormatting>
  <conditionalFormatting sqref="DM21:EP21">
    <cfRule type="cellIs" dxfId="137" priority="29" operator="between">
      <formula>360</formula>
      <formula>600</formula>
    </cfRule>
    <cfRule type="cellIs" dxfId="136" priority="30" operator="greaterThan">
      <formula>600</formula>
    </cfRule>
  </conditionalFormatting>
  <conditionalFormatting sqref="DM22:EP22">
    <cfRule type="cellIs" dxfId="135" priority="27" operator="greaterThan">
      <formula>563000</formula>
    </cfRule>
    <cfRule type="cellIs" dxfId="134" priority="28" operator="between">
      <formula>480000</formula>
      <formula>563000</formula>
    </cfRule>
  </conditionalFormatting>
  <conditionalFormatting sqref="DM23:EP23">
    <cfRule type="cellIs" dxfId="133" priority="25" operator="between">
      <formula>140</formula>
      <formula>420</formula>
    </cfRule>
    <cfRule type="cellIs" dxfId="132" priority="26" operator="greaterThan">
      <formula>420</formula>
    </cfRule>
  </conditionalFormatting>
  <conditionalFormatting sqref="DM24:EP24">
    <cfRule type="cellIs" dxfId="131" priority="23" operator="between">
      <formula>200</formula>
      <formula>300</formula>
    </cfRule>
    <cfRule type="cellIs" dxfId="130" priority="24" operator="greaterThan">
      <formula>300</formula>
    </cfRule>
  </conditionalFormatting>
  <conditionalFormatting sqref="DM26:EP26">
    <cfRule type="cellIs" dxfId="129" priority="22" operator="between">
      <formula>9500</formula>
      <formula>12000</formula>
    </cfRule>
  </conditionalFormatting>
  <conditionalFormatting sqref="DM27:EP27">
    <cfRule type="cellIs" dxfId="128" priority="20" operator="between">
      <formula>0.72</formula>
      <formula>0.85</formula>
    </cfRule>
    <cfRule type="cellIs" dxfId="127" priority="21" operator="greaterThan">
      <formula>0.85</formula>
    </cfRule>
  </conditionalFormatting>
  <conditionalFormatting sqref="DM28:EP28">
    <cfRule type="cellIs" dxfId="126" priority="18" operator="between">
      <formula>12</formula>
      <formula>24</formula>
    </cfRule>
    <cfRule type="cellIs" dxfId="125" priority="19" operator="greaterThan">
      <formula>24</formula>
    </cfRule>
  </conditionalFormatting>
  <conditionalFormatting sqref="DM29:EP29">
    <cfRule type="cellIs" dxfId="124" priority="16" operator="between">
      <formula>600</formula>
      <formula>840</formula>
    </cfRule>
    <cfRule type="cellIs" dxfId="123" priority="17" operator="greaterThan">
      <formula>840</formula>
    </cfRule>
  </conditionalFormatting>
  <conditionalFormatting sqref="DM32:EP32">
    <cfRule type="cellIs" dxfId="122" priority="14" operator="between">
      <formula>0.5</formula>
      <formula>4.8</formula>
    </cfRule>
    <cfRule type="cellIs" dxfId="121" priority="15" operator="greaterThan">
      <formula>4.8</formula>
    </cfRule>
  </conditionalFormatting>
  <conditionalFormatting sqref="DM33:EP33">
    <cfRule type="cellIs" dxfId="120" priority="13" operator="greaterThan">
      <formula>0.75</formula>
    </cfRule>
  </conditionalFormatting>
  <conditionalFormatting sqref="DM36:EP36">
    <cfRule type="cellIs" dxfId="119" priority="11" operator="between">
      <formula>3500</formula>
      <formula>8400</formula>
    </cfRule>
    <cfRule type="cellIs" dxfId="118" priority="12" operator="greaterThan">
      <formula>8400</formula>
    </cfRule>
  </conditionalFormatting>
  <conditionalFormatting sqref="DM37:EP37">
    <cfRule type="cellIs" dxfId="117" priority="9" operator="between">
      <formula>8.5</formula>
      <formula>108</formula>
    </cfRule>
    <cfRule type="cellIs" dxfId="116" priority="10" operator="greaterThan">
      <formula>108</formula>
    </cfRule>
  </conditionalFormatting>
  <conditionalFormatting sqref="DM40:EP40">
    <cfRule type="cellIs" dxfId="115" priority="7" operator="between">
      <formula>24</formula>
      <formula>27</formula>
    </cfRule>
    <cfRule type="cellIs" dxfId="114" priority="8" operator="greaterThan">
      <formula>27</formula>
    </cfRule>
  </conditionalFormatting>
  <conditionalFormatting sqref="DM42:EP42">
    <cfRule type="cellIs" dxfId="113" priority="5" operator="between">
      <formula>700</formula>
      <formula>1080</formula>
    </cfRule>
    <cfRule type="cellIs" dxfId="112" priority="6" operator="greaterThan">
      <formula>1080</formula>
    </cfRule>
  </conditionalFormatting>
  <pageMargins left="0.7" right="0.7" top="0.75" bottom="0.75" header="0.3" footer="0.3"/>
  <pageSetup paperSize="3" scale="90" orientation="landscape" r:id="rId1"/>
  <headerFooter>
    <oddFooter>&amp;L&amp;8ES10201112383RDD&amp;R&amp;8&amp;P OF x</oddFooter>
  </headerFooter>
  <colBreaks count="3" manualBreakCount="3">
    <brk id="52" min="1" max="47" man="1"/>
    <brk id="76" min="1" max="47" man="1"/>
    <brk id="100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Y28"/>
  <sheetViews>
    <sheetView view="pageBreakPreview" zoomScaleNormal="100" zoomScaleSheetLayoutView="100" workbookViewId="0">
      <pane xSplit="4" ySplit="4" topLeftCell="E5" activePane="bottomRight" state="frozenSplit"/>
      <selection pane="topRight" activeCell="F1" sqref="F1"/>
      <selection pane="bottomLeft" activeCell="A10" sqref="A10"/>
      <selection pane="bottomRight" activeCell="E5" sqref="E5"/>
    </sheetView>
  </sheetViews>
  <sheetFormatPr defaultColWidth="9.109375" defaultRowHeight="10.199999999999999" x14ac:dyDescent="0.2"/>
  <cols>
    <col min="1" max="1" width="20.6640625" style="2" customWidth="1"/>
    <col min="2" max="2" width="6.6640625" style="2" customWidth="1"/>
    <col min="3" max="3" width="10" style="2" bestFit="1" customWidth="1"/>
    <col min="4" max="4" width="11.5546875" style="2" customWidth="1"/>
    <col min="5" max="5" width="6" style="2" bestFit="1" customWidth="1"/>
    <col min="6" max="6" width="7.5546875" style="3" bestFit="1" customWidth="1"/>
    <col min="7" max="7" width="6" style="2" bestFit="1" customWidth="1"/>
    <col min="8" max="8" width="7.5546875" style="3" bestFit="1" customWidth="1"/>
    <col min="9" max="9" width="6" style="2" bestFit="1" customWidth="1"/>
    <col min="10" max="10" width="7.5546875" style="3" bestFit="1" customWidth="1"/>
    <col min="11" max="11" width="6.109375" style="2" bestFit="1" customWidth="1"/>
    <col min="12" max="12" width="7.5546875" style="3" bestFit="1" customWidth="1"/>
    <col min="13" max="13" width="6" style="2" bestFit="1" customWidth="1"/>
    <col min="14" max="14" width="7.5546875" style="3" bestFit="1" customWidth="1"/>
    <col min="15" max="15" width="6" style="2" bestFit="1" customWidth="1"/>
    <col min="16" max="16" width="7.5546875" style="3" bestFit="1" customWidth="1"/>
    <col min="17" max="17" width="6" style="2" bestFit="1" customWidth="1"/>
    <col min="18" max="18" width="7.5546875" style="3" bestFit="1" customWidth="1"/>
    <col min="19" max="19" width="6.109375" style="2" bestFit="1" customWidth="1"/>
    <col min="20" max="20" width="7.5546875" style="3" bestFit="1" customWidth="1"/>
    <col min="21" max="21" width="6" style="2" bestFit="1" customWidth="1"/>
    <col min="22" max="22" width="7.5546875" style="3" bestFit="1" customWidth="1"/>
    <col min="23" max="23" width="6.109375" style="2" bestFit="1" customWidth="1"/>
    <col min="24" max="24" width="7.5546875" style="3" bestFit="1" customWidth="1"/>
    <col min="25" max="25" width="6.109375" style="3" bestFit="1" customWidth="1"/>
    <col min="26" max="26" width="7.5546875" style="3" bestFit="1" customWidth="1"/>
    <col min="27" max="27" width="6" style="3" bestFit="1" customWidth="1"/>
    <col min="28" max="28" width="7.5546875" style="3" bestFit="1" customWidth="1"/>
    <col min="29" max="29" width="6" style="3" bestFit="1" customWidth="1"/>
    <col min="30" max="30" width="7.5546875" style="3" bestFit="1" customWidth="1"/>
    <col min="31" max="31" width="6.109375" style="2" bestFit="1" customWidth="1"/>
    <col min="32" max="32" width="7.5546875" style="3" bestFit="1" customWidth="1"/>
    <col min="33" max="33" width="6.109375" style="2" bestFit="1" customWidth="1"/>
    <col min="34" max="34" width="7.5546875" style="3" bestFit="1" customWidth="1"/>
    <col min="35" max="35" width="6" style="2" bestFit="1" customWidth="1"/>
    <col min="36" max="36" width="7.5546875" style="3" bestFit="1" customWidth="1"/>
    <col min="37" max="37" width="6.109375" style="2" bestFit="1" customWidth="1"/>
    <col min="38" max="38" width="7.5546875" style="3" bestFit="1" customWidth="1"/>
    <col min="39" max="39" width="6.109375" style="2" bestFit="1" customWidth="1"/>
    <col min="40" max="40" width="7.5546875" style="3" bestFit="1" customWidth="1"/>
    <col min="41" max="41" width="6" style="2" bestFit="1" customWidth="1"/>
    <col min="42" max="42" width="7.5546875" style="3" bestFit="1" customWidth="1"/>
    <col min="43" max="43" width="6.109375" style="2" bestFit="1" customWidth="1"/>
    <col min="44" max="44" width="7.5546875" style="3" bestFit="1" customWidth="1"/>
    <col min="45" max="45" width="6" style="2" bestFit="1" customWidth="1"/>
    <col min="46" max="46" width="7.5546875" style="3" bestFit="1" customWidth="1"/>
    <col min="47" max="47" width="6" style="2" bestFit="1" customWidth="1"/>
    <col min="48" max="48" width="7.5546875" style="3" bestFit="1" customWidth="1"/>
    <col min="49" max="49" width="6.109375" style="2" bestFit="1" customWidth="1"/>
    <col min="50" max="50" width="7.5546875" style="3" bestFit="1" customWidth="1"/>
    <col min="51" max="51" width="6" style="2" bestFit="1" customWidth="1"/>
    <col min="52" max="52" width="7.5546875" style="3" bestFit="1" customWidth="1"/>
    <col min="53" max="53" width="6.109375" style="2" bestFit="1" customWidth="1"/>
    <col min="54" max="54" width="7.5546875" style="3" bestFit="1" customWidth="1"/>
    <col min="55" max="55" width="6.109375" style="2" bestFit="1" customWidth="1"/>
    <col min="56" max="56" width="7.5546875" style="3" bestFit="1" customWidth="1"/>
    <col min="57" max="57" width="6" style="2" bestFit="1" customWidth="1"/>
    <col min="58" max="58" width="7.5546875" style="3" bestFit="1" customWidth="1"/>
    <col min="59" max="59" width="6" style="2" bestFit="1" customWidth="1"/>
    <col min="60" max="60" width="7.5546875" style="3" bestFit="1" customWidth="1"/>
    <col min="61" max="61" width="6" style="2" bestFit="1" customWidth="1"/>
    <col min="62" max="62" width="7.5546875" style="3" bestFit="1" customWidth="1"/>
    <col min="63" max="63" width="6" style="2" bestFit="1" customWidth="1"/>
    <col min="64" max="64" width="7.5546875" style="3" bestFit="1" customWidth="1"/>
    <col min="65" max="65" width="6" style="2" bestFit="1" customWidth="1"/>
    <col min="66" max="66" width="7.5546875" style="3" bestFit="1" customWidth="1"/>
    <col min="67" max="67" width="6" style="2" bestFit="1" customWidth="1"/>
    <col min="68" max="68" width="7.5546875" style="3" bestFit="1" customWidth="1"/>
    <col min="69" max="69" width="6" style="2" bestFit="1" customWidth="1"/>
    <col min="70" max="70" width="7.5546875" style="3" bestFit="1" customWidth="1"/>
    <col min="71" max="71" width="6" style="2" bestFit="1" customWidth="1"/>
    <col min="72" max="72" width="7.5546875" style="3" bestFit="1" customWidth="1"/>
    <col min="73" max="73" width="6" style="2" bestFit="1" customWidth="1"/>
    <col min="74" max="74" width="7.5546875" style="3" bestFit="1" customWidth="1"/>
    <col min="75" max="75" width="6" style="2" bestFit="1" customWidth="1"/>
    <col min="76" max="76" width="7.5546875" style="3" bestFit="1" customWidth="1"/>
    <col min="77" max="77" width="6" style="2" bestFit="1" customWidth="1"/>
    <col min="78" max="78" width="7.5546875" style="3" bestFit="1" customWidth="1"/>
    <col min="79" max="79" width="6.109375" style="2" bestFit="1" customWidth="1"/>
    <col min="80" max="80" width="7.5546875" style="3" bestFit="1" customWidth="1"/>
    <col min="81" max="81" width="6" style="3" bestFit="1" customWidth="1"/>
    <col min="82" max="82" width="7.5546875" style="3" bestFit="1" customWidth="1"/>
    <col min="83" max="83" width="6" style="3" bestFit="1" customWidth="1"/>
    <col min="84" max="84" width="7.5546875" style="3" bestFit="1" customWidth="1"/>
    <col min="85" max="85" width="6" style="3" bestFit="1" customWidth="1"/>
    <col min="86" max="86" width="7.5546875" style="3" bestFit="1" customWidth="1"/>
    <col min="87" max="87" width="6" style="3" bestFit="1" customWidth="1"/>
    <col min="88" max="88" width="7.5546875" style="3" bestFit="1" customWidth="1"/>
    <col min="89" max="89" width="6" style="3" bestFit="1" customWidth="1"/>
    <col min="90" max="90" width="7.5546875" style="3" bestFit="1" customWidth="1"/>
    <col min="91" max="91" width="6.109375" style="2" bestFit="1" customWidth="1"/>
    <col min="92" max="92" width="7.5546875" style="3" bestFit="1" customWidth="1"/>
    <col min="93" max="93" width="6.109375" style="2" bestFit="1" customWidth="1"/>
    <col min="94" max="94" width="7.5546875" style="3" bestFit="1" customWidth="1"/>
    <col min="95" max="95" width="6.109375" style="2" bestFit="1" customWidth="1"/>
    <col min="96" max="96" width="7.5546875" style="3" bestFit="1" customWidth="1"/>
    <col min="97" max="97" width="6.109375" style="2" bestFit="1" customWidth="1"/>
    <col min="98" max="98" width="7.5546875" style="3" bestFit="1" customWidth="1"/>
    <col min="99" max="99" width="6" style="2" bestFit="1" customWidth="1"/>
    <col min="100" max="100" width="7.5546875" style="3" bestFit="1" customWidth="1"/>
    <col min="101" max="101" width="6.109375" style="2" bestFit="1" customWidth="1"/>
    <col min="102" max="102" width="7.5546875" style="3" bestFit="1" customWidth="1"/>
    <col min="103" max="103" width="6" style="2" bestFit="1" customWidth="1"/>
    <col min="104" max="104" width="7.5546875" style="3" bestFit="1" customWidth="1"/>
    <col min="105" max="105" width="6" style="3" bestFit="1" customWidth="1"/>
    <col min="106" max="106" width="7.5546875" style="3" bestFit="1" customWidth="1"/>
    <col min="107" max="107" width="6" style="3" bestFit="1" customWidth="1"/>
    <col min="108" max="108" width="7.5546875" style="3" bestFit="1" customWidth="1"/>
    <col min="109" max="109" width="6" style="3" bestFit="1" customWidth="1"/>
    <col min="110" max="110" width="7.5546875" style="3" bestFit="1" customWidth="1"/>
    <col min="111" max="111" width="6" style="3" bestFit="1" customWidth="1"/>
    <col min="112" max="112" width="7.5546875" style="3" bestFit="1" customWidth="1"/>
    <col min="113" max="113" width="6" style="3" bestFit="1" customWidth="1"/>
    <col min="114" max="114" width="7.5546875" style="3" bestFit="1" customWidth="1"/>
    <col min="115" max="115" width="6.109375" style="2" bestFit="1" customWidth="1"/>
    <col min="116" max="116" width="7.5546875" style="3" bestFit="1" customWidth="1"/>
    <col min="117" max="117" width="6.109375" style="2" bestFit="1" customWidth="1"/>
    <col min="118" max="118" width="7.5546875" style="3" bestFit="1" customWidth="1"/>
    <col min="119" max="119" width="6.109375" style="2" bestFit="1" customWidth="1"/>
    <col min="120" max="120" width="7.5546875" style="3" bestFit="1" customWidth="1"/>
    <col min="121" max="121" width="6.109375" style="2" bestFit="1" customWidth="1"/>
    <col min="122" max="122" width="7.5546875" style="3" bestFit="1" customWidth="1"/>
    <col min="123" max="123" width="6" style="2" bestFit="1" customWidth="1"/>
    <col min="124" max="124" width="7.5546875" style="3" bestFit="1" customWidth="1"/>
    <col min="125" max="125" width="6.109375" style="2" bestFit="1" customWidth="1"/>
    <col min="126" max="126" width="7.5546875" style="3" bestFit="1" customWidth="1"/>
    <col min="127" max="127" width="6" style="2" bestFit="1" customWidth="1"/>
    <col min="128" max="128" width="7.5546875" style="3" bestFit="1" customWidth="1"/>
    <col min="129" max="129" width="6" style="3" bestFit="1" customWidth="1"/>
    <col min="130" max="130" width="7.5546875" style="3" bestFit="1" customWidth="1"/>
    <col min="131" max="131" width="6" style="3" bestFit="1" customWidth="1"/>
    <col min="132" max="132" width="7.5546875" style="3" bestFit="1" customWidth="1"/>
    <col min="133" max="133" width="6" style="2" bestFit="1" customWidth="1"/>
    <col min="134" max="134" width="7.5546875" style="3" bestFit="1" customWidth="1"/>
    <col min="135" max="135" width="6.109375" style="2" bestFit="1" customWidth="1"/>
    <col min="136" max="136" width="7.5546875" style="3" bestFit="1" customWidth="1"/>
    <col min="137" max="137" width="6.109375" style="2" bestFit="1" customWidth="1"/>
    <col min="138" max="138" width="7.5546875" style="3" bestFit="1" customWidth="1"/>
    <col min="139" max="139" width="6" style="2" bestFit="1" customWidth="1"/>
    <col min="140" max="140" width="7.5546875" style="3" bestFit="1" customWidth="1"/>
    <col min="141" max="141" width="6.109375" style="2" bestFit="1" customWidth="1"/>
    <col min="142" max="142" width="7.5546875" style="3" bestFit="1" customWidth="1"/>
    <col min="143" max="143" width="6.109375" style="2" bestFit="1" customWidth="1"/>
    <col min="144" max="144" width="7.5546875" style="3" bestFit="1" customWidth="1"/>
    <col min="145" max="145" width="6.109375" style="2" bestFit="1" customWidth="1"/>
    <col min="146" max="146" width="7.5546875" style="3" bestFit="1" customWidth="1"/>
    <col min="147" max="147" width="6" style="2" bestFit="1" customWidth="1"/>
    <col min="148" max="148" width="7.5546875" style="3" bestFit="1" customWidth="1"/>
    <col min="149" max="149" width="6.109375" style="3" bestFit="1" customWidth="1"/>
    <col min="150" max="150" width="7.5546875" style="3" bestFit="1" customWidth="1"/>
    <col min="151" max="151" width="6.109375" style="3" bestFit="1" customWidth="1"/>
    <col min="152" max="152" width="7.5546875" style="3" bestFit="1" customWidth="1"/>
    <col min="153" max="153" width="6" style="3" bestFit="1" customWidth="1"/>
    <col min="154" max="154" width="7.5546875" style="3" bestFit="1" customWidth="1"/>
    <col min="155" max="155" width="6.109375" style="3" bestFit="1" customWidth="1"/>
    <col min="156" max="156" width="7.5546875" style="3" bestFit="1" customWidth="1"/>
    <col min="157" max="157" width="6" style="3" bestFit="1" customWidth="1"/>
    <col min="158" max="158" width="7.5546875" style="3" bestFit="1" customWidth="1"/>
    <col min="159" max="159" width="6.109375" style="3" bestFit="1" customWidth="1"/>
    <col min="160" max="160" width="7.5546875" style="3" bestFit="1" customWidth="1"/>
    <col min="161" max="161" width="6" style="3" bestFit="1" customWidth="1"/>
    <col min="162" max="162" width="7.5546875" style="3" bestFit="1" customWidth="1"/>
    <col min="163" max="163" width="6" style="3" bestFit="1" customWidth="1"/>
    <col min="164" max="164" width="7.5546875" style="3" bestFit="1" customWidth="1"/>
    <col min="165" max="165" width="6" style="3" bestFit="1" customWidth="1"/>
    <col min="166" max="166" width="7.5546875" style="3" bestFit="1" customWidth="1"/>
    <col min="167" max="167" width="6" style="3" bestFit="1" customWidth="1"/>
    <col min="168" max="168" width="7.5546875" style="3" bestFit="1" customWidth="1"/>
    <col min="169" max="169" width="6.109375" style="3" bestFit="1" customWidth="1"/>
    <col min="170" max="170" width="7.5546875" style="3" bestFit="1" customWidth="1"/>
    <col min="171" max="171" width="6.109375" style="3" bestFit="1" customWidth="1"/>
    <col min="172" max="172" width="7.5546875" style="3" bestFit="1" customWidth="1"/>
    <col min="173" max="173" width="6.109375" style="3" bestFit="1" customWidth="1"/>
    <col min="174" max="174" width="7.5546875" style="3" bestFit="1" customWidth="1"/>
    <col min="175" max="175" width="6" style="3" bestFit="1" customWidth="1"/>
    <col min="176" max="176" width="7.5546875" style="3" bestFit="1" customWidth="1"/>
    <col min="177" max="177" width="6" style="3" bestFit="1" customWidth="1"/>
    <col min="178" max="178" width="7.5546875" style="3" bestFit="1" customWidth="1"/>
    <col min="179" max="179" width="6.109375" style="3" bestFit="1" customWidth="1"/>
    <col min="180" max="180" width="7.5546875" style="3" bestFit="1" customWidth="1"/>
    <col min="181" max="181" width="6" style="3" bestFit="1" customWidth="1"/>
    <col min="182" max="182" width="7.5546875" style="3" bestFit="1" customWidth="1"/>
    <col min="183" max="183" width="6" style="3" bestFit="1" customWidth="1"/>
    <col min="184" max="184" width="7.5546875" style="3" bestFit="1" customWidth="1"/>
    <col min="185" max="185" width="6.109375" style="3" bestFit="1" customWidth="1"/>
    <col min="186" max="186" width="7.5546875" style="3" bestFit="1" customWidth="1"/>
    <col min="187" max="187" width="6" style="3" bestFit="1" customWidth="1"/>
    <col min="188" max="188" width="7.5546875" style="3" bestFit="1" customWidth="1"/>
    <col min="189" max="189" width="6.109375" style="3" bestFit="1" customWidth="1"/>
    <col min="190" max="190" width="7.5546875" style="3" bestFit="1" customWidth="1"/>
    <col min="191" max="191" width="6.109375" style="3" bestFit="1" customWidth="1"/>
    <col min="192" max="192" width="7.5546875" style="3" bestFit="1" customWidth="1"/>
    <col min="193" max="193" width="6.109375" style="3" bestFit="1" customWidth="1"/>
    <col min="194" max="194" width="7.5546875" style="3" bestFit="1" customWidth="1"/>
    <col min="195" max="195" width="6" style="3" bestFit="1" customWidth="1"/>
    <col min="196" max="196" width="7.5546875" style="3" bestFit="1" customWidth="1"/>
    <col min="197" max="197" width="6.109375" style="3" bestFit="1" customWidth="1"/>
    <col min="198" max="198" width="7.5546875" style="3" bestFit="1" customWidth="1"/>
    <col min="199" max="199" width="6.109375" style="3" bestFit="1" customWidth="1"/>
    <col min="200" max="200" width="7.5546875" style="3" bestFit="1" customWidth="1"/>
    <col min="201" max="201" width="6" style="3" bestFit="1" customWidth="1"/>
    <col min="202" max="202" width="7.5546875" style="3" bestFit="1" customWidth="1"/>
    <col min="203" max="203" width="6" style="3" bestFit="1" customWidth="1"/>
    <col min="204" max="204" width="7.5546875" style="3" bestFit="1" customWidth="1"/>
    <col min="205" max="205" width="6" style="3" bestFit="1" customWidth="1"/>
    <col min="206" max="206" width="7.5546875" style="3" bestFit="1" customWidth="1"/>
    <col min="207" max="207" width="6.109375" style="3" bestFit="1" customWidth="1"/>
    <col min="208" max="208" width="7.5546875" style="3" bestFit="1" customWidth="1"/>
    <col min="209" max="209" width="6.109375" style="3" bestFit="1" customWidth="1"/>
    <col min="210" max="210" width="7.5546875" style="3" bestFit="1" customWidth="1"/>
    <col min="211" max="211" width="6" style="3" bestFit="1" customWidth="1"/>
    <col min="212" max="212" width="7.5546875" style="3" bestFit="1" customWidth="1"/>
    <col min="213" max="213" width="6" style="3" bestFit="1" customWidth="1"/>
    <col min="214" max="214" width="7.5546875" style="3" bestFit="1" customWidth="1"/>
    <col min="215" max="215" width="6.109375" style="3" bestFit="1" customWidth="1"/>
    <col min="216" max="216" width="7.5546875" style="3" bestFit="1" customWidth="1"/>
    <col min="217" max="217" width="6.109375" style="3" bestFit="1" customWidth="1"/>
    <col min="218" max="218" width="7.5546875" style="3" bestFit="1" customWidth="1"/>
    <col min="219" max="219" width="6.109375" style="3" bestFit="1" customWidth="1"/>
    <col min="220" max="220" width="7.5546875" style="3" bestFit="1" customWidth="1"/>
    <col min="221" max="221" width="6.109375" style="3" bestFit="1" customWidth="1"/>
    <col min="222" max="222" width="7.5546875" style="3" bestFit="1" customWidth="1"/>
    <col min="223" max="223" width="6.109375" style="3" bestFit="1" customWidth="1"/>
    <col min="224" max="224" width="7.5546875" style="3" bestFit="1" customWidth="1"/>
    <col min="225" max="225" width="6.109375" style="3" bestFit="1" customWidth="1"/>
    <col min="226" max="226" width="7.5546875" style="3" bestFit="1" customWidth="1"/>
    <col min="227" max="227" width="6.109375" style="3" bestFit="1" customWidth="1"/>
    <col min="228" max="228" width="7.5546875" style="3" bestFit="1" customWidth="1"/>
    <col min="229" max="229" width="6.109375" style="3" bestFit="1" customWidth="1"/>
    <col min="230" max="230" width="7.5546875" style="3" bestFit="1" customWidth="1"/>
    <col min="231" max="231" width="6.109375" style="3" bestFit="1" customWidth="1"/>
    <col min="232" max="232" width="7.5546875" style="3" bestFit="1" customWidth="1"/>
    <col min="233" max="233" width="6.109375" style="3" bestFit="1" customWidth="1"/>
    <col min="234" max="234" width="7.5546875" style="3" bestFit="1" customWidth="1"/>
    <col min="235" max="235" width="6.109375" style="3" bestFit="1" customWidth="1"/>
    <col min="236" max="236" width="7.5546875" style="3" bestFit="1" customWidth="1"/>
    <col min="237" max="237" width="6.109375" style="3" bestFit="1" customWidth="1"/>
    <col min="238" max="238" width="7.5546875" style="3" bestFit="1" customWidth="1"/>
    <col min="239" max="239" width="6.109375" style="3" bestFit="1" customWidth="1"/>
    <col min="240" max="240" width="7.5546875" style="3" bestFit="1" customWidth="1"/>
    <col min="241" max="241" width="6" style="3" bestFit="1" customWidth="1"/>
    <col min="242" max="242" width="7.5546875" style="3" bestFit="1" customWidth="1"/>
    <col min="243" max="243" width="6.109375" style="3" bestFit="1" customWidth="1"/>
    <col min="244" max="244" width="7.5546875" style="3" bestFit="1" customWidth="1"/>
    <col min="245" max="245" width="6" style="3" bestFit="1" customWidth="1"/>
    <col min="246" max="246" width="7.5546875" style="3" bestFit="1" customWidth="1"/>
    <col min="247" max="247" width="6.109375" style="3" bestFit="1" customWidth="1"/>
    <col min="248" max="248" width="7.5546875" style="3" bestFit="1" customWidth="1"/>
    <col min="249" max="249" width="6" style="3" bestFit="1" customWidth="1"/>
    <col min="250" max="250" width="7.5546875" style="3" bestFit="1" customWidth="1"/>
    <col min="251" max="251" width="6" style="3" bestFit="1" customWidth="1"/>
    <col min="252" max="252" width="7.5546875" style="3" bestFit="1" customWidth="1"/>
    <col min="253" max="253" width="6" style="3" bestFit="1" customWidth="1"/>
    <col min="254" max="254" width="7.5546875" style="3" bestFit="1" customWidth="1"/>
    <col min="255" max="255" width="6.109375" style="3" bestFit="1" customWidth="1"/>
    <col min="256" max="256" width="7.5546875" style="3" bestFit="1" customWidth="1"/>
    <col min="257" max="257" width="6.109375" style="3" bestFit="1" customWidth="1"/>
    <col min="258" max="258" width="7.5546875" style="3" bestFit="1" customWidth="1"/>
    <col min="259" max="259" width="6" style="3" bestFit="1" customWidth="1"/>
    <col min="260" max="260" width="7.5546875" style="3" bestFit="1" customWidth="1"/>
    <col min="261" max="261" width="6.109375" style="3" bestFit="1" customWidth="1"/>
    <col min="262" max="262" width="7.5546875" style="3" bestFit="1" customWidth="1"/>
    <col min="263" max="263" width="6.109375" style="3" bestFit="1" customWidth="1"/>
    <col min="264" max="264" width="7.5546875" style="3" bestFit="1" customWidth="1"/>
    <col min="265" max="265" width="6.109375" style="3" bestFit="1" customWidth="1"/>
    <col min="266" max="266" width="7.5546875" style="3" bestFit="1" customWidth="1"/>
    <col min="267" max="267" width="6.109375" style="3" bestFit="1" customWidth="1"/>
    <col min="268" max="268" width="7.5546875" style="3" bestFit="1" customWidth="1"/>
    <col min="269" max="269" width="6.109375" style="3" bestFit="1" customWidth="1"/>
    <col min="270" max="270" width="7.5546875" style="3" bestFit="1" customWidth="1"/>
    <col min="271" max="271" width="6.109375" style="3" bestFit="1" customWidth="1"/>
    <col min="272" max="272" width="7.5546875" style="3" bestFit="1" customWidth="1"/>
    <col min="273" max="273" width="6.109375" style="3" bestFit="1" customWidth="1"/>
    <col min="274" max="274" width="7.5546875" style="3" bestFit="1" customWidth="1"/>
    <col min="275" max="275" width="6.109375" style="3" bestFit="1" customWidth="1"/>
    <col min="276" max="276" width="7.5546875" style="3" bestFit="1" customWidth="1"/>
    <col min="277" max="277" width="6.109375" style="3" bestFit="1" customWidth="1"/>
    <col min="278" max="278" width="7.5546875" style="3" bestFit="1" customWidth="1"/>
    <col min="279" max="279" width="6.109375" style="3" bestFit="1" customWidth="1"/>
    <col min="280" max="280" width="7.5546875" style="3" bestFit="1" customWidth="1"/>
    <col min="281" max="281" width="6.109375" style="3" bestFit="1" customWidth="1"/>
    <col min="282" max="282" width="7.5546875" style="3" bestFit="1" customWidth="1"/>
    <col min="283" max="283" width="6.109375" style="3" bestFit="1" customWidth="1"/>
    <col min="284" max="284" width="7.5546875" style="3" bestFit="1" customWidth="1"/>
    <col min="285" max="285" width="6.109375" style="3" bestFit="1" customWidth="1"/>
    <col min="286" max="286" width="7.5546875" style="3" bestFit="1" customWidth="1"/>
    <col min="287" max="287" width="6.109375" style="3" bestFit="1" customWidth="1"/>
    <col min="288" max="288" width="7.5546875" style="3" bestFit="1" customWidth="1"/>
    <col min="289" max="289" width="6.109375" style="3" bestFit="1" customWidth="1"/>
    <col min="290" max="290" width="7.5546875" style="3" bestFit="1" customWidth="1"/>
    <col min="291" max="291" width="6.109375" style="3" bestFit="1" customWidth="1"/>
    <col min="292" max="292" width="7.5546875" style="3" bestFit="1" customWidth="1"/>
    <col min="293" max="293" width="6.109375" style="3" bestFit="1" customWidth="1"/>
    <col min="294" max="294" width="7.5546875" style="3" bestFit="1" customWidth="1"/>
    <col min="295" max="295" width="6" style="3" bestFit="1" customWidth="1"/>
    <col min="296" max="296" width="7.5546875" style="3" bestFit="1" customWidth="1"/>
    <col min="297" max="297" width="6" style="3" bestFit="1" customWidth="1"/>
    <col min="298" max="298" width="7.5546875" style="3" bestFit="1" customWidth="1"/>
    <col min="299" max="299" width="6" style="3" bestFit="1" customWidth="1"/>
    <col min="300" max="300" width="7.5546875" style="3" bestFit="1" customWidth="1"/>
    <col min="301" max="301" width="6.109375" style="3" bestFit="1" customWidth="1"/>
    <col min="302" max="302" width="7.5546875" style="3" bestFit="1" customWidth="1"/>
    <col min="303" max="303" width="6" style="3" bestFit="1" customWidth="1"/>
    <col min="304" max="304" width="7.5546875" style="3" bestFit="1" customWidth="1"/>
    <col min="305" max="305" width="6.109375" style="3" bestFit="1" customWidth="1"/>
    <col min="306" max="306" width="7.5546875" style="3" bestFit="1" customWidth="1"/>
    <col min="307" max="307" width="6.109375" style="3" bestFit="1" customWidth="1"/>
    <col min="308" max="308" width="7.5546875" style="3" bestFit="1" customWidth="1"/>
    <col min="309" max="309" width="6.109375" style="3" bestFit="1" customWidth="1"/>
    <col min="310" max="310" width="7.5546875" style="3" bestFit="1" customWidth="1"/>
    <col min="311" max="311" width="6.109375" style="3" bestFit="1" customWidth="1"/>
    <col min="312" max="312" width="7.5546875" style="3" bestFit="1" customWidth="1"/>
    <col min="313" max="313" width="6.109375" style="3" bestFit="1" customWidth="1"/>
    <col min="314" max="314" width="7.5546875" style="3" bestFit="1" customWidth="1"/>
    <col min="315" max="315" width="6.109375" style="3" bestFit="1" customWidth="1"/>
    <col min="316" max="316" width="7.5546875" style="3" bestFit="1" customWidth="1"/>
    <col min="317" max="317" width="6.109375" style="3" bestFit="1" customWidth="1"/>
    <col min="318" max="318" width="7.5546875" style="3" bestFit="1" customWidth="1"/>
    <col min="319" max="319" width="6" style="3" bestFit="1" customWidth="1"/>
    <col min="320" max="320" width="7.5546875" style="3" bestFit="1" customWidth="1"/>
    <col min="321" max="321" width="6" style="3" bestFit="1" customWidth="1"/>
    <col min="322" max="322" width="7.5546875" style="3" bestFit="1" customWidth="1"/>
    <col min="323" max="323" width="6.109375" style="3" bestFit="1" customWidth="1"/>
    <col min="324" max="324" width="7.5546875" style="3" bestFit="1" customWidth="1"/>
    <col min="325" max="325" width="6" style="3" bestFit="1" customWidth="1"/>
    <col min="326" max="326" width="7.5546875" style="3" bestFit="1" customWidth="1"/>
    <col min="327" max="327" width="6.109375" style="3" bestFit="1" customWidth="1"/>
    <col min="328" max="328" width="7.5546875" style="3" bestFit="1" customWidth="1"/>
    <col min="329" max="329" width="6" style="3" bestFit="1" customWidth="1"/>
    <col min="330" max="330" width="7.5546875" style="3" bestFit="1" customWidth="1"/>
    <col min="331" max="331" width="6.109375" style="3" bestFit="1" customWidth="1"/>
    <col min="332" max="332" width="7.5546875" style="3" bestFit="1" customWidth="1"/>
    <col min="333" max="333" width="6" style="3" bestFit="1" customWidth="1"/>
    <col min="334" max="334" width="7.5546875" style="3" bestFit="1" customWidth="1"/>
    <col min="335" max="335" width="6.109375" style="3" bestFit="1" customWidth="1"/>
    <col min="336" max="336" width="7.5546875" style="3" bestFit="1" customWidth="1"/>
    <col min="337" max="337" width="6.109375" style="3" bestFit="1" customWidth="1"/>
    <col min="338" max="338" width="7.5546875" style="3" bestFit="1" customWidth="1"/>
    <col min="339" max="339" width="6.109375" style="3" bestFit="1" customWidth="1"/>
    <col min="340" max="340" width="7.5546875" style="3" bestFit="1" customWidth="1"/>
    <col min="341" max="341" width="6.109375" style="3" bestFit="1" customWidth="1"/>
    <col min="342" max="342" width="7.5546875" style="3" bestFit="1" customWidth="1"/>
    <col min="343" max="343" width="6.109375" style="3" bestFit="1" customWidth="1"/>
    <col min="344" max="344" width="7.5546875" style="3" bestFit="1" customWidth="1"/>
    <col min="345" max="345" width="6.109375" style="3" bestFit="1" customWidth="1"/>
    <col min="346" max="346" width="7.5546875" style="3" bestFit="1" customWidth="1"/>
    <col min="347" max="347" width="6.109375" style="3" bestFit="1" customWidth="1"/>
    <col min="348" max="348" width="7.5546875" style="3" bestFit="1" customWidth="1"/>
    <col min="349" max="349" width="6.109375" style="3" bestFit="1" customWidth="1"/>
    <col min="350" max="350" width="7.5546875" style="3" bestFit="1" customWidth="1"/>
    <col min="351" max="351" width="6.109375" style="3" bestFit="1" customWidth="1"/>
    <col min="352" max="352" width="7.5546875" style="3" bestFit="1" customWidth="1"/>
    <col min="353" max="353" width="6" style="3" bestFit="1" customWidth="1"/>
    <col min="354" max="354" width="7.5546875" style="3" bestFit="1" customWidth="1"/>
    <col min="355" max="355" width="6" style="3" bestFit="1" customWidth="1"/>
    <col min="356" max="356" width="7.5546875" style="3" bestFit="1" customWidth="1"/>
    <col min="357" max="357" width="6.109375" style="3" bestFit="1" customWidth="1"/>
    <col min="358" max="358" width="7.5546875" style="3" bestFit="1" customWidth="1"/>
    <col min="359" max="359" width="6.109375" style="3" bestFit="1" customWidth="1"/>
    <col min="360" max="360" width="7.5546875" style="3" bestFit="1" customWidth="1"/>
    <col min="361" max="361" width="6.109375" style="3" bestFit="1" customWidth="1"/>
    <col min="362" max="362" width="7.5546875" style="3" bestFit="1" customWidth="1"/>
    <col min="363" max="363" width="6.109375" style="3" bestFit="1" customWidth="1"/>
    <col min="364" max="364" width="7.5546875" style="3" bestFit="1" customWidth="1"/>
    <col min="365" max="365" width="6.109375" style="3" bestFit="1" customWidth="1"/>
    <col min="366" max="366" width="7.5546875" style="3" bestFit="1" customWidth="1"/>
    <col min="367" max="367" width="6.109375" style="3" bestFit="1" customWidth="1"/>
    <col min="368" max="368" width="7.5546875" style="3" bestFit="1" customWidth="1"/>
    <col min="369" max="369" width="6.109375" style="3" bestFit="1" customWidth="1"/>
    <col min="370" max="370" width="7.5546875" style="3" bestFit="1" customWidth="1"/>
    <col min="371" max="371" width="6.109375" style="3" bestFit="1" customWidth="1"/>
    <col min="372" max="372" width="7.5546875" style="3" bestFit="1" customWidth="1"/>
    <col min="373" max="373" width="6.109375" style="3" bestFit="1" customWidth="1"/>
    <col min="374" max="374" width="7.5546875" style="3" bestFit="1" customWidth="1"/>
    <col min="375" max="375" width="6" style="3" bestFit="1" customWidth="1"/>
    <col min="376" max="376" width="7.5546875" style="3" bestFit="1" customWidth="1"/>
    <col min="377" max="377" width="6.109375" style="3" bestFit="1" customWidth="1"/>
    <col min="378" max="378" width="7.5546875" style="3" bestFit="1" customWidth="1"/>
    <col min="379" max="379" width="6.109375" style="3" bestFit="1" customWidth="1"/>
    <col min="380" max="380" width="7.5546875" style="3" bestFit="1" customWidth="1"/>
    <col min="381" max="381" width="6.109375" style="3" bestFit="1" customWidth="1"/>
    <col min="382" max="382" width="7.5546875" style="3" bestFit="1" customWidth="1"/>
    <col min="383" max="383" width="6" style="3" bestFit="1" customWidth="1"/>
    <col min="384" max="384" width="7.5546875" style="3" bestFit="1" customWidth="1"/>
    <col min="385" max="385" width="6.109375" style="3" bestFit="1" customWidth="1"/>
    <col min="386" max="386" width="7.5546875" style="3" bestFit="1" customWidth="1"/>
    <col min="387" max="387" width="6.109375" style="3" bestFit="1" customWidth="1"/>
    <col min="388" max="388" width="7.5546875" style="3" bestFit="1" customWidth="1"/>
    <col min="389" max="389" width="6.109375" style="3" bestFit="1" customWidth="1"/>
    <col min="390" max="390" width="7.5546875" style="3" bestFit="1" customWidth="1"/>
    <col min="391" max="391" width="6.109375" style="3" bestFit="1" customWidth="1"/>
    <col min="392" max="392" width="7.5546875" style="3" bestFit="1" customWidth="1"/>
    <col min="393" max="393" width="6.109375" style="3" bestFit="1" customWidth="1"/>
    <col min="394" max="394" width="7.5546875" style="3" bestFit="1" customWidth="1"/>
    <col min="395" max="395" width="6" style="3" bestFit="1" customWidth="1"/>
    <col min="396" max="396" width="7.5546875" style="3" bestFit="1" customWidth="1"/>
    <col min="397" max="397" width="6.109375" style="3" bestFit="1" customWidth="1"/>
    <col min="398" max="398" width="7.5546875" style="3" bestFit="1" customWidth="1"/>
    <col min="399" max="399" width="6.109375" style="3" bestFit="1" customWidth="1"/>
    <col min="400" max="400" width="7.5546875" style="3" bestFit="1" customWidth="1"/>
    <col min="401" max="401" width="6.109375" style="3" bestFit="1" customWidth="1"/>
    <col min="402" max="402" width="7.5546875" style="3" bestFit="1" customWidth="1"/>
    <col min="403" max="403" width="6.109375" style="3" bestFit="1" customWidth="1"/>
    <col min="404" max="404" width="7.5546875" style="3" bestFit="1" customWidth="1"/>
    <col min="405" max="405" width="6.109375" style="3" bestFit="1" customWidth="1"/>
    <col min="406" max="406" width="7.5546875" style="3" bestFit="1" customWidth="1"/>
    <col min="407" max="407" width="6.109375" style="3" bestFit="1" customWidth="1"/>
    <col min="408" max="408" width="7.5546875" style="3" bestFit="1" customWidth="1"/>
    <col min="409" max="409" width="6.109375" style="3" bestFit="1" customWidth="1"/>
    <col min="410" max="410" width="7.5546875" style="3" bestFit="1" customWidth="1"/>
    <col min="411" max="411" width="6.109375" style="3" bestFit="1" customWidth="1"/>
    <col min="412" max="412" width="7.5546875" style="3" bestFit="1" customWidth="1"/>
    <col min="413" max="413" width="6.109375" style="3" bestFit="1" customWidth="1"/>
    <col min="414" max="414" width="7.5546875" style="3" bestFit="1" customWidth="1"/>
    <col min="415" max="415" width="6" style="3" bestFit="1" customWidth="1"/>
    <col min="416" max="416" width="7.5546875" style="3" bestFit="1" customWidth="1"/>
    <col min="417" max="417" width="6.109375" style="3" bestFit="1" customWidth="1"/>
    <col min="418" max="418" width="7.5546875" style="3" bestFit="1" customWidth="1"/>
    <col min="419" max="419" width="6.109375" style="3" bestFit="1" customWidth="1"/>
    <col min="420" max="420" width="7.5546875" style="3" bestFit="1" customWidth="1"/>
    <col min="421" max="421" width="6.109375" style="3" bestFit="1" customWidth="1"/>
    <col min="422" max="422" width="7.5546875" style="3" bestFit="1" customWidth="1"/>
    <col min="423" max="423" width="6" style="3" bestFit="1" customWidth="1"/>
    <col min="424" max="424" width="7.5546875" style="3" bestFit="1" customWidth="1"/>
    <col min="425" max="425" width="6.109375" style="3" bestFit="1" customWidth="1"/>
    <col min="426" max="426" width="7.5546875" style="3" bestFit="1" customWidth="1"/>
    <col min="427" max="427" width="6.109375" style="3" bestFit="1" customWidth="1"/>
    <col min="428" max="428" width="7.5546875" style="3" bestFit="1" customWidth="1"/>
    <col min="429" max="429" width="6.109375" style="3" bestFit="1" customWidth="1"/>
    <col min="430" max="430" width="7.5546875" style="3" bestFit="1" customWidth="1"/>
    <col min="431" max="431" width="6.109375" style="3" bestFit="1" customWidth="1"/>
    <col min="432" max="432" width="7.5546875" style="3" bestFit="1" customWidth="1"/>
    <col min="433" max="433" width="6.109375" style="3" bestFit="1" customWidth="1"/>
    <col min="434" max="434" width="7.5546875" style="3" bestFit="1" customWidth="1"/>
    <col min="435" max="435" width="6.109375" style="3" bestFit="1" customWidth="1"/>
    <col min="436" max="436" width="7.5546875" style="3" bestFit="1" customWidth="1"/>
    <col min="437" max="437" width="6.109375" style="3" bestFit="1" customWidth="1"/>
    <col min="438" max="438" width="7.5546875" style="3" bestFit="1" customWidth="1"/>
    <col min="439" max="439" width="6.109375" style="3" bestFit="1" customWidth="1"/>
    <col min="440" max="440" width="7.5546875" style="3" bestFit="1" customWidth="1"/>
    <col min="441" max="441" width="6.109375" style="3" bestFit="1" customWidth="1"/>
    <col min="442" max="442" width="7.5546875" style="3" bestFit="1" customWidth="1"/>
    <col min="443" max="443" width="6.109375" style="3" bestFit="1" customWidth="1"/>
    <col min="444" max="444" width="7.5546875" style="3" bestFit="1" customWidth="1"/>
    <col min="445" max="445" width="6.109375" style="3" bestFit="1" customWidth="1"/>
    <col min="446" max="446" width="7.5546875" style="3" bestFit="1" customWidth="1"/>
    <col min="447" max="447" width="6.109375" style="3" bestFit="1" customWidth="1"/>
    <col min="448" max="448" width="7.5546875" style="3" bestFit="1" customWidth="1"/>
    <col min="449" max="449" width="6" style="3" bestFit="1" customWidth="1"/>
    <col min="450" max="450" width="7.5546875" style="3" bestFit="1" customWidth="1"/>
    <col min="451" max="451" width="6.109375" style="3" bestFit="1" customWidth="1"/>
    <col min="452" max="452" width="7.5546875" style="3" bestFit="1" customWidth="1"/>
    <col min="453" max="453" width="6.109375" style="3" bestFit="1" customWidth="1"/>
    <col min="454" max="454" width="7.5546875" style="3" bestFit="1" customWidth="1"/>
    <col min="455" max="455" width="6" style="3" bestFit="1" customWidth="1"/>
    <col min="456" max="456" width="7.5546875" style="3" bestFit="1" customWidth="1"/>
    <col min="457" max="457" width="6.109375" style="3" bestFit="1" customWidth="1"/>
    <col min="458" max="458" width="7.5546875" style="3" bestFit="1" customWidth="1"/>
    <col min="459" max="459" width="6.109375" style="3" bestFit="1" customWidth="1"/>
    <col min="460" max="460" width="7.5546875" style="3" bestFit="1" customWidth="1"/>
    <col min="461" max="461" width="6" style="3" bestFit="1" customWidth="1"/>
    <col min="462" max="462" width="7.5546875" style="3" bestFit="1" customWidth="1"/>
    <col min="463" max="463" width="6.109375" style="3" bestFit="1" customWidth="1"/>
    <col min="464" max="464" width="7.5546875" style="3" bestFit="1" customWidth="1"/>
    <col min="465" max="465" width="6.109375" style="3" bestFit="1" customWidth="1"/>
    <col min="466" max="466" width="7.5546875" style="3" bestFit="1" customWidth="1"/>
    <col min="467" max="467" width="6.109375" style="3" bestFit="1" customWidth="1"/>
    <col min="468" max="468" width="7.5546875" style="3" bestFit="1" customWidth="1"/>
    <col min="469" max="469" width="6.109375" style="3" bestFit="1" customWidth="1"/>
    <col min="470" max="470" width="7.5546875" style="3" bestFit="1" customWidth="1"/>
    <col min="471" max="471" width="6.109375" style="3" bestFit="1" customWidth="1"/>
    <col min="472" max="472" width="7.5546875" style="3" bestFit="1" customWidth="1"/>
    <col min="473" max="473" width="6" style="3" bestFit="1" customWidth="1"/>
    <col min="474" max="474" width="7.5546875" style="3" bestFit="1" customWidth="1"/>
    <col min="475" max="475" width="6" style="3" bestFit="1" customWidth="1"/>
    <col min="476" max="476" width="7.5546875" style="3" bestFit="1" customWidth="1"/>
    <col min="477" max="477" width="6.109375" style="3" bestFit="1" customWidth="1"/>
    <col min="478" max="478" width="7.5546875" style="3" bestFit="1" customWidth="1"/>
    <col min="479" max="479" width="6.109375" style="3" bestFit="1" customWidth="1"/>
    <col min="480" max="480" width="7.5546875" style="3" bestFit="1" customWidth="1"/>
    <col min="481" max="481" width="6.109375" style="3" bestFit="1" customWidth="1"/>
    <col min="482" max="482" width="7.5546875" style="3" bestFit="1" customWidth="1"/>
    <col min="483" max="483" width="6" style="3" bestFit="1" customWidth="1"/>
    <col min="484" max="484" width="7.5546875" style="3" bestFit="1" customWidth="1"/>
    <col min="485" max="485" width="6.109375" style="3" bestFit="1" customWidth="1"/>
    <col min="486" max="486" width="7.5546875" style="3" bestFit="1" customWidth="1"/>
    <col min="487" max="487" width="6.109375" style="3" bestFit="1" customWidth="1"/>
    <col min="488" max="488" width="7.5546875" style="3" bestFit="1" customWidth="1"/>
    <col min="489" max="489" width="6.109375" style="2" bestFit="1" customWidth="1"/>
    <col min="490" max="490" width="7.5546875" style="3" bestFit="1" customWidth="1"/>
    <col min="491" max="491" width="6.109375" style="2" bestFit="1" customWidth="1"/>
    <col min="492" max="492" width="7.5546875" style="3" bestFit="1" customWidth="1"/>
    <col min="493" max="493" width="6.109375" style="2" bestFit="1" customWidth="1"/>
    <col min="494" max="494" width="7.5546875" style="2" bestFit="1" customWidth="1"/>
    <col min="495" max="495" width="6.109375" style="2" bestFit="1" customWidth="1"/>
    <col min="496" max="496" width="7.5546875" style="2" bestFit="1" customWidth="1"/>
    <col min="497" max="497" width="6.109375" style="2" bestFit="1" customWidth="1"/>
    <col min="498" max="498" width="7.5546875" style="2" bestFit="1" customWidth="1"/>
    <col min="499" max="499" width="6.109375" style="2" bestFit="1" customWidth="1"/>
    <col min="500" max="500" width="7.5546875" style="2" bestFit="1" customWidth="1"/>
    <col min="501" max="501" width="6.109375" style="2" bestFit="1" customWidth="1"/>
    <col min="502" max="502" width="7.5546875" style="2" bestFit="1" customWidth="1"/>
    <col min="503" max="503" width="6.109375" style="2" bestFit="1" customWidth="1"/>
    <col min="504" max="504" width="7.5546875" style="2" bestFit="1" customWidth="1"/>
    <col min="505" max="505" width="6.109375" style="2" bestFit="1" customWidth="1"/>
    <col min="506" max="506" width="7.5546875" style="2" bestFit="1" customWidth="1"/>
    <col min="507" max="507" width="6.109375" style="2" bestFit="1" customWidth="1"/>
    <col min="508" max="508" width="7.5546875" style="2" bestFit="1" customWidth="1"/>
    <col min="509" max="509" width="6.109375" style="2" bestFit="1" customWidth="1"/>
    <col min="510" max="510" width="7.5546875" style="2" bestFit="1" customWidth="1"/>
    <col min="511" max="511" width="6.109375" style="2" bestFit="1" customWidth="1"/>
    <col min="512" max="512" width="7.5546875" style="2" bestFit="1" customWidth="1"/>
    <col min="513" max="513" width="6.109375" style="2" bestFit="1" customWidth="1"/>
    <col min="514" max="514" width="7.5546875" style="2" bestFit="1" customWidth="1"/>
    <col min="515" max="515" width="6.109375" style="2" bestFit="1" customWidth="1"/>
    <col min="516" max="516" width="7.5546875" style="2" bestFit="1" customWidth="1"/>
    <col min="517" max="517" width="6.109375" style="2" bestFit="1" customWidth="1"/>
    <col min="518" max="518" width="7.5546875" style="2" bestFit="1" customWidth="1"/>
    <col min="519" max="519" width="6.109375" style="2" bestFit="1" customWidth="1"/>
    <col min="520" max="520" width="7.5546875" style="2" bestFit="1" customWidth="1"/>
    <col min="521" max="521" width="6" style="2" bestFit="1" customWidth="1"/>
    <col min="522" max="522" width="7.5546875" style="2" bestFit="1" customWidth="1"/>
    <col min="523" max="523" width="6.109375" style="2" bestFit="1" customWidth="1"/>
    <col min="524" max="524" width="7.5546875" style="2" bestFit="1" customWidth="1"/>
    <col min="525" max="525" width="6.109375" style="2" bestFit="1" customWidth="1"/>
    <col min="526" max="526" width="7.5546875" style="2" bestFit="1" customWidth="1"/>
    <col min="527" max="527" width="6.109375" style="2" bestFit="1" customWidth="1"/>
    <col min="528" max="528" width="7.5546875" style="2" bestFit="1" customWidth="1"/>
    <col min="529" max="529" width="6.109375" style="2" bestFit="1" customWidth="1"/>
    <col min="530" max="530" width="7.5546875" style="2" bestFit="1" customWidth="1"/>
    <col min="531" max="531" width="6.109375" style="2" bestFit="1" customWidth="1"/>
    <col min="532" max="532" width="7.5546875" style="2" bestFit="1" customWidth="1"/>
    <col min="533" max="533" width="6.109375" style="2" bestFit="1" customWidth="1"/>
    <col min="534" max="534" width="7.5546875" style="2" bestFit="1" customWidth="1"/>
    <col min="535" max="535" width="6.109375" style="2" bestFit="1" customWidth="1"/>
    <col min="536" max="536" width="7.5546875" style="2" bestFit="1" customWidth="1"/>
    <col min="537" max="537" width="6.109375" style="2" bestFit="1" customWidth="1"/>
    <col min="538" max="538" width="7.5546875" style="2" bestFit="1" customWidth="1"/>
    <col min="539" max="539" width="6.109375" style="2" bestFit="1" customWidth="1"/>
    <col min="540" max="540" width="7.5546875" style="2" bestFit="1" customWidth="1"/>
    <col min="541" max="541" width="6.109375" style="2" bestFit="1" customWidth="1"/>
    <col min="542" max="542" width="7.5546875" style="2" bestFit="1" customWidth="1"/>
    <col min="543" max="543" width="6" style="2" bestFit="1" customWidth="1"/>
    <col min="544" max="544" width="7.5546875" style="2" bestFit="1" customWidth="1"/>
    <col min="545" max="545" width="6.109375" style="2" bestFit="1" customWidth="1"/>
    <col min="546" max="546" width="7.5546875" style="2" bestFit="1" customWidth="1"/>
    <col min="547" max="547" width="6" style="2" bestFit="1" customWidth="1"/>
    <col min="548" max="548" width="7.5546875" style="2" bestFit="1" customWidth="1"/>
    <col min="549" max="549" width="6.109375" style="2" bestFit="1" customWidth="1"/>
    <col min="550" max="550" width="7.5546875" style="2" bestFit="1" customWidth="1"/>
    <col min="551" max="551" width="6.109375" style="2" bestFit="1" customWidth="1"/>
    <col min="552" max="552" width="7.5546875" style="2" bestFit="1" customWidth="1"/>
    <col min="553" max="553" width="6.109375" style="2" bestFit="1" customWidth="1"/>
    <col min="554" max="554" width="7.5546875" style="2" bestFit="1" customWidth="1"/>
    <col min="555" max="555" width="6" style="2" bestFit="1" customWidth="1"/>
    <col min="556" max="556" width="7.5546875" style="2" bestFit="1" customWidth="1"/>
    <col min="557" max="557" width="6.109375" style="2" bestFit="1" customWidth="1"/>
    <col min="558" max="558" width="7.5546875" style="2" bestFit="1" customWidth="1"/>
    <col min="559" max="559" width="6.109375" style="2" bestFit="1" customWidth="1"/>
    <col min="560" max="560" width="7.5546875" style="2" bestFit="1" customWidth="1"/>
    <col min="561" max="561" width="6" style="2" bestFit="1" customWidth="1"/>
    <col min="562" max="562" width="7.5546875" style="2" bestFit="1" customWidth="1"/>
    <col min="563" max="563" width="6" style="2" bestFit="1" customWidth="1"/>
    <col min="564" max="564" width="7.5546875" style="2" bestFit="1" customWidth="1"/>
    <col min="565" max="565" width="6" style="2" bestFit="1" customWidth="1"/>
    <col min="566" max="566" width="7.5546875" style="2" bestFit="1" customWidth="1"/>
    <col min="567" max="567" width="6" style="2" bestFit="1" customWidth="1"/>
    <col min="568" max="568" width="7.5546875" style="2" bestFit="1" customWidth="1"/>
    <col min="569" max="569" width="6" style="2" bestFit="1" customWidth="1"/>
    <col min="570" max="570" width="7.5546875" style="2" bestFit="1" customWidth="1"/>
    <col min="571" max="571" width="6" style="2" bestFit="1" customWidth="1"/>
    <col min="572" max="572" width="7.5546875" style="2" bestFit="1" customWidth="1"/>
    <col min="573" max="573" width="6" style="2" bestFit="1" customWidth="1"/>
    <col min="574" max="574" width="7.5546875" style="2" bestFit="1" customWidth="1"/>
    <col min="575" max="575" width="6" style="2" bestFit="1" customWidth="1"/>
    <col min="576" max="576" width="7.5546875" style="2" bestFit="1" customWidth="1"/>
    <col min="577" max="577" width="6" style="2" bestFit="1" customWidth="1"/>
    <col min="578" max="578" width="7.5546875" style="2" bestFit="1" customWidth="1"/>
    <col min="579" max="579" width="6" style="2" bestFit="1" customWidth="1"/>
    <col min="580" max="580" width="7.5546875" style="2" bestFit="1" customWidth="1"/>
    <col min="581" max="581" width="6" style="2" bestFit="1" customWidth="1"/>
    <col min="582" max="582" width="7.5546875" style="2" bestFit="1" customWidth="1"/>
    <col min="583" max="583" width="6" style="2" bestFit="1" customWidth="1"/>
    <col min="584" max="584" width="7.5546875" style="2" bestFit="1" customWidth="1"/>
    <col min="585" max="585" width="6" style="2" bestFit="1" customWidth="1"/>
    <col min="586" max="586" width="7.5546875" style="2" bestFit="1" customWidth="1"/>
    <col min="587" max="587" width="6" style="2" bestFit="1" customWidth="1"/>
    <col min="588" max="588" width="7.5546875" style="2" bestFit="1" customWidth="1"/>
    <col min="589" max="589" width="6" style="2" bestFit="1" customWidth="1"/>
    <col min="590" max="590" width="7.5546875" style="2" bestFit="1" customWidth="1"/>
    <col min="591" max="591" width="6" style="2" bestFit="1" customWidth="1"/>
    <col min="592" max="592" width="7.5546875" style="2" bestFit="1" customWidth="1"/>
    <col min="593" max="593" width="6" style="2" bestFit="1" customWidth="1"/>
    <col min="594" max="594" width="7.5546875" style="2" bestFit="1" customWidth="1"/>
    <col min="595" max="595" width="6" style="2" bestFit="1" customWidth="1"/>
    <col min="596" max="596" width="7.5546875" style="2" bestFit="1" customWidth="1"/>
    <col min="597" max="597" width="6" style="2" bestFit="1" customWidth="1"/>
    <col min="598" max="598" width="7.5546875" style="2" bestFit="1" customWidth="1"/>
    <col min="599" max="599" width="6" style="2" bestFit="1" customWidth="1"/>
    <col min="600" max="600" width="7.5546875" style="2" bestFit="1" customWidth="1"/>
    <col min="601" max="601" width="6" style="2" bestFit="1" customWidth="1"/>
    <col min="602" max="602" width="7.5546875" style="2" bestFit="1" customWidth="1"/>
    <col min="603" max="603" width="6" style="2" bestFit="1" customWidth="1"/>
    <col min="604" max="604" width="7.5546875" style="2" bestFit="1" customWidth="1"/>
    <col min="605" max="605" width="6" style="2" bestFit="1" customWidth="1"/>
    <col min="606" max="606" width="7.5546875" style="2" bestFit="1" customWidth="1"/>
    <col min="607" max="607" width="6" style="2" bestFit="1" customWidth="1"/>
    <col min="608" max="608" width="7.5546875" style="2" bestFit="1" customWidth="1"/>
    <col min="609" max="609" width="6" style="2" bestFit="1" customWidth="1"/>
    <col min="610" max="610" width="7.5546875" style="2" bestFit="1" customWidth="1"/>
    <col min="611" max="611" width="6" style="2" bestFit="1" customWidth="1"/>
    <col min="612" max="612" width="7.5546875" style="2" bestFit="1" customWidth="1"/>
    <col min="613" max="613" width="6" style="2" bestFit="1" customWidth="1"/>
    <col min="614" max="614" width="7.5546875" style="2" bestFit="1" customWidth="1"/>
    <col min="615" max="615" width="6" style="2" bestFit="1" customWidth="1"/>
    <col min="616" max="616" width="7.5546875" style="2" bestFit="1" customWidth="1"/>
    <col min="617" max="617" width="6" style="2" bestFit="1" customWidth="1"/>
    <col min="618" max="618" width="7.5546875" style="2" bestFit="1" customWidth="1"/>
    <col min="619" max="619" width="6" style="2" bestFit="1" customWidth="1"/>
    <col min="620" max="620" width="7.5546875" style="2" bestFit="1" customWidth="1"/>
    <col min="621" max="621" width="6" style="2" bestFit="1" customWidth="1"/>
    <col min="622" max="622" width="7.5546875" style="2" bestFit="1" customWidth="1"/>
    <col min="623" max="623" width="6" style="2" bestFit="1" customWidth="1"/>
    <col min="624" max="624" width="7.5546875" style="2" bestFit="1" customWidth="1"/>
    <col min="625" max="625" width="6" style="2" bestFit="1" customWidth="1"/>
    <col min="626" max="626" width="7.5546875" style="2" bestFit="1" customWidth="1"/>
    <col min="627" max="627" width="6" style="2" bestFit="1" customWidth="1"/>
    <col min="628" max="628" width="7.5546875" style="2" bestFit="1" customWidth="1"/>
    <col min="629" max="629" width="6" style="2" bestFit="1" customWidth="1"/>
    <col min="630" max="630" width="7.5546875" style="2" bestFit="1" customWidth="1"/>
    <col min="631" max="631" width="6" style="2" bestFit="1" customWidth="1"/>
    <col min="632" max="632" width="7.5546875" style="2" bestFit="1" customWidth="1"/>
    <col min="633" max="633" width="6" style="2" bestFit="1" customWidth="1"/>
    <col min="634" max="634" width="7.5546875" style="2" bestFit="1" customWidth="1"/>
    <col min="635" max="635" width="6" style="2" bestFit="1" customWidth="1"/>
    <col min="636" max="636" width="7.5546875" style="2" bestFit="1" customWidth="1"/>
    <col min="637" max="637" width="6" style="2" bestFit="1" customWidth="1"/>
    <col min="638" max="638" width="7.5546875" style="2" bestFit="1" customWidth="1"/>
    <col min="639" max="639" width="6" style="2" bestFit="1" customWidth="1"/>
    <col min="640" max="640" width="7.5546875" style="2" bestFit="1" customWidth="1"/>
    <col min="641" max="641" width="6" style="2" bestFit="1" customWidth="1"/>
    <col min="642" max="642" width="7.5546875" style="2" bestFit="1" customWidth="1"/>
    <col min="643" max="643" width="6" style="2" bestFit="1" customWidth="1"/>
    <col min="644" max="644" width="7.5546875" style="2" bestFit="1" customWidth="1"/>
    <col min="645" max="645" width="6" style="2" bestFit="1" customWidth="1"/>
    <col min="646" max="646" width="7.5546875" style="2" bestFit="1" customWidth="1"/>
    <col min="647" max="647" width="6" style="2" bestFit="1" customWidth="1"/>
    <col min="648" max="648" width="7.5546875" style="2" bestFit="1" customWidth="1"/>
    <col min="649" max="649" width="6" style="2" bestFit="1" customWidth="1"/>
    <col min="650" max="650" width="7.5546875" style="2" bestFit="1" customWidth="1"/>
    <col min="651" max="651" width="6" style="2" bestFit="1" customWidth="1"/>
    <col min="652" max="652" width="7.5546875" style="2" bestFit="1" customWidth="1"/>
    <col min="653" max="653" width="6" style="2" bestFit="1" customWidth="1"/>
    <col min="654" max="654" width="7.5546875" style="2" bestFit="1" customWidth="1"/>
    <col min="655" max="655" width="6" style="2" bestFit="1" customWidth="1"/>
    <col min="656" max="656" width="7.5546875" style="2" bestFit="1" customWidth="1"/>
    <col min="657" max="657" width="6" style="2" bestFit="1" customWidth="1"/>
    <col min="658" max="658" width="7.5546875" style="2" bestFit="1" customWidth="1"/>
    <col min="659" max="659" width="6" style="2" bestFit="1" customWidth="1"/>
    <col min="660" max="660" width="7.5546875" style="2" bestFit="1" customWidth="1"/>
    <col min="661" max="661" width="6" style="2" bestFit="1" customWidth="1"/>
    <col min="662" max="662" width="7.5546875" style="2" bestFit="1" customWidth="1"/>
    <col min="663" max="663" width="6" style="2" bestFit="1" customWidth="1"/>
    <col min="664" max="664" width="7.5546875" style="2" bestFit="1" customWidth="1"/>
    <col min="665" max="665" width="6" style="2" bestFit="1" customWidth="1"/>
    <col min="666" max="666" width="7.5546875" style="2" bestFit="1" customWidth="1"/>
    <col min="667" max="667" width="6" style="2" bestFit="1" customWidth="1"/>
    <col min="668" max="668" width="7.5546875" style="2" bestFit="1" customWidth="1"/>
    <col min="669" max="669" width="6" style="2" bestFit="1" customWidth="1"/>
    <col min="670" max="670" width="7.5546875" style="2" bestFit="1" customWidth="1"/>
    <col min="671" max="671" width="6" style="2" bestFit="1" customWidth="1"/>
    <col min="672" max="672" width="7.5546875" style="2" bestFit="1" customWidth="1"/>
    <col min="673" max="673" width="6" style="2" bestFit="1" customWidth="1"/>
    <col min="674" max="674" width="7.5546875" style="2" bestFit="1" customWidth="1"/>
    <col min="675" max="675" width="6" style="2" bestFit="1" customWidth="1"/>
    <col min="676" max="676" width="7.5546875" style="2" bestFit="1" customWidth="1"/>
    <col min="677" max="677" width="6" style="2" bestFit="1" customWidth="1"/>
    <col min="678" max="678" width="7.5546875" style="2" bestFit="1" customWidth="1"/>
    <col min="679" max="679" width="6" style="2" bestFit="1" customWidth="1"/>
    <col min="680" max="680" width="7.5546875" style="2" bestFit="1" customWidth="1"/>
    <col min="681" max="681" width="6" style="2" bestFit="1" customWidth="1"/>
    <col min="682" max="682" width="7.5546875" style="2" bestFit="1" customWidth="1"/>
    <col min="683" max="683" width="6" style="2" bestFit="1" customWidth="1"/>
    <col min="684" max="684" width="7.5546875" style="2" bestFit="1" customWidth="1"/>
    <col min="685" max="685" width="6" style="2" bestFit="1" customWidth="1"/>
    <col min="686" max="686" width="7.5546875" style="2" bestFit="1" customWidth="1"/>
    <col min="687" max="687" width="6" style="2" bestFit="1" customWidth="1"/>
    <col min="688" max="688" width="7.5546875" style="2" bestFit="1" customWidth="1"/>
    <col min="689" max="689" width="6" style="2" bestFit="1" customWidth="1"/>
    <col min="690" max="690" width="7.5546875" style="2" bestFit="1" customWidth="1"/>
    <col min="691" max="691" width="6" style="2" bestFit="1" customWidth="1"/>
    <col min="692" max="692" width="7.5546875" style="2" bestFit="1" customWidth="1"/>
    <col min="693" max="693" width="6" style="2" bestFit="1" customWidth="1"/>
    <col min="694" max="694" width="7.5546875" style="2" bestFit="1" customWidth="1"/>
    <col min="695" max="695" width="6" style="2" bestFit="1" customWidth="1"/>
    <col min="696" max="696" width="7.5546875" style="2" bestFit="1" customWidth="1"/>
    <col min="697" max="697" width="6" style="2" bestFit="1" customWidth="1"/>
    <col min="698" max="698" width="7.5546875" style="2" bestFit="1" customWidth="1"/>
    <col min="699" max="699" width="6" style="2" bestFit="1" customWidth="1"/>
    <col min="700" max="700" width="7.5546875" style="2" bestFit="1" customWidth="1"/>
    <col min="701" max="701" width="6" style="2" bestFit="1" customWidth="1"/>
    <col min="702" max="702" width="7.5546875" style="2" bestFit="1" customWidth="1"/>
    <col min="703" max="703" width="6" style="2" bestFit="1" customWidth="1"/>
    <col min="704" max="704" width="7.5546875" style="2" bestFit="1" customWidth="1"/>
    <col min="705" max="705" width="6" style="2" bestFit="1" customWidth="1"/>
    <col min="706" max="706" width="7.5546875" style="2" bestFit="1" customWidth="1"/>
    <col min="707" max="707" width="6" style="2" bestFit="1" customWidth="1"/>
    <col min="708" max="708" width="7.5546875" style="2" bestFit="1" customWidth="1"/>
    <col min="709" max="709" width="6.109375" style="2" bestFit="1" customWidth="1"/>
    <col min="710" max="710" width="7.5546875" style="2" bestFit="1" customWidth="1"/>
    <col min="711" max="711" width="6.109375" style="2" bestFit="1" customWidth="1"/>
    <col min="712" max="712" width="7.5546875" style="2" bestFit="1" customWidth="1"/>
    <col min="713" max="713" width="6.109375" style="2" bestFit="1" customWidth="1"/>
    <col min="714" max="714" width="7.5546875" style="2" bestFit="1" customWidth="1"/>
    <col min="715" max="715" width="6.109375" style="2" bestFit="1" customWidth="1"/>
    <col min="716" max="716" width="7.5546875" style="2" bestFit="1" customWidth="1"/>
    <col min="717" max="717" width="6.109375" style="2" bestFit="1" customWidth="1"/>
    <col min="718" max="718" width="7.5546875" style="2" bestFit="1" customWidth="1"/>
    <col min="719" max="719" width="6" style="2" bestFit="1" customWidth="1"/>
    <col min="720" max="720" width="7.5546875" style="2" bestFit="1" customWidth="1"/>
    <col min="721" max="721" width="6.109375" style="2" bestFit="1" customWidth="1"/>
    <col min="722" max="722" width="7.5546875" style="2" bestFit="1" customWidth="1"/>
    <col min="723" max="723" width="6.109375" style="2" bestFit="1" customWidth="1"/>
    <col min="724" max="724" width="7.5546875" style="2" bestFit="1" customWidth="1"/>
    <col min="725" max="725" width="6.109375" style="2" bestFit="1" customWidth="1"/>
    <col min="726" max="726" width="7.5546875" style="2" bestFit="1" customWidth="1"/>
    <col min="727" max="727" width="6.109375" style="2" bestFit="1" customWidth="1"/>
    <col min="728" max="728" width="7.5546875" style="2" bestFit="1" customWidth="1"/>
    <col min="729" max="729" width="6.109375" style="2" bestFit="1" customWidth="1"/>
    <col min="730" max="730" width="7.5546875" style="2" bestFit="1" customWidth="1"/>
    <col min="731" max="731" width="6.109375" style="2" bestFit="1" customWidth="1"/>
    <col min="732" max="732" width="7.5546875" style="2" bestFit="1" customWidth="1"/>
    <col min="733" max="733" width="6.109375" style="2" bestFit="1" customWidth="1"/>
    <col min="734" max="734" width="7.5546875" style="2" bestFit="1" customWidth="1"/>
    <col min="735" max="735" width="6" style="2" bestFit="1" customWidth="1"/>
    <col min="736" max="736" width="7.5546875" style="2" bestFit="1" customWidth="1"/>
    <col min="737" max="737" width="6" style="2" bestFit="1" customWidth="1"/>
    <col min="738" max="738" width="7.5546875" style="2" bestFit="1" customWidth="1"/>
    <col min="739" max="739" width="6" style="2" bestFit="1" customWidth="1"/>
    <col min="740" max="740" width="7.5546875" style="2" bestFit="1" customWidth="1"/>
    <col min="741" max="741" width="6" style="2" bestFit="1" customWidth="1"/>
    <col min="742" max="742" width="7.5546875" style="2" bestFit="1" customWidth="1"/>
    <col min="743" max="743" width="6" style="2" bestFit="1" customWidth="1"/>
    <col min="744" max="744" width="7.5546875" style="2" bestFit="1" customWidth="1"/>
    <col min="745" max="745" width="6" style="2" bestFit="1" customWidth="1"/>
    <col min="746" max="746" width="7.5546875" style="2" bestFit="1" customWidth="1"/>
    <col min="747" max="747" width="6" style="2" bestFit="1" customWidth="1"/>
    <col min="748" max="748" width="7.5546875" style="2" bestFit="1" customWidth="1"/>
    <col min="749" max="749" width="6" style="2" bestFit="1" customWidth="1"/>
    <col min="750" max="750" width="7.5546875" style="2" bestFit="1" customWidth="1"/>
    <col min="751" max="751" width="6" style="2" bestFit="1" customWidth="1"/>
    <col min="752" max="752" width="7.5546875" style="2" bestFit="1" customWidth="1"/>
    <col min="753" max="753" width="6" style="2" bestFit="1" customWidth="1"/>
    <col min="754" max="754" width="7.5546875" style="2" bestFit="1" customWidth="1"/>
    <col min="755" max="755" width="6" style="2" bestFit="1" customWidth="1"/>
    <col min="756" max="756" width="7.5546875" style="2" bestFit="1" customWidth="1"/>
    <col min="757" max="757" width="6" style="2" bestFit="1" customWidth="1"/>
    <col min="758" max="758" width="7.5546875" style="2" bestFit="1" customWidth="1"/>
    <col min="759" max="759" width="6" style="2" bestFit="1" customWidth="1"/>
    <col min="760" max="760" width="7.5546875" style="2" bestFit="1" customWidth="1"/>
    <col min="761" max="761" width="6" style="2" bestFit="1" customWidth="1"/>
    <col min="762" max="762" width="7.5546875" style="2" bestFit="1" customWidth="1"/>
    <col min="763" max="763" width="6" style="2" bestFit="1" customWidth="1"/>
    <col min="764" max="764" width="7.5546875" style="2" bestFit="1" customWidth="1"/>
    <col min="765" max="765" width="6" style="2" bestFit="1" customWidth="1"/>
    <col min="766" max="766" width="7.5546875" style="2" bestFit="1" customWidth="1"/>
    <col min="767" max="767" width="6" style="2" bestFit="1" customWidth="1"/>
    <col min="768" max="768" width="7.5546875" style="2" bestFit="1" customWidth="1"/>
    <col min="769" max="769" width="6" style="2" bestFit="1" customWidth="1"/>
    <col min="770" max="770" width="7.5546875" style="2" bestFit="1" customWidth="1"/>
    <col min="771" max="771" width="6" style="2" bestFit="1" customWidth="1"/>
    <col min="772" max="772" width="7.5546875" style="2" bestFit="1" customWidth="1"/>
    <col min="773" max="773" width="6" style="2" bestFit="1" customWidth="1"/>
    <col min="774" max="774" width="7.5546875" style="2" bestFit="1" customWidth="1"/>
    <col min="775" max="775" width="6" style="2" bestFit="1" customWidth="1"/>
    <col min="776" max="776" width="7.5546875" style="2" bestFit="1" customWidth="1"/>
    <col min="777" max="777" width="6" style="2" bestFit="1" customWidth="1"/>
    <col min="778" max="778" width="7.5546875" style="2" bestFit="1" customWidth="1"/>
    <col min="779" max="779" width="6" style="2" bestFit="1" customWidth="1"/>
    <col min="780" max="780" width="7.5546875" style="2" bestFit="1" customWidth="1"/>
    <col min="781" max="781" width="6" style="2" bestFit="1" customWidth="1"/>
    <col min="782" max="782" width="7.5546875" style="2" bestFit="1" customWidth="1"/>
    <col min="783" max="783" width="6" style="2" bestFit="1" customWidth="1"/>
    <col min="784" max="784" width="7.5546875" style="2" bestFit="1" customWidth="1"/>
    <col min="785" max="785" width="6" style="2" bestFit="1" customWidth="1"/>
    <col min="786" max="786" width="7.5546875" style="2" bestFit="1" customWidth="1"/>
    <col min="787" max="787" width="6" style="2" bestFit="1" customWidth="1"/>
    <col min="788" max="788" width="7.5546875" style="2" bestFit="1" customWidth="1"/>
    <col min="789" max="789" width="6" style="2" bestFit="1" customWidth="1"/>
    <col min="790" max="790" width="7.5546875" style="2" bestFit="1" customWidth="1"/>
    <col min="791" max="791" width="6.109375" style="2" bestFit="1" customWidth="1"/>
    <col min="792" max="792" width="7.5546875" style="2" bestFit="1" customWidth="1"/>
    <col min="793" max="793" width="6.109375" style="2" bestFit="1" customWidth="1"/>
    <col min="794" max="794" width="7.5546875" style="2" bestFit="1" customWidth="1"/>
    <col min="795" max="795" width="6.109375" style="2" bestFit="1" customWidth="1"/>
    <col min="796" max="796" width="7.5546875" style="2" bestFit="1" customWidth="1"/>
    <col min="797" max="797" width="6.109375" style="2" bestFit="1" customWidth="1"/>
    <col min="798" max="798" width="7.5546875" style="2" bestFit="1" customWidth="1"/>
    <col min="799" max="799" width="6" style="2" bestFit="1" customWidth="1"/>
    <col min="800" max="800" width="7.5546875" style="2" bestFit="1" customWidth="1"/>
    <col min="801" max="801" width="6.109375" style="2" bestFit="1" customWidth="1"/>
    <col min="802" max="802" width="7.5546875" style="2" bestFit="1" customWidth="1"/>
    <col min="803" max="803" width="6" style="2" bestFit="1" customWidth="1"/>
    <col min="804" max="804" width="7.5546875" style="2" bestFit="1" customWidth="1"/>
    <col min="805" max="805" width="6.109375" style="2" bestFit="1" customWidth="1"/>
    <col min="806" max="806" width="7.5546875" style="2" bestFit="1" customWidth="1"/>
    <col min="807" max="807" width="6.109375" style="2" bestFit="1" customWidth="1"/>
    <col min="808" max="808" width="7.5546875" style="2" bestFit="1" customWidth="1"/>
    <col min="809" max="809" width="6.109375" style="2" bestFit="1" customWidth="1"/>
    <col min="810" max="810" width="7.5546875" style="2" bestFit="1" customWidth="1"/>
    <col min="811" max="811" width="6.109375" style="2" bestFit="1" customWidth="1"/>
    <col min="812" max="812" width="7.5546875" style="2" bestFit="1" customWidth="1"/>
    <col min="813" max="813" width="6.109375" style="2" bestFit="1" customWidth="1"/>
    <col min="814" max="814" width="7.5546875" style="2" bestFit="1" customWidth="1"/>
    <col min="815" max="815" width="6" style="2" bestFit="1" customWidth="1"/>
    <col min="816" max="816" width="7.5546875" style="2" bestFit="1" customWidth="1"/>
    <col min="817" max="817" width="6.109375" style="2" bestFit="1" customWidth="1"/>
    <col min="818" max="818" width="7.5546875" style="2" bestFit="1" customWidth="1"/>
    <col min="819" max="819" width="6" style="2" bestFit="1" customWidth="1"/>
    <col min="820" max="820" width="7.5546875" style="2" bestFit="1" customWidth="1"/>
    <col min="821" max="821" width="6.109375" style="2" bestFit="1" customWidth="1"/>
    <col min="822" max="822" width="7.5546875" style="2" bestFit="1" customWidth="1"/>
    <col min="823" max="823" width="6.109375" style="2" bestFit="1" customWidth="1"/>
    <col min="824" max="824" width="7.5546875" style="2" bestFit="1" customWidth="1"/>
    <col min="825" max="825" width="6.109375" style="2" bestFit="1" customWidth="1"/>
    <col min="826" max="826" width="7.5546875" style="2" bestFit="1" customWidth="1"/>
    <col min="827" max="827" width="6.109375" style="2" bestFit="1" customWidth="1"/>
    <col min="828" max="828" width="7.5546875" style="2" bestFit="1" customWidth="1"/>
    <col min="829" max="829" width="6.109375" style="2" bestFit="1" customWidth="1"/>
    <col min="830" max="830" width="7.5546875" style="2" bestFit="1" customWidth="1"/>
    <col min="831" max="831" width="6.109375" style="2" bestFit="1" customWidth="1"/>
    <col min="832" max="832" width="7.5546875" style="2" bestFit="1" customWidth="1"/>
    <col min="833" max="833" width="6" style="2" bestFit="1" customWidth="1"/>
    <col min="834" max="834" width="7.5546875" style="2" bestFit="1" customWidth="1"/>
    <col min="835" max="835" width="6.109375" style="2" bestFit="1" customWidth="1"/>
    <col min="836" max="836" width="7.5546875" style="2" bestFit="1" customWidth="1"/>
    <col min="837" max="837" width="6.109375" style="2" bestFit="1" customWidth="1"/>
    <col min="838" max="838" width="7.5546875" style="2" bestFit="1" customWidth="1"/>
    <col min="839" max="839" width="6" style="2" bestFit="1" customWidth="1"/>
    <col min="840" max="840" width="7.5546875" style="2" bestFit="1" customWidth="1"/>
    <col min="841" max="841" width="6" style="2" bestFit="1" customWidth="1"/>
    <col min="842" max="842" width="7.5546875" style="2" bestFit="1" customWidth="1"/>
    <col min="843" max="843" width="6.109375" style="2" bestFit="1" customWidth="1"/>
    <col min="844" max="844" width="7.5546875" style="2" bestFit="1" customWidth="1"/>
    <col min="845" max="845" width="6.109375" style="2" bestFit="1" customWidth="1"/>
    <col min="846" max="846" width="7.5546875" style="2" bestFit="1" customWidth="1"/>
    <col min="847" max="847" width="6.109375" style="2" bestFit="1" customWidth="1"/>
    <col min="848" max="848" width="7.5546875" style="2" bestFit="1" customWidth="1"/>
    <col min="849" max="849" width="6" style="2" bestFit="1" customWidth="1"/>
    <col min="850" max="850" width="7.5546875" style="2" bestFit="1" customWidth="1"/>
    <col min="851" max="851" width="6" style="2" bestFit="1" customWidth="1"/>
    <col min="852" max="852" width="7.5546875" style="2" bestFit="1" customWidth="1"/>
    <col min="853" max="853" width="6.109375" style="2" bestFit="1" customWidth="1"/>
    <col min="854" max="854" width="7.5546875" style="2" bestFit="1" customWidth="1"/>
    <col min="855" max="855" width="6.109375" style="2" bestFit="1" customWidth="1"/>
    <col min="856" max="856" width="7.5546875" style="2" bestFit="1" customWidth="1"/>
    <col min="857" max="857" width="6.109375" style="2" bestFit="1" customWidth="1"/>
    <col min="858" max="858" width="7.5546875" style="2" bestFit="1" customWidth="1"/>
    <col min="859" max="859" width="6" style="2" bestFit="1" customWidth="1"/>
    <col min="860" max="860" width="7.5546875" style="2" bestFit="1" customWidth="1"/>
    <col min="861" max="861" width="6" style="2" bestFit="1" customWidth="1"/>
    <col min="862" max="862" width="7.5546875" style="2" bestFit="1" customWidth="1"/>
    <col min="863" max="863" width="6.109375" style="2" bestFit="1" customWidth="1"/>
    <col min="864" max="864" width="7.5546875" style="2" bestFit="1" customWidth="1"/>
    <col min="865" max="865" width="6.109375" style="2" bestFit="1" customWidth="1"/>
    <col min="866" max="866" width="7.5546875" style="2" bestFit="1" customWidth="1"/>
    <col min="867" max="867" width="6" style="2" bestFit="1" customWidth="1"/>
    <col min="868" max="868" width="7.5546875" style="2" bestFit="1" customWidth="1"/>
    <col min="869" max="869" width="6.109375" style="2" bestFit="1" customWidth="1"/>
    <col min="870" max="870" width="7.5546875" style="2" bestFit="1" customWidth="1"/>
    <col min="871" max="871" width="6.109375" style="2" bestFit="1" customWidth="1"/>
    <col min="872" max="872" width="7.5546875" style="2" bestFit="1" customWidth="1"/>
    <col min="873" max="873" width="6.109375" style="2" bestFit="1" customWidth="1"/>
    <col min="874" max="874" width="7.5546875" style="2" bestFit="1" customWidth="1"/>
    <col min="875" max="875" width="6.109375" style="2" bestFit="1" customWidth="1"/>
    <col min="876" max="876" width="7.5546875" style="2" bestFit="1" customWidth="1"/>
    <col min="877" max="877" width="6.109375" style="2" bestFit="1" customWidth="1"/>
    <col min="878" max="878" width="7.5546875" style="2" bestFit="1" customWidth="1"/>
    <col min="879" max="879" width="6.109375" style="2" bestFit="1" customWidth="1"/>
    <col min="880" max="880" width="7.5546875" style="2" bestFit="1" customWidth="1"/>
    <col min="881" max="881" width="6.109375" style="2" bestFit="1" customWidth="1"/>
    <col min="882" max="882" width="7.5546875" style="2" bestFit="1" customWidth="1"/>
    <col min="883" max="883" width="6.109375" style="2" bestFit="1" customWidth="1"/>
    <col min="884" max="884" width="7.5546875" style="2" bestFit="1" customWidth="1"/>
    <col min="885" max="885" width="6" style="2" bestFit="1" customWidth="1"/>
    <col min="886" max="886" width="7.5546875" style="2" bestFit="1" customWidth="1"/>
    <col min="887" max="887" width="6" style="2" bestFit="1" customWidth="1"/>
    <col min="888" max="888" width="7.5546875" style="2" bestFit="1" customWidth="1"/>
    <col min="889" max="889" width="6" style="2" bestFit="1" customWidth="1"/>
    <col min="890" max="890" width="7.5546875" style="2" bestFit="1" customWidth="1"/>
    <col min="891" max="891" width="6" style="2" bestFit="1" customWidth="1"/>
    <col min="892" max="892" width="7.5546875" style="2" bestFit="1" customWidth="1"/>
    <col min="893" max="893" width="6.109375" style="2" bestFit="1" customWidth="1"/>
    <col min="894" max="894" width="7.5546875" style="2" bestFit="1" customWidth="1"/>
    <col min="895" max="895" width="6.109375" style="2" bestFit="1" customWidth="1"/>
    <col min="896" max="896" width="7.5546875" style="2" bestFit="1" customWidth="1"/>
    <col min="897" max="897" width="6.109375" style="2" bestFit="1" customWidth="1"/>
    <col min="898" max="898" width="7.5546875" style="2" bestFit="1" customWidth="1"/>
    <col min="899" max="899" width="6" style="2" bestFit="1" customWidth="1"/>
    <col min="900" max="900" width="7.5546875" style="2" bestFit="1" customWidth="1"/>
    <col min="901" max="901" width="6.109375" style="2" bestFit="1" customWidth="1"/>
    <col min="902" max="902" width="7.5546875" style="2" bestFit="1" customWidth="1"/>
    <col min="903" max="903" width="6.109375" style="2" bestFit="1" customWidth="1"/>
    <col min="904" max="904" width="7.5546875" style="2" bestFit="1" customWidth="1"/>
    <col min="905" max="905" width="6" style="2" bestFit="1" customWidth="1"/>
    <col min="906" max="906" width="7.5546875" style="2" bestFit="1" customWidth="1"/>
    <col min="907" max="907" width="6.109375" style="2" bestFit="1" customWidth="1"/>
    <col min="908" max="908" width="7.5546875" style="2" bestFit="1" customWidth="1"/>
    <col min="909" max="909" width="6.109375" style="2" bestFit="1" customWidth="1"/>
    <col min="910" max="910" width="7.5546875" style="2" bestFit="1" customWidth="1"/>
    <col min="911" max="911" width="6.109375" style="2" bestFit="1" customWidth="1"/>
    <col min="912" max="912" width="7.5546875" style="2" bestFit="1" customWidth="1"/>
    <col min="913" max="913" width="6.109375" style="2" bestFit="1" customWidth="1"/>
    <col min="914" max="914" width="7.5546875" style="2" bestFit="1" customWidth="1"/>
    <col min="915" max="915" width="6.109375" style="2" bestFit="1" customWidth="1"/>
    <col min="916" max="916" width="7.5546875" style="2" bestFit="1" customWidth="1"/>
    <col min="917" max="917" width="6" style="2" bestFit="1" customWidth="1"/>
    <col min="918" max="918" width="7.5546875" style="2" bestFit="1" customWidth="1"/>
    <col min="919" max="919" width="6.109375" style="2" bestFit="1" customWidth="1"/>
    <col min="920" max="920" width="7.5546875" style="2" bestFit="1" customWidth="1"/>
    <col min="921" max="921" width="6" style="2" bestFit="1" customWidth="1"/>
    <col min="922" max="922" width="7.5546875" style="2" bestFit="1" customWidth="1"/>
    <col min="923" max="923" width="6" style="2" bestFit="1" customWidth="1"/>
    <col min="924" max="924" width="7.5546875" style="2" bestFit="1" customWidth="1"/>
    <col min="925" max="925" width="6" style="2" bestFit="1" customWidth="1"/>
    <col min="926" max="926" width="7.5546875" style="2" bestFit="1" customWidth="1"/>
    <col min="927" max="927" width="6" style="2" bestFit="1" customWidth="1"/>
    <col min="928" max="928" width="7.5546875" style="2" bestFit="1" customWidth="1"/>
    <col min="929" max="929" width="6.109375" style="2" bestFit="1" customWidth="1"/>
    <col min="930" max="930" width="7.5546875" style="2" bestFit="1" customWidth="1"/>
    <col min="931" max="931" width="6.109375" style="2" bestFit="1" customWidth="1"/>
    <col min="932" max="932" width="7.5546875" style="2" bestFit="1" customWidth="1"/>
    <col min="933" max="933" width="6.109375" style="2" bestFit="1" customWidth="1"/>
    <col min="934" max="934" width="7.5546875" style="2" bestFit="1" customWidth="1"/>
    <col min="935" max="935" width="6.109375" style="2" bestFit="1" customWidth="1"/>
    <col min="936" max="936" width="7.5546875" style="2" bestFit="1" customWidth="1"/>
    <col min="937" max="937" width="6.109375" style="2" bestFit="1" customWidth="1"/>
    <col min="938" max="938" width="7.5546875" style="2" bestFit="1" customWidth="1"/>
    <col min="939" max="939" width="6.109375" style="2" bestFit="1" customWidth="1"/>
    <col min="940" max="940" width="7.5546875" style="2" bestFit="1" customWidth="1"/>
    <col min="941" max="941" width="6.109375" style="2" bestFit="1" customWidth="1"/>
    <col min="942" max="942" width="7.5546875" style="2" bestFit="1" customWidth="1"/>
    <col min="943" max="943" width="6.109375" style="2" bestFit="1" customWidth="1"/>
    <col min="944" max="944" width="7.5546875" style="2" bestFit="1" customWidth="1"/>
    <col min="945" max="945" width="6.109375" style="2" bestFit="1" customWidth="1"/>
    <col min="946" max="946" width="7.5546875" style="2" bestFit="1" customWidth="1"/>
    <col min="947" max="947" width="6.109375" style="2" bestFit="1" customWidth="1"/>
    <col min="948" max="948" width="7.5546875" style="2" bestFit="1" customWidth="1"/>
    <col min="949" max="949" width="6.109375" style="2" bestFit="1" customWidth="1"/>
    <col min="950" max="950" width="7.5546875" style="2" bestFit="1" customWidth="1"/>
    <col min="951" max="951" width="6.109375" style="2" bestFit="1" customWidth="1"/>
    <col min="952" max="952" width="7.5546875" style="2" bestFit="1" customWidth="1"/>
    <col min="953" max="953" width="6.109375" style="2" bestFit="1" customWidth="1"/>
    <col min="954" max="954" width="7.5546875" style="2" bestFit="1" customWidth="1"/>
    <col min="955" max="955" width="6.109375" style="2" bestFit="1" customWidth="1"/>
    <col min="956" max="956" width="7.5546875" style="2" bestFit="1" customWidth="1"/>
    <col min="957" max="957" width="6.109375" style="2" bestFit="1" customWidth="1"/>
    <col min="958" max="958" width="7.5546875" style="2" bestFit="1" customWidth="1"/>
    <col min="959" max="959" width="6.109375" style="2" bestFit="1" customWidth="1"/>
    <col min="960" max="960" width="7.5546875" style="2" bestFit="1" customWidth="1"/>
    <col min="961" max="961" width="6.109375" style="2" bestFit="1" customWidth="1"/>
    <col min="962" max="962" width="7.5546875" style="2" bestFit="1" customWidth="1"/>
    <col min="963" max="963" width="6.109375" style="2" bestFit="1" customWidth="1"/>
    <col min="964" max="964" width="7.5546875" style="2" bestFit="1" customWidth="1"/>
    <col min="965" max="965" width="6.109375" style="2" bestFit="1" customWidth="1"/>
    <col min="966" max="966" width="7.5546875" style="2" bestFit="1" customWidth="1"/>
    <col min="967" max="967" width="6.109375" style="2" bestFit="1" customWidth="1"/>
    <col min="968" max="968" width="7.5546875" style="2" bestFit="1" customWidth="1"/>
    <col min="969" max="969" width="6.109375" style="2" bestFit="1" customWidth="1"/>
    <col min="970" max="970" width="7.5546875" style="2" bestFit="1" customWidth="1"/>
    <col min="971" max="971" width="6.109375" style="2" bestFit="1" customWidth="1"/>
    <col min="972" max="972" width="7.5546875" style="2" bestFit="1" customWidth="1"/>
    <col min="973" max="973" width="6.109375" style="2" bestFit="1" customWidth="1"/>
    <col min="974" max="974" width="7.5546875" style="2" bestFit="1" customWidth="1"/>
    <col min="975" max="975" width="6" style="2" bestFit="1" customWidth="1"/>
    <col min="976" max="976" width="7.5546875" style="2" bestFit="1" customWidth="1"/>
    <col min="977" max="977" width="6" style="2" bestFit="1" customWidth="1"/>
    <col min="978" max="978" width="7.5546875" style="2" bestFit="1" customWidth="1"/>
    <col min="979" max="979" width="6.109375" style="2" bestFit="1" customWidth="1"/>
    <col min="980" max="980" width="7.5546875" style="2" bestFit="1" customWidth="1"/>
    <col min="981" max="981" width="6" style="2" bestFit="1" customWidth="1"/>
    <col min="982" max="982" width="7.5546875" style="2" bestFit="1" customWidth="1"/>
    <col min="983" max="983" width="6" style="2" bestFit="1" customWidth="1"/>
    <col min="984" max="984" width="7.5546875" style="2" bestFit="1" customWidth="1"/>
    <col min="985" max="985" width="6.109375" style="2" bestFit="1" customWidth="1"/>
    <col min="986" max="986" width="7.5546875" style="2" bestFit="1" customWidth="1"/>
    <col min="987" max="987" width="6.109375" style="2" bestFit="1" customWidth="1"/>
    <col min="988" max="988" width="7.5546875" style="2" bestFit="1" customWidth="1"/>
    <col min="989" max="989" width="6" style="2" bestFit="1" customWidth="1"/>
    <col min="990" max="990" width="7.5546875" style="2" bestFit="1" customWidth="1"/>
    <col min="991" max="991" width="6" style="2" bestFit="1" customWidth="1"/>
    <col min="992" max="992" width="7.5546875" style="2" bestFit="1" customWidth="1"/>
    <col min="993" max="993" width="6.109375" style="2" bestFit="1" customWidth="1"/>
    <col min="994" max="994" width="7.5546875" style="2" bestFit="1" customWidth="1"/>
    <col min="995" max="995" width="6" style="2" bestFit="1" customWidth="1"/>
    <col min="996" max="996" width="7.5546875" style="2" bestFit="1" customWidth="1"/>
    <col min="997" max="997" width="6" style="2" bestFit="1" customWidth="1"/>
    <col min="998" max="998" width="7.5546875" style="2" bestFit="1" customWidth="1"/>
    <col min="999" max="999" width="6" style="2" bestFit="1" customWidth="1"/>
    <col min="1000" max="1000" width="7.5546875" style="2" bestFit="1" customWidth="1"/>
    <col min="1001" max="1001" width="6.109375" style="2" bestFit="1" customWidth="1"/>
    <col min="1002" max="1002" width="7.5546875" style="2" bestFit="1" customWidth="1"/>
    <col min="1003" max="1003" width="6" style="2" bestFit="1" customWidth="1"/>
    <col min="1004" max="1004" width="7.5546875" style="2" bestFit="1" customWidth="1"/>
    <col min="1005" max="1005" width="6" style="2" bestFit="1" customWidth="1"/>
    <col min="1006" max="1006" width="7.5546875" style="2" bestFit="1" customWidth="1"/>
    <col min="1007" max="1007" width="6.109375" style="2" bestFit="1" customWidth="1"/>
    <col min="1008" max="1008" width="7.5546875" style="2" bestFit="1" customWidth="1"/>
    <col min="1009" max="1009" width="6.109375" style="2" bestFit="1" customWidth="1"/>
    <col min="1010" max="1010" width="7.5546875" style="2" bestFit="1" customWidth="1"/>
    <col min="1011" max="1011" width="6" style="2" bestFit="1" customWidth="1"/>
    <col min="1012" max="1012" width="7.5546875" style="2" bestFit="1" customWidth="1"/>
    <col min="1013" max="1013" width="6" style="2" bestFit="1" customWidth="1"/>
    <col min="1014" max="1014" width="7.5546875" style="2" bestFit="1" customWidth="1"/>
    <col min="1015" max="1015" width="6" style="2" bestFit="1" customWidth="1"/>
    <col min="1016" max="1016" width="7.5546875" style="2" bestFit="1" customWidth="1"/>
    <col min="1017" max="1017" width="6" style="2" bestFit="1" customWidth="1"/>
    <col min="1018" max="1018" width="7.5546875" style="2" bestFit="1" customWidth="1"/>
    <col min="1019" max="1019" width="6.109375" style="2" bestFit="1" customWidth="1"/>
    <col min="1020" max="1020" width="7.5546875" style="2" bestFit="1" customWidth="1"/>
    <col min="1021" max="1021" width="6.109375" style="2" bestFit="1" customWidth="1"/>
    <col min="1022" max="1022" width="7.5546875" style="2" bestFit="1" customWidth="1"/>
    <col min="1023" max="1023" width="6.109375" style="2" bestFit="1" customWidth="1"/>
    <col min="1024" max="1024" width="7.5546875" style="2" bestFit="1" customWidth="1"/>
    <col min="1025" max="1025" width="6.109375" style="2" bestFit="1" customWidth="1"/>
    <col min="1026" max="1026" width="7.5546875" style="2" bestFit="1" customWidth="1"/>
    <col min="1027" max="1027" width="6.109375" style="2" bestFit="1" customWidth="1"/>
    <col min="1028" max="1028" width="7.5546875" style="2" bestFit="1" customWidth="1"/>
    <col min="1029" max="1029" width="6.109375" style="2" bestFit="1" customWidth="1"/>
    <col min="1030" max="1030" width="7.5546875" style="2" bestFit="1" customWidth="1"/>
    <col min="1031" max="1031" width="6.109375" style="2" bestFit="1" customWidth="1"/>
    <col min="1032" max="1032" width="7.5546875" style="2" bestFit="1" customWidth="1"/>
    <col min="1033" max="1033" width="6.109375" style="2" bestFit="1" customWidth="1"/>
    <col min="1034" max="1034" width="7.5546875" style="2" bestFit="1" customWidth="1"/>
    <col min="1035" max="1035" width="6.109375" style="2" bestFit="1" customWidth="1"/>
    <col min="1036" max="1036" width="7.5546875" style="2" bestFit="1" customWidth="1"/>
    <col min="1037" max="1037" width="6.109375" style="2" bestFit="1" customWidth="1"/>
    <col min="1038" max="1038" width="7.5546875" style="2" bestFit="1" customWidth="1"/>
    <col min="1039" max="1039" width="6" style="2" bestFit="1" customWidth="1"/>
    <col min="1040" max="1040" width="7.5546875" style="2" bestFit="1" customWidth="1"/>
    <col min="1041" max="1041" width="6" style="2" bestFit="1" customWidth="1"/>
    <col min="1042" max="1042" width="7.5546875" style="2" bestFit="1" customWidth="1"/>
    <col min="1043" max="1043" width="6.109375" style="2" bestFit="1" customWidth="1"/>
    <col min="1044" max="1044" width="7.5546875" style="2" bestFit="1" customWidth="1"/>
    <col min="1045" max="1045" width="6.109375" style="2" bestFit="1" customWidth="1"/>
    <col min="1046" max="1046" width="7.5546875" style="2" bestFit="1" customWidth="1"/>
    <col min="1047" max="1047" width="6.109375" style="2" bestFit="1" customWidth="1"/>
    <col min="1048" max="1048" width="7.5546875" style="2" bestFit="1" customWidth="1"/>
    <col min="1049" max="1049" width="6.109375" style="2" bestFit="1" customWidth="1"/>
    <col min="1050" max="1050" width="7.5546875" style="2" bestFit="1" customWidth="1"/>
    <col min="1051" max="1051" width="6" style="2" bestFit="1" customWidth="1"/>
    <col min="1052" max="1052" width="7.5546875" style="2" bestFit="1" customWidth="1"/>
    <col min="1053" max="1053" width="6" style="2" bestFit="1" customWidth="1"/>
    <col min="1054" max="1054" width="7.5546875" style="2" bestFit="1" customWidth="1"/>
    <col min="1055" max="1055" width="6" style="2" bestFit="1" customWidth="1"/>
    <col min="1056" max="1056" width="7.5546875" style="2" bestFit="1" customWidth="1"/>
    <col min="1057" max="1057" width="6" style="2" bestFit="1" customWidth="1"/>
    <col min="1058" max="1058" width="7.5546875" style="2" bestFit="1" customWidth="1"/>
    <col min="1059" max="1059" width="6.109375" style="2" bestFit="1" customWidth="1"/>
    <col min="1060" max="1060" width="7.5546875" style="2" bestFit="1" customWidth="1"/>
    <col min="1061" max="1061" width="6" style="2" bestFit="1" customWidth="1"/>
    <col min="1062" max="1062" width="7.5546875" style="2" bestFit="1" customWidth="1"/>
    <col min="1063" max="1063" width="6" style="2" bestFit="1" customWidth="1"/>
    <col min="1064" max="1064" width="7.5546875" style="2" bestFit="1" customWidth="1"/>
    <col min="1065" max="1065" width="6.109375" style="2" bestFit="1" customWidth="1"/>
    <col min="1066" max="1066" width="7.5546875" style="2" bestFit="1" customWidth="1"/>
    <col min="1067" max="1067" width="6" style="2" bestFit="1" customWidth="1"/>
    <col min="1068" max="1068" width="7.5546875" style="2" bestFit="1" customWidth="1"/>
    <col min="1069" max="1069" width="6" style="2" bestFit="1" customWidth="1"/>
    <col min="1070" max="1070" width="7.5546875" style="2" bestFit="1" customWidth="1"/>
    <col min="1071" max="1071" width="6" style="2" bestFit="1" customWidth="1"/>
    <col min="1072" max="1072" width="7.5546875" style="2" bestFit="1" customWidth="1"/>
    <col min="1073" max="1073" width="6" style="2" bestFit="1" customWidth="1"/>
    <col min="1074" max="1074" width="7.5546875" style="2" bestFit="1" customWidth="1"/>
    <col min="1075" max="1075" width="6" style="2" bestFit="1" customWidth="1"/>
    <col min="1076" max="1076" width="7.5546875" style="2" bestFit="1" customWidth="1"/>
    <col min="1077" max="1077" width="6" style="2" bestFit="1" customWidth="1"/>
    <col min="1078" max="1078" width="7.5546875" style="2" bestFit="1" customWidth="1"/>
    <col min="1079" max="1079" width="6" style="2" bestFit="1" customWidth="1"/>
    <col min="1080" max="1080" width="7.5546875" style="2" bestFit="1" customWidth="1"/>
    <col min="1081" max="1081" width="6" style="2" bestFit="1" customWidth="1"/>
    <col min="1082" max="1082" width="7.5546875" style="2" bestFit="1" customWidth="1"/>
    <col min="1083" max="1083" width="6" style="2" bestFit="1" customWidth="1"/>
    <col min="1084" max="1084" width="7.5546875" style="2" bestFit="1" customWidth="1"/>
    <col min="1085" max="1085" width="6" style="2" bestFit="1" customWidth="1"/>
    <col min="1086" max="1086" width="7.5546875" style="2" bestFit="1" customWidth="1"/>
    <col min="1087" max="1087" width="6" style="2" bestFit="1" customWidth="1"/>
    <col min="1088" max="1088" width="7.5546875" style="2" bestFit="1" customWidth="1"/>
    <col min="1089" max="1089" width="6" style="2" bestFit="1" customWidth="1"/>
    <col min="1090" max="1090" width="7.5546875" style="2" bestFit="1" customWidth="1"/>
    <col min="1091" max="1091" width="6" style="2" bestFit="1" customWidth="1"/>
    <col min="1092" max="1092" width="7.5546875" style="2" bestFit="1" customWidth="1"/>
    <col min="1093" max="1093" width="6" style="2" bestFit="1" customWidth="1"/>
    <col min="1094" max="1094" width="7.5546875" style="2" bestFit="1" customWidth="1"/>
    <col min="1095" max="1095" width="6.109375" style="2" bestFit="1" customWidth="1"/>
    <col min="1096" max="1096" width="7.5546875" style="2" bestFit="1" customWidth="1"/>
    <col min="1097" max="1097" width="6" style="2" bestFit="1" customWidth="1"/>
    <col min="1098" max="1098" width="7.5546875" style="2" bestFit="1" customWidth="1"/>
    <col min="1099" max="1099" width="6.109375" style="2" bestFit="1" customWidth="1"/>
    <col min="1100" max="1100" width="7.5546875" style="2" bestFit="1" customWidth="1"/>
    <col min="1101" max="1101" width="6" style="2" bestFit="1" customWidth="1"/>
    <col min="1102" max="1102" width="7.5546875" style="2" bestFit="1" customWidth="1"/>
    <col min="1103" max="1103" width="6" style="2" bestFit="1" customWidth="1"/>
    <col min="1104" max="1104" width="7.5546875" style="2" bestFit="1" customWidth="1"/>
    <col min="1105" max="1105" width="6" style="2" bestFit="1" customWidth="1"/>
    <col min="1106" max="1106" width="7.5546875" style="2" bestFit="1" customWidth="1"/>
    <col min="1107" max="1107" width="6" style="2" bestFit="1" customWidth="1"/>
    <col min="1108" max="1108" width="7.5546875" style="2" bestFit="1" customWidth="1"/>
    <col min="1109" max="1109" width="6" style="2" bestFit="1" customWidth="1"/>
    <col min="1110" max="1110" width="7.5546875" style="2" bestFit="1" customWidth="1"/>
    <col min="1111" max="1111" width="6.109375" style="2" bestFit="1" customWidth="1"/>
    <col min="1112" max="1112" width="7.5546875" style="2" bestFit="1" customWidth="1"/>
    <col min="1113" max="1113" width="6" style="2" bestFit="1" customWidth="1"/>
    <col min="1114" max="1114" width="7.5546875" style="2" bestFit="1" customWidth="1"/>
    <col min="1115" max="1115" width="6.109375" style="2" bestFit="1" customWidth="1"/>
    <col min="1116" max="1116" width="7.5546875" style="2" bestFit="1" customWidth="1"/>
    <col min="1117" max="1117" width="6.109375" style="2" bestFit="1" customWidth="1"/>
    <col min="1118" max="1118" width="7.5546875" style="2" bestFit="1" customWidth="1"/>
    <col min="1119" max="1119" width="6.109375" style="2" bestFit="1" customWidth="1"/>
    <col min="1120" max="1120" width="7.5546875" style="2" bestFit="1" customWidth="1"/>
    <col min="1121" max="1121" width="6.109375" style="2" bestFit="1" customWidth="1"/>
    <col min="1122" max="1122" width="7.5546875" style="2" bestFit="1" customWidth="1"/>
    <col min="1123" max="1123" width="6.109375" style="2" bestFit="1" customWidth="1"/>
    <col min="1124" max="1124" width="7.5546875" style="2" bestFit="1" customWidth="1"/>
    <col min="1125" max="1125" width="6.109375" style="2" bestFit="1" customWidth="1"/>
    <col min="1126" max="1126" width="7.5546875" style="2" bestFit="1" customWidth="1"/>
    <col min="1127" max="1127" width="6" style="2" bestFit="1" customWidth="1"/>
    <col min="1128" max="1128" width="7.5546875" style="2" bestFit="1" customWidth="1"/>
    <col min="1129" max="1129" width="6.109375" style="2" bestFit="1" customWidth="1"/>
    <col min="1130" max="1130" width="7.5546875" style="2" bestFit="1" customWidth="1"/>
    <col min="1131" max="1131" width="6.109375" style="2" bestFit="1" customWidth="1"/>
    <col min="1132" max="1132" width="7.5546875" style="2" bestFit="1" customWidth="1"/>
    <col min="1133" max="1133" width="6.109375" style="2" bestFit="1" customWidth="1"/>
    <col min="1134" max="1134" width="7.5546875" style="2" bestFit="1" customWidth="1"/>
    <col min="1135" max="1135" width="6" style="2" bestFit="1" customWidth="1"/>
    <col min="1136" max="1136" width="7.5546875" style="2" bestFit="1" customWidth="1"/>
    <col min="1137" max="1137" width="6.109375" style="2" bestFit="1" customWidth="1"/>
    <col min="1138" max="1138" width="7.5546875" style="2" bestFit="1" customWidth="1"/>
    <col min="1139" max="1139" width="6.109375" style="2" bestFit="1" customWidth="1"/>
    <col min="1140" max="1140" width="7.5546875" style="2" bestFit="1" customWidth="1"/>
    <col min="1141" max="1141" width="6.109375" style="2" bestFit="1" customWidth="1"/>
    <col min="1142" max="1142" width="7.5546875" style="2" bestFit="1" customWidth="1"/>
    <col min="1143" max="1143" width="6" style="2" bestFit="1" customWidth="1"/>
    <col min="1144" max="1144" width="7.5546875" style="2" bestFit="1" customWidth="1"/>
    <col min="1145" max="1145" width="6.109375" style="2" bestFit="1" customWidth="1"/>
    <col min="1146" max="1146" width="7.5546875" style="2" bestFit="1" customWidth="1"/>
    <col min="1147" max="1147" width="6" style="2" bestFit="1" customWidth="1"/>
    <col min="1148" max="1148" width="7.5546875" style="2" bestFit="1" customWidth="1"/>
    <col min="1149" max="1149" width="6" style="2" bestFit="1" customWidth="1"/>
    <col min="1150" max="1150" width="7.5546875" style="2" bestFit="1" customWidth="1"/>
    <col min="1151" max="1151" width="6" style="2" bestFit="1" customWidth="1"/>
    <col min="1152" max="1152" width="7.5546875" style="2" bestFit="1" customWidth="1"/>
    <col min="1153" max="1153" width="6.109375" style="2" bestFit="1" customWidth="1"/>
    <col min="1154" max="1154" width="7.5546875" style="2" bestFit="1" customWidth="1"/>
    <col min="1155" max="1155" width="6" style="2" bestFit="1" customWidth="1"/>
    <col min="1156" max="1156" width="7.5546875" style="2" bestFit="1" customWidth="1"/>
    <col min="1157" max="1157" width="6" style="2" bestFit="1" customWidth="1"/>
    <col min="1158" max="1158" width="7.5546875" style="2" bestFit="1" customWidth="1"/>
    <col min="1159" max="1159" width="6" style="2" bestFit="1" customWidth="1"/>
    <col min="1160" max="1160" width="7.5546875" style="2" bestFit="1" customWidth="1"/>
    <col min="1161" max="1161" width="6" style="2" bestFit="1" customWidth="1"/>
    <col min="1162" max="1162" width="7.5546875" style="2" bestFit="1" customWidth="1"/>
    <col min="1163" max="1163" width="6" style="2" bestFit="1" customWidth="1"/>
    <col min="1164" max="1164" width="7.5546875" style="2" bestFit="1" customWidth="1"/>
    <col min="1165" max="1165" width="6" style="2" bestFit="1" customWidth="1"/>
    <col min="1166" max="1166" width="7.5546875" style="2" bestFit="1" customWidth="1"/>
    <col min="1167" max="1167" width="6" style="2" bestFit="1" customWidth="1"/>
    <col min="1168" max="1168" width="7.5546875" style="2" bestFit="1" customWidth="1"/>
    <col min="1169" max="1169" width="6.109375" style="2" bestFit="1" customWidth="1"/>
    <col min="1170" max="1170" width="7.5546875" style="2" bestFit="1" customWidth="1"/>
    <col min="1171" max="1171" width="6" style="2" bestFit="1" customWidth="1"/>
    <col min="1172" max="1172" width="7.5546875" style="2" bestFit="1" customWidth="1"/>
    <col min="1173" max="1173" width="6.109375" style="2" bestFit="1" customWidth="1"/>
    <col min="1174" max="1174" width="7.5546875" style="2" bestFit="1" customWidth="1"/>
    <col min="1175" max="1175" width="6.109375" style="2" bestFit="1" customWidth="1"/>
    <col min="1176" max="1176" width="7.5546875" style="2" bestFit="1" customWidth="1"/>
    <col min="1177" max="1177" width="6" style="2" bestFit="1" customWidth="1"/>
    <col min="1178" max="1178" width="7.5546875" style="2" bestFit="1" customWidth="1"/>
    <col min="1179" max="1179" width="6.109375" style="2" bestFit="1" customWidth="1"/>
    <col min="1180" max="1180" width="7.5546875" style="2" bestFit="1" customWidth="1"/>
    <col min="1181" max="1181" width="6.109375" style="2" bestFit="1" customWidth="1"/>
    <col min="1182" max="1182" width="7.5546875" style="2" bestFit="1" customWidth="1"/>
    <col min="1183" max="1183" width="6.109375" style="2" bestFit="1" customWidth="1"/>
    <col min="1184" max="1184" width="7.5546875" style="2" bestFit="1" customWidth="1"/>
    <col min="1185" max="1185" width="6" style="2" bestFit="1" customWidth="1"/>
    <col min="1186" max="1186" width="7.5546875" style="2" bestFit="1" customWidth="1"/>
    <col min="1187" max="1187" width="6.109375" style="2" bestFit="1" customWidth="1"/>
    <col min="1188" max="1188" width="7.5546875" style="2" bestFit="1" customWidth="1"/>
    <col min="1189" max="1189" width="6.109375" style="2" bestFit="1" customWidth="1"/>
    <col min="1190" max="1190" width="7.5546875" style="2" bestFit="1" customWidth="1"/>
    <col min="1191" max="1191" width="6.109375" style="2" bestFit="1" customWidth="1"/>
    <col min="1192" max="1192" width="7.5546875" style="2" bestFit="1" customWidth="1"/>
    <col min="1193" max="1193" width="6.109375" style="2" bestFit="1" customWidth="1"/>
    <col min="1194" max="1194" width="7.5546875" style="2" bestFit="1" customWidth="1"/>
    <col min="1195" max="1195" width="6.109375" style="2" bestFit="1" customWidth="1"/>
    <col min="1196" max="1196" width="7.5546875" style="2" bestFit="1" customWidth="1"/>
    <col min="1197" max="1197" width="6" style="2" bestFit="1" customWidth="1"/>
    <col min="1198" max="1198" width="7.5546875" style="2" bestFit="1" customWidth="1"/>
    <col min="1199" max="1199" width="6.109375" style="2" bestFit="1" customWidth="1"/>
    <col min="1200" max="1200" width="7.5546875" style="2" bestFit="1" customWidth="1"/>
    <col min="1201" max="1201" width="6.109375" style="2" bestFit="1" customWidth="1"/>
    <col min="1202" max="1202" width="7.5546875" style="2" bestFit="1" customWidth="1"/>
    <col min="1203" max="1203" width="6.109375" style="2" bestFit="1" customWidth="1"/>
    <col min="1204" max="1204" width="7.5546875" style="2" bestFit="1" customWidth="1"/>
    <col min="1205" max="1205" width="6.109375" style="2" bestFit="1" customWidth="1"/>
    <col min="1206" max="1206" width="7.5546875" style="2" bestFit="1" customWidth="1"/>
    <col min="1207" max="1207" width="6.109375" style="2" bestFit="1" customWidth="1"/>
    <col min="1208" max="1208" width="7.5546875" style="2" bestFit="1" customWidth="1"/>
    <col min="1209" max="1209" width="6.109375" style="2" bestFit="1" customWidth="1"/>
    <col min="1210" max="1210" width="7.5546875" style="2" bestFit="1" customWidth="1"/>
    <col min="1211" max="1211" width="6.109375" style="2" bestFit="1" customWidth="1"/>
    <col min="1212" max="1212" width="7.5546875" style="2" bestFit="1" customWidth="1"/>
    <col min="1213" max="1213" width="6.109375" style="2" bestFit="1" customWidth="1"/>
    <col min="1214" max="1214" width="7.5546875" style="2" bestFit="1" customWidth="1"/>
    <col min="1215" max="1215" width="6.109375" style="2" bestFit="1" customWidth="1"/>
    <col min="1216" max="1216" width="7.5546875" style="2" bestFit="1" customWidth="1"/>
    <col min="1217" max="1217" width="6" style="2" bestFit="1" customWidth="1"/>
    <col min="1218" max="1218" width="7.5546875" style="2" bestFit="1" customWidth="1"/>
    <col min="1219" max="1219" width="6" style="2" bestFit="1" customWidth="1"/>
    <col min="1220" max="1220" width="7.5546875" style="2" bestFit="1" customWidth="1"/>
    <col min="1221" max="1221" width="6.109375" style="2" bestFit="1" customWidth="1"/>
    <col min="1222" max="1222" width="7.5546875" style="2" bestFit="1" customWidth="1"/>
    <col min="1223" max="1223" width="6.109375" style="2" bestFit="1" customWidth="1"/>
    <col min="1224" max="1224" width="7.5546875" style="2" bestFit="1" customWidth="1"/>
    <col min="1225" max="1225" width="6" style="2" bestFit="1" customWidth="1"/>
    <col min="1226" max="1226" width="7.5546875" style="2" bestFit="1" customWidth="1"/>
    <col min="1227" max="1227" width="6.109375" style="2" bestFit="1" customWidth="1"/>
    <col min="1228" max="1228" width="7.5546875" style="2" bestFit="1" customWidth="1"/>
    <col min="1229" max="1229" width="6.109375" style="2" bestFit="1" customWidth="1"/>
    <col min="1230" max="1230" width="7.5546875" style="2" bestFit="1" customWidth="1"/>
    <col min="1231" max="1231" width="6.109375" style="2" bestFit="1" customWidth="1"/>
    <col min="1232" max="1232" width="7.5546875" style="2" bestFit="1" customWidth="1"/>
    <col min="1233" max="1233" width="6" style="2" bestFit="1" customWidth="1"/>
    <col min="1234" max="1234" width="7.5546875" style="2" bestFit="1" customWidth="1"/>
    <col min="1235" max="1235" width="6" style="2" bestFit="1" customWidth="1"/>
    <col min="1236" max="1236" width="7.5546875" style="2" bestFit="1" customWidth="1"/>
    <col min="1237" max="1237" width="6" style="2" bestFit="1" customWidth="1"/>
    <col min="1238" max="1238" width="7.5546875" style="2" bestFit="1" customWidth="1"/>
    <col min="1239" max="1239" width="6.109375" style="2" bestFit="1" customWidth="1"/>
    <col min="1240" max="1240" width="7.5546875" style="2" bestFit="1" customWidth="1"/>
    <col min="1241" max="1241" width="6" style="2" bestFit="1" customWidth="1"/>
    <col min="1242" max="1242" width="7.5546875" style="2" bestFit="1" customWidth="1"/>
    <col min="1243" max="1243" width="6" style="2" bestFit="1" customWidth="1"/>
    <col min="1244" max="1244" width="7.5546875" style="2" bestFit="1" customWidth="1"/>
    <col min="1245" max="1245" width="6.109375" style="2" bestFit="1" customWidth="1"/>
    <col min="1246" max="1246" width="7.5546875" style="2" bestFit="1" customWidth="1"/>
    <col min="1247" max="1247" width="6.109375" style="2" bestFit="1" customWidth="1"/>
    <col min="1248" max="1248" width="7.5546875" style="2" bestFit="1" customWidth="1"/>
    <col min="1249" max="1249" width="6.109375" style="2" bestFit="1" customWidth="1"/>
    <col min="1250" max="1250" width="7.5546875" style="2" bestFit="1" customWidth="1"/>
    <col min="1251" max="1251" width="6.109375" style="2" bestFit="1" customWidth="1"/>
    <col min="1252" max="1252" width="7.5546875" style="2" bestFit="1" customWidth="1"/>
    <col min="1253" max="1253" width="6.109375" style="2" bestFit="1" customWidth="1"/>
    <col min="1254" max="1254" width="7.5546875" style="2" bestFit="1" customWidth="1"/>
    <col min="1255" max="1255" width="6.109375" style="2" bestFit="1" customWidth="1"/>
    <col min="1256" max="1256" width="7.5546875" style="2" bestFit="1" customWidth="1"/>
    <col min="1257" max="1257" width="6.109375" style="2" bestFit="1" customWidth="1"/>
    <col min="1258" max="1258" width="7.5546875" style="2" customWidth="1"/>
    <col min="1259" max="1259" width="6.109375" style="2" bestFit="1" customWidth="1"/>
    <col min="1260" max="1260" width="7.5546875" style="2" bestFit="1" customWidth="1"/>
    <col min="1261" max="1261" width="6.109375" style="2" bestFit="1" customWidth="1"/>
    <col min="1262" max="1262" width="7.5546875" style="2" bestFit="1" customWidth="1"/>
    <col min="1263" max="1263" width="6.109375" style="2" bestFit="1" customWidth="1"/>
    <col min="1264" max="1264" width="7.5546875" style="2" bestFit="1" customWidth="1"/>
    <col min="1265" max="1265" width="6.109375" style="2" bestFit="1" customWidth="1"/>
    <col min="1266" max="1266" width="7.5546875" style="2" bestFit="1" customWidth="1"/>
    <col min="1267" max="1267" width="6.109375" style="2" bestFit="1" customWidth="1"/>
    <col min="1268" max="1268" width="7.5546875" style="2" bestFit="1" customWidth="1"/>
    <col min="1269" max="1269" width="6.109375" style="2" bestFit="1" customWidth="1"/>
    <col min="1270" max="1270" width="7.5546875" style="2" bestFit="1" customWidth="1"/>
    <col min="1271" max="1271" width="6.109375" style="2" bestFit="1" customWidth="1"/>
    <col min="1272" max="1272" width="7.5546875" style="2" bestFit="1" customWidth="1"/>
    <col min="1273" max="1273" width="6" style="2" bestFit="1" customWidth="1"/>
    <col min="1274" max="1274" width="7.5546875" style="2" bestFit="1" customWidth="1"/>
    <col min="1275" max="1275" width="6" style="2" bestFit="1" customWidth="1"/>
    <col min="1276" max="1276" width="7.5546875" style="2" bestFit="1" customWidth="1"/>
    <col min="1277" max="1277" width="6" style="2" bestFit="1" customWidth="1"/>
    <col min="1278" max="1278" width="7.5546875" style="2" bestFit="1" customWidth="1"/>
    <col min="1279" max="1279" width="6" style="2" bestFit="1" customWidth="1"/>
    <col min="1280" max="1280" width="7.5546875" style="2" bestFit="1" customWidth="1"/>
    <col min="1281" max="1281" width="6" style="2" bestFit="1" customWidth="1"/>
    <col min="1282" max="1282" width="7.5546875" style="2" bestFit="1" customWidth="1"/>
    <col min="1283" max="1283" width="6" style="2" bestFit="1" customWidth="1"/>
    <col min="1284" max="1284" width="7.5546875" style="2" bestFit="1" customWidth="1"/>
    <col min="1285" max="1285" width="6" style="2" bestFit="1" customWidth="1"/>
    <col min="1286" max="1286" width="7.5546875" style="2" bestFit="1" customWidth="1"/>
    <col min="1287" max="1287" width="6" style="2" bestFit="1" customWidth="1"/>
    <col min="1288" max="1288" width="7.5546875" style="2" bestFit="1" customWidth="1"/>
    <col min="1289" max="1289" width="6" style="2" bestFit="1" customWidth="1"/>
    <col min="1290" max="1290" width="7.5546875" style="2" bestFit="1" customWidth="1"/>
    <col min="1291" max="1291" width="6" style="2" bestFit="1" customWidth="1"/>
    <col min="1292" max="1292" width="7.5546875" style="2" bestFit="1" customWidth="1"/>
    <col min="1293" max="1293" width="6" style="2" bestFit="1" customWidth="1"/>
    <col min="1294" max="1294" width="7.5546875" style="2" bestFit="1" customWidth="1"/>
    <col min="1295" max="1295" width="6" style="2" bestFit="1" customWidth="1"/>
    <col min="1296" max="1296" width="7.5546875" style="2" bestFit="1" customWidth="1"/>
    <col min="1297" max="1297" width="6" style="2" bestFit="1" customWidth="1"/>
    <col min="1298" max="1298" width="7.5546875" style="2" bestFit="1" customWidth="1"/>
    <col min="1299" max="1299" width="6.109375" style="2" bestFit="1" customWidth="1"/>
    <col min="1300" max="1300" width="7.5546875" style="2" bestFit="1" customWidth="1"/>
    <col min="1301" max="1301" width="6" style="2" bestFit="1" customWidth="1"/>
    <col min="1302" max="1302" width="7.5546875" style="2" bestFit="1" customWidth="1"/>
    <col min="1303" max="1303" width="6.109375" style="2" bestFit="1" customWidth="1"/>
    <col min="1304" max="1304" width="7.5546875" style="2" bestFit="1" customWidth="1"/>
    <col min="1305" max="1305" width="6" style="2" bestFit="1" customWidth="1"/>
    <col min="1306" max="1306" width="7.5546875" style="2" bestFit="1" customWidth="1"/>
    <col min="1307" max="1307" width="6" style="2" bestFit="1" customWidth="1"/>
    <col min="1308" max="1308" width="7.5546875" style="2" bestFit="1" customWidth="1"/>
    <col min="1309" max="1309" width="6.109375" style="2" bestFit="1" customWidth="1"/>
    <col min="1310" max="1310" width="7.5546875" style="2" bestFit="1" customWidth="1"/>
    <col min="1311" max="1311" width="6" style="2" bestFit="1" customWidth="1"/>
    <col min="1312" max="1312" width="7.5546875" style="2" bestFit="1" customWidth="1"/>
    <col min="1313" max="1313" width="6" style="2" bestFit="1" customWidth="1"/>
    <col min="1314" max="1314" width="7.5546875" style="2" bestFit="1" customWidth="1"/>
    <col min="1315" max="1315" width="6" style="2" bestFit="1" customWidth="1"/>
    <col min="1316" max="1316" width="7.5546875" style="2" bestFit="1" customWidth="1"/>
    <col min="1317" max="1317" width="6" style="2" bestFit="1" customWidth="1"/>
    <col min="1318" max="1318" width="7.5546875" style="2" bestFit="1" customWidth="1"/>
    <col min="1319" max="1319" width="6" style="2" bestFit="1" customWidth="1"/>
    <col min="1320" max="1320" width="7.5546875" style="2" bestFit="1" customWidth="1"/>
    <col min="1321" max="1321" width="6" style="2" bestFit="1" customWidth="1"/>
    <col min="1322" max="1322" width="7.5546875" style="2" bestFit="1" customWidth="1"/>
    <col min="1323" max="1323" width="6" style="2" bestFit="1" customWidth="1"/>
    <col min="1324" max="1324" width="7.5546875" style="2" bestFit="1" customWidth="1"/>
    <col min="1325" max="1325" width="6" style="2" bestFit="1" customWidth="1"/>
    <col min="1326" max="1326" width="7.5546875" style="2" bestFit="1" customWidth="1"/>
    <col min="1327" max="1327" width="6" style="2" bestFit="1" customWidth="1"/>
    <col min="1328" max="1328" width="7.5546875" style="2" bestFit="1" customWidth="1"/>
    <col min="1329" max="1329" width="6" style="2" bestFit="1" customWidth="1"/>
    <col min="1330" max="1330" width="7.5546875" style="2" bestFit="1" customWidth="1"/>
    <col min="1331" max="1331" width="6.109375" style="2" bestFit="1" customWidth="1"/>
    <col min="1332" max="1332" width="7.5546875" style="2" bestFit="1" customWidth="1"/>
    <col min="1333" max="1333" width="6.109375" style="2" bestFit="1" customWidth="1"/>
    <col min="1334" max="1334" width="7.5546875" style="2" bestFit="1" customWidth="1"/>
    <col min="1335" max="1335" width="6" style="2" bestFit="1" customWidth="1"/>
    <col min="1336" max="1336" width="7.5546875" style="2" bestFit="1" customWidth="1"/>
    <col min="1337" max="1337" width="6.109375" style="2" bestFit="1" customWidth="1"/>
    <col min="1338" max="1338" width="7.5546875" style="2" bestFit="1" customWidth="1"/>
    <col min="1339" max="1339" width="6.109375" style="2" bestFit="1" customWidth="1"/>
    <col min="1340" max="1340" width="7.5546875" style="2" bestFit="1" customWidth="1"/>
    <col min="1341" max="1341" width="6.109375" style="2" bestFit="1" customWidth="1"/>
    <col min="1342" max="1342" width="7.5546875" style="2" bestFit="1" customWidth="1"/>
    <col min="1343" max="1343" width="6.109375" style="2" bestFit="1" customWidth="1"/>
    <col min="1344" max="1344" width="7.5546875" style="2" bestFit="1" customWidth="1"/>
    <col min="1345" max="1345" width="6.109375" style="2" bestFit="1" customWidth="1"/>
    <col min="1346" max="1346" width="7.5546875" style="2" bestFit="1" customWidth="1"/>
    <col min="1347" max="1347" width="6.109375" style="2" bestFit="1" customWidth="1"/>
    <col min="1348" max="1348" width="7.5546875" style="2" bestFit="1" customWidth="1"/>
    <col min="1349" max="1349" width="6.109375" style="2" bestFit="1" customWidth="1"/>
    <col min="1350" max="1350" width="7.5546875" style="2" bestFit="1" customWidth="1"/>
    <col min="1351" max="1351" width="6.109375" style="2" bestFit="1" customWidth="1"/>
    <col min="1352" max="1352" width="7.5546875" style="2" bestFit="1" customWidth="1"/>
    <col min="1353" max="1353" width="6.109375" style="2" bestFit="1" customWidth="1"/>
    <col min="1354" max="1354" width="7.5546875" style="2" bestFit="1" customWidth="1"/>
    <col min="1355" max="1355" width="6" style="2" bestFit="1" customWidth="1"/>
    <col min="1356" max="1356" width="7.5546875" style="2" bestFit="1" customWidth="1"/>
    <col min="1357" max="1357" width="6.109375" style="2" bestFit="1" customWidth="1"/>
    <col min="1358" max="1358" width="7.5546875" style="2" bestFit="1" customWidth="1"/>
    <col min="1359" max="1359" width="6" style="2" bestFit="1" customWidth="1"/>
    <col min="1360" max="1360" width="7.5546875" style="2" bestFit="1" customWidth="1"/>
    <col min="1361" max="1361" width="6.109375" style="2" bestFit="1" customWidth="1"/>
    <col min="1362" max="1362" width="7.5546875" style="2" bestFit="1" customWidth="1"/>
    <col min="1363" max="1363" width="6.109375" style="2" bestFit="1" customWidth="1"/>
    <col min="1364" max="1364" width="7.5546875" style="2" bestFit="1" customWidth="1"/>
    <col min="1365" max="1365" width="6.109375" style="2" bestFit="1" customWidth="1"/>
    <col min="1366" max="1366" width="7.5546875" style="2" bestFit="1" customWidth="1"/>
    <col min="1367" max="1367" width="6" style="2" bestFit="1" customWidth="1"/>
    <col min="1368" max="1368" width="7.5546875" style="2" bestFit="1" customWidth="1"/>
    <col min="1369" max="1369" width="6" style="2" bestFit="1" customWidth="1"/>
    <col min="1370" max="1370" width="7.5546875" style="2" bestFit="1" customWidth="1"/>
    <col min="1371" max="1371" width="6" style="2" bestFit="1" customWidth="1"/>
    <col min="1372" max="1372" width="7.5546875" style="2" bestFit="1" customWidth="1"/>
    <col min="1373" max="1373" width="6" style="2" bestFit="1" customWidth="1"/>
    <col min="1374" max="1374" width="7.5546875" style="2" bestFit="1" customWidth="1"/>
    <col min="1375" max="1375" width="6" style="2" bestFit="1" customWidth="1"/>
    <col min="1376" max="1376" width="7.5546875" style="2" bestFit="1" customWidth="1"/>
    <col min="1377" max="1377" width="6" style="2" bestFit="1" customWidth="1"/>
    <col min="1378" max="1378" width="7.5546875" style="2" bestFit="1" customWidth="1"/>
    <col min="1379" max="1379" width="6" style="2" bestFit="1" customWidth="1"/>
    <col min="1380" max="1380" width="7.5546875" style="2" bestFit="1" customWidth="1"/>
    <col min="1381" max="1381" width="6" style="2" bestFit="1" customWidth="1"/>
    <col min="1382" max="1382" width="7.5546875" style="2" bestFit="1" customWidth="1"/>
    <col min="1383" max="1383" width="6" style="2" bestFit="1" customWidth="1"/>
    <col min="1384" max="1384" width="7.5546875" style="2" bestFit="1" customWidth="1"/>
    <col min="1385" max="1385" width="6" style="2" bestFit="1" customWidth="1"/>
    <col min="1386" max="1386" width="7.5546875" style="2" bestFit="1" customWidth="1"/>
    <col min="1387" max="1387" width="6" style="2" bestFit="1" customWidth="1"/>
    <col min="1388" max="1388" width="7.5546875" style="2" bestFit="1" customWidth="1"/>
    <col min="1389" max="1389" width="6" style="2" bestFit="1" customWidth="1"/>
    <col min="1390" max="1390" width="7.5546875" style="2" bestFit="1" customWidth="1"/>
    <col min="1391" max="1391" width="6" style="2" bestFit="1" customWidth="1"/>
    <col min="1392" max="1392" width="7.5546875" style="2" bestFit="1" customWidth="1"/>
    <col min="1393" max="1393" width="6" style="2" bestFit="1" customWidth="1"/>
    <col min="1394" max="1394" width="7.5546875" style="2" bestFit="1" customWidth="1"/>
    <col min="1395" max="1395" width="6" style="2" bestFit="1" customWidth="1"/>
    <col min="1396" max="1396" width="7.5546875" style="2" bestFit="1" customWidth="1"/>
    <col min="1397" max="1397" width="6" style="2" bestFit="1" customWidth="1"/>
    <col min="1398" max="1398" width="7.5546875" style="2" bestFit="1" customWidth="1"/>
    <col min="1399" max="1399" width="6" style="2" bestFit="1" customWidth="1"/>
    <col min="1400" max="1400" width="7.5546875" style="2" bestFit="1" customWidth="1"/>
    <col min="1401" max="1401" width="6" style="2" bestFit="1" customWidth="1"/>
    <col min="1402" max="1402" width="7.5546875" style="2" bestFit="1" customWidth="1"/>
    <col min="1403" max="1403" width="6" style="2" bestFit="1" customWidth="1"/>
    <col min="1404" max="1404" width="7.5546875" style="2" bestFit="1" customWidth="1"/>
    <col min="1405" max="1405" width="6" style="2" bestFit="1" customWidth="1"/>
    <col min="1406" max="1406" width="7.5546875" style="2" bestFit="1" customWidth="1"/>
    <col min="1407" max="1407" width="6" style="2" bestFit="1" customWidth="1"/>
    <col min="1408" max="1408" width="7.5546875" style="2" bestFit="1" customWidth="1"/>
    <col min="1409" max="1409" width="6" style="2" bestFit="1" customWidth="1"/>
    <col min="1410" max="1410" width="7.5546875" style="2" bestFit="1" customWidth="1"/>
    <col min="1411" max="1411" width="6" style="2" bestFit="1" customWidth="1"/>
    <col min="1412" max="1412" width="7.5546875" style="2" bestFit="1" customWidth="1"/>
    <col min="1413" max="1413" width="6" style="2" bestFit="1" customWidth="1"/>
    <col min="1414" max="1414" width="7.5546875" style="2" bestFit="1" customWidth="1"/>
    <col min="1415" max="1415" width="6" style="2" bestFit="1" customWidth="1"/>
    <col min="1416" max="1416" width="7.5546875" style="2" bestFit="1" customWidth="1"/>
    <col min="1417" max="1417" width="6" style="2" bestFit="1" customWidth="1"/>
    <col min="1418" max="1418" width="7.5546875" style="2" bestFit="1" customWidth="1"/>
    <col min="1419" max="1419" width="6" style="2" bestFit="1" customWidth="1"/>
    <col min="1420" max="1420" width="7.5546875" style="2" bestFit="1" customWidth="1"/>
    <col min="1421" max="1421" width="6" style="2" bestFit="1" customWidth="1"/>
    <col min="1422" max="1422" width="7.5546875" style="2" bestFit="1" customWidth="1"/>
    <col min="1423" max="1423" width="6" style="2" bestFit="1" customWidth="1"/>
    <col min="1424" max="1424" width="7.5546875" style="2" bestFit="1" customWidth="1"/>
    <col min="1425" max="1425" width="6" style="2" bestFit="1" customWidth="1"/>
    <col min="1426" max="1426" width="7.5546875" style="2" bestFit="1" customWidth="1"/>
    <col min="1427" max="1427" width="6" style="2" bestFit="1" customWidth="1"/>
    <col min="1428" max="1428" width="7.5546875" style="2" bestFit="1" customWidth="1"/>
    <col min="1429" max="1429" width="6" style="2" bestFit="1" customWidth="1"/>
    <col min="1430" max="1430" width="7.5546875" style="2" bestFit="1" customWidth="1"/>
    <col min="1431" max="1431" width="6" style="2" bestFit="1" customWidth="1"/>
    <col min="1432" max="1432" width="7.5546875" style="2" bestFit="1" customWidth="1"/>
    <col min="1433" max="1433" width="6" style="2" bestFit="1" customWidth="1"/>
    <col min="1434" max="1434" width="7.5546875" style="2" bestFit="1" customWidth="1"/>
    <col min="1435" max="1435" width="6" style="2" bestFit="1" customWidth="1"/>
    <col min="1436" max="1436" width="7.5546875" style="2" bestFit="1" customWidth="1"/>
    <col min="1437" max="1437" width="6" style="2" bestFit="1" customWidth="1"/>
    <col min="1438" max="1438" width="7.5546875" style="2" bestFit="1" customWidth="1"/>
    <col min="1439" max="1439" width="6" style="2" bestFit="1" customWidth="1"/>
    <col min="1440" max="1440" width="7.5546875" style="2" bestFit="1" customWidth="1"/>
    <col min="1441" max="1441" width="6" style="2" bestFit="1" customWidth="1"/>
    <col min="1442" max="1442" width="7.5546875" style="2" bestFit="1" customWidth="1"/>
    <col min="1443" max="1443" width="6" style="2" bestFit="1" customWidth="1"/>
    <col min="1444" max="1444" width="7.5546875" style="2" bestFit="1" customWidth="1"/>
    <col min="1445" max="1445" width="6" style="2" bestFit="1" customWidth="1"/>
    <col min="1446" max="1446" width="7.5546875" style="2" bestFit="1" customWidth="1"/>
    <col min="1447" max="1447" width="6" style="2" bestFit="1" customWidth="1"/>
    <col min="1448" max="1448" width="7.5546875" style="2" bestFit="1" customWidth="1"/>
    <col min="1449" max="1449" width="6" style="2" bestFit="1" customWidth="1"/>
    <col min="1450" max="1450" width="7.5546875" style="2" bestFit="1" customWidth="1"/>
    <col min="1451" max="1451" width="6" style="2" bestFit="1" customWidth="1"/>
    <col min="1452" max="1452" width="7.5546875" style="2" bestFit="1" customWidth="1"/>
    <col min="1453" max="1453" width="6" style="2" bestFit="1" customWidth="1"/>
    <col min="1454" max="1454" width="7.5546875" style="2" bestFit="1" customWidth="1"/>
    <col min="1455" max="1455" width="6" style="2" bestFit="1" customWidth="1"/>
    <col min="1456" max="1456" width="7.5546875" style="2" bestFit="1" customWidth="1"/>
    <col min="1457" max="1457" width="6" style="2" bestFit="1" customWidth="1"/>
    <col min="1458" max="1458" width="7.5546875" style="2" bestFit="1" customWidth="1"/>
    <col min="1459" max="1459" width="6" style="2" bestFit="1" customWidth="1"/>
    <col min="1460" max="1460" width="7.5546875" style="2" bestFit="1" customWidth="1"/>
    <col min="1461" max="1461" width="6" style="2" bestFit="1" customWidth="1"/>
    <col min="1462" max="1462" width="7.5546875" style="2" bestFit="1" customWidth="1"/>
    <col min="1463" max="1463" width="6" style="2" bestFit="1" customWidth="1"/>
    <col min="1464" max="1464" width="7.5546875" style="2" bestFit="1" customWidth="1"/>
    <col min="1465" max="1465" width="6" style="2" bestFit="1" customWidth="1"/>
    <col min="1466" max="1466" width="7.5546875" style="2" bestFit="1" customWidth="1"/>
    <col min="1467" max="1467" width="6" style="2" bestFit="1" customWidth="1"/>
    <col min="1468" max="1468" width="7.5546875" style="2" bestFit="1" customWidth="1"/>
    <col min="1469" max="1469" width="6" style="2" bestFit="1" customWidth="1"/>
    <col min="1470" max="1470" width="7.5546875" style="2" bestFit="1" customWidth="1"/>
    <col min="1471" max="1471" width="6" style="2" bestFit="1" customWidth="1"/>
    <col min="1472" max="1472" width="7.5546875" style="2" bestFit="1" customWidth="1"/>
    <col min="1473" max="1473" width="6" style="2" bestFit="1" customWidth="1"/>
    <col min="1474" max="1474" width="7.5546875" style="2" bestFit="1" customWidth="1"/>
    <col min="1475" max="1475" width="6" style="2" bestFit="1" customWidth="1"/>
    <col min="1476" max="1476" width="7.5546875" style="2" bestFit="1" customWidth="1"/>
    <col min="1477" max="1477" width="6" style="2" bestFit="1" customWidth="1"/>
    <col min="1478" max="1478" width="7.5546875" style="2" bestFit="1" customWidth="1"/>
    <col min="1479" max="1479" width="6" style="2" bestFit="1" customWidth="1"/>
    <col min="1480" max="1480" width="7.5546875" style="2" bestFit="1" customWidth="1"/>
    <col min="1481" max="1481" width="6" style="2" bestFit="1" customWidth="1"/>
    <col min="1482" max="1482" width="7.5546875" style="2" bestFit="1" customWidth="1"/>
    <col min="1483" max="1483" width="6" style="2" bestFit="1" customWidth="1"/>
    <col min="1484" max="1484" width="7.5546875" style="2" bestFit="1" customWidth="1"/>
    <col min="1485" max="1485" width="6" style="2" bestFit="1" customWidth="1"/>
    <col min="1486" max="1486" width="7.5546875" style="2" bestFit="1" customWidth="1"/>
    <col min="1487" max="1487" width="6" style="2" bestFit="1" customWidth="1"/>
    <col min="1488" max="1488" width="7.5546875" style="2" bestFit="1" customWidth="1"/>
    <col min="1489" max="1489" width="6" style="2" bestFit="1" customWidth="1"/>
    <col min="1490" max="1490" width="7.5546875" style="2" bestFit="1" customWidth="1"/>
    <col min="1491" max="1491" width="6" style="2" bestFit="1" customWidth="1"/>
    <col min="1492" max="1492" width="7.5546875" style="2" bestFit="1" customWidth="1"/>
    <col min="1493" max="1493" width="6" style="2" bestFit="1" customWidth="1"/>
    <col min="1494" max="1494" width="7.5546875" style="2" bestFit="1" customWidth="1"/>
    <col min="1495" max="1495" width="6" style="2" bestFit="1" customWidth="1"/>
    <col min="1496" max="1496" width="7.5546875" style="2" bestFit="1" customWidth="1"/>
    <col min="1497" max="1497" width="6" style="2" bestFit="1" customWidth="1"/>
    <col min="1498" max="1498" width="7.5546875" style="2" bestFit="1" customWidth="1"/>
    <col min="1499" max="1499" width="6" style="2" bestFit="1" customWidth="1"/>
    <col min="1500" max="1500" width="7.5546875" style="2" bestFit="1" customWidth="1"/>
    <col min="1501" max="1501" width="6" style="2" bestFit="1" customWidth="1"/>
    <col min="1502" max="1502" width="7.5546875" style="2" bestFit="1" customWidth="1"/>
    <col min="1503" max="1503" width="6" style="2" bestFit="1" customWidth="1"/>
    <col min="1504" max="1504" width="7.5546875" style="2" bestFit="1" customWidth="1"/>
    <col min="1505" max="1505" width="6.109375" style="2" bestFit="1" customWidth="1"/>
    <col min="1506" max="1506" width="7.5546875" style="2" bestFit="1" customWidth="1"/>
    <col min="1507" max="1507" width="6.109375" style="2" bestFit="1" customWidth="1"/>
    <col min="1508" max="1508" width="7.5546875" style="2" bestFit="1" customWidth="1"/>
    <col min="1509" max="1509" width="6.109375" style="2" bestFit="1" customWidth="1"/>
    <col min="1510" max="1510" width="7.5546875" style="2" bestFit="1" customWidth="1"/>
    <col min="1511" max="1511" width="6.109375" style="2" bestFit="1" customWidth="1"/>
    <col min="1512" max="1512" width="7.5546875" style="2" bestFit="1" customWidth="1"/>
    <col min="1513" max="1513" width="6.109375" style="2" bestFit="1" customWidth="1"/>
    <col min="1514" max="1514" width="7.5546875" style="2" bestFit="1" customWidth="1"/>
    <col min="1515" max="1515" width="6.109375" style="2" bestFit="1" customWidth="1"/>
    <col min="1516" max="1516" width="7.5546875" style="2" bestFit="1" customWidth="1"/>
    <col min="1517" max="1517" width="6" style="2" bestFit="1" customWidth="1"/>
    <col min="1518" max="1518" width="7.5546875" style="2" bestFit="1" customWidth="1"/>
    <col min="1519" max="1519" width="6" style="2" bestFit="1" customWidth="1"/>
    <col min="1520" max="1520" width="7.5546875" style="2" bestFit="1" customWidth="1"/>
    <col min="1521" max="1521" width="6" style="2" bestFit="1" customWidth="1"/>
    <col min="1522" max="1522" width="7.5546875" style="2" bestFit="1" customWidth="1"/>
    <col min="1523" max="1523" width="6" style="2" bestFit="1" customWidth="1"/>
    <col min="1524" max="1524" width="7.5546875" style="2" bestFit="1" customWidth="1"/>
    <col min="1525" max="1525" width="6" style="2" bestFit="1" customWidth="1"/>
    <col min="1526" max="1526" width="7.5546875" style="2" bestFit="1" customWidth="1"/>
    <col min="1527" max="1527" width="6" style="2" bestFit="1" customWidth="1"/>
    <col min="1528" max="1528" width="7.5546875" style="2" bestFit="1" customWidth="1"/>
    <col min="1529" max="1529" width="6" style="2" bestFit="1" customWidth="1"/>
    <col min="1530" max="1530" width="7.5546875" style="2" bestFit="1" customWidth="1"/>
    <col min="1531" max="1531" width="6" style="2" bestFit="1" customWidth="1"/>
    <col min="1532" max="1532" width="7.5546875" style="2" bestFit="1" customWidth="1"/>
    <col min="1533" max="1533" width="6" style="2" bestFit="1" customWidth="1"/>
    <col min="1534" max="1534" width="7.5546875" style="2" bestFit="1" customWidth="1"/>
    <col min="1535" max="1535" width="6" style="2" bestFit="1" customWidth="1"/>
    <col min="1536" max="1536" width="7.5546875" style="2" bestFit="1" customWidth="1"/>
    <col min="1537" max="1537" width="6" style="2" bestFit="1" customWidth="1"/>
    <col min="1538" max="1538" width="7.5546875" style="2" bestFit="1" customWidth="1"/>
    <col min="1539" max="1539" width="6" style="2" bestFit="1" customWidth="1"/>
    <col min="1540" max="1540" width="7.5546875" style="2" bestFit="1" customWidth="1"/>
    <col min="1541" max="1541" width="6" style="2" bestFit="1" customWidth="1"/>
    <col min="1542" max="1542" width="7.5546875" style="2" bestFit="1" customWidth="1"/>
    <col min="1543" max="1543" width="6" style="2" bestFit="1" customWidth="1"/>
    <col min="1544" max="1544" width="7.5546875" style="2" bestFit="1" customWidth="1"/>
    <col min="1545" max="1545" width="6" style="2" bestFit="1" customWidth="1"/>
    <col min="1546" max="1546" width="7.5546875" style="2" bestFit="1" customWidth="1"/>
    <col min="1547" max="1547" width="6" style="2" bestFit="1" customWidth="1"/>
    <col min="1548" max="1548" width="7.5546875" style="2" bestFit="1" customWidth="1"/>
    <col min="1549" max="1549" width="6" style="2" bestFit="1" customWidth="1"/>
    <col min="1550" max="1550" width="7.5546875" style="2" bestFit="1" customWidth="1"/>
    <col min="1551" max="1551" width="6" style="2" bestFit="1" customWidth="1"/>
    <col min="1552" max="1552" width="7.5546875" style="2" bestFit="1" customWidth="1"/>
    <col min="1553" max="1553" width="6" style="2" bestFit="1" customWidth="1"/>
    <col min="1554" max="1554" width="7.5546875" style="2" bestFit="1" customWidth="1"/>
    <col min="1555" max="1555" width="6" style="2" bestFit="1" customWidth="1"/>
    <col min="1556" max="1556" width="7.5546875" style="2" bestFit="1" customWidth="1"/>
    <col min="1557" max="1557" width="6" style="2" bestFit="1" customWidth="1"/>
    <col min="1558" max="1558" width="7.5546875" style="2" bestFit="1" customWidth="1"/>
    <col min="1559" max="1559" width="6" style="2" bestFit="1" customWidth="1"/>
    <col min="1560" max="1560" width="7.5546875" style="2" bestFit="1" customWidth="1"/>
    <col min="1561" max="1561" width="6" style="2" bestFit="1" customWidth="1"/>
    <col min="1562" max="1562" width="7.5546875" style="2" bestFit="1" customWidth="1"/>
    <col min="1563" max="1563" width="6" style="2" bestFit="1" customWidth="1"/>
    <col min="1564" max="1564" width="7.5546875" style="2" bestFit="1" customWidth="1"/>
    <col min="1565" max="1565" width="6" style="2" bestFit="1" customWidth="1"/>
    <col min="1566" max="1566" width="7.5546875" style="2" bestFit="1" customWidth="1"/>
    <col min="1567" max="1567" width="6" style="2" bestFit="1" customWidth="1"/>
    <col min="1568" max="1568" width="7.5546875" style="2" bestFit="1" customWidth="1"/>
    <col min="1569" max="1569" width="6" style="2" bestFit="1" customWidth="1"/>
    <col min="1570" max="1570" width="7.5546875" style="2" bestFit="1" customWidth="1"/>
    <col min="1571" max="1571" width="6" style="2" bestFit="1" customWidth="1"/>
    <col min="1572" max="1572" width="7.5546875" style="2" bestFit="1" customWidth="1"/>
    <col min="1573" max="1573" width="6" style="2" bestFit="1" customWidth="1"/>
    <col min="1574" max="1574" width="7.5546875" style="2" bestFit="1" customWidth="1"/>
    <col min="1575" max="1575" width="6" style="2" bestFit="1" customWidth="1"/>
    <col min="1576" max="1576" width="7.5546875" style="2" bestFit="1" customWidth="1"/>
    <col min="1577" max="1577" width="6" style="2" bestFit="1" customWidth="1"/>
    <col min="1578" max="1578" width="7.5546875" style="2" bestFit="1" customWidth="1"/>
    <col min="1579" max="1579" width="6" style="2" bestFit="1" customWidth="1"/>
    <col min="1580" max="1580" width="7.5546875" style="2" bestFit="1" customWidth="1"/>
    <col min="1581" max="1581" width="6" style="2" bestFit="1" customWidth="1"/>
    <col min="1582" max="1582" width="7.5546875" style="2" bestFit="1" customWidth="1"/>
    <col min="1583" max="1583" width="6" style="2" bestFit="1" customWidth="1"/>
    <col min="1584" max="1584" width="7.5546875" style="2" bestFit="1" customWidth="1"/>
    <col min="1585" max="1585" width="6" style="2" bestFit="1" customWidth="1"/>
    <col min="1586" max="1586" width="7.5546875" style="2" bestFit="1" customWidth="1"/>
    <col min="1587" max="1587" width="6" style="2" bestFit="1" customWidth="1"/>
    <col min="1588" max="1588" width="7.5546875" style="2" bestFit="1" customWidth="1"/>
    <col min="1589" max="1589" width="6" style="2" bestFit="1" customWidth="1"/>
    <col min="1590" max="1590" width="7.5546875" style="2" bestFit="1" customWidth="1"/>
    <col min="1591" max="1591" width="6" style="2" bestFit="1" customWidth="1"/>
    <col min="1592" max="1592" width="7.5546875" style="2" bestFit="1" customWidth="1"/>
    <col min="1593" max="1593" width="6" style="2" bestFit="1" customWidth="1"/>
    <col min="1594" max="1594" width="7.5546875" style="2" bestFit="1" customWidth="1"/>
    <col min="1595" max="1595" width="6" style="2" bestFit="1" customWidth="1"/>
    <col min="1596" max="1596" width="7.5546875" style="2" bestFit="1" customWidth="1"/>
    <col min="1597" max="1597" width="6" style="2" bestFit="1" customWidth="1"/>
    <col min="1598" max="1598" width="7.5546875" style="2" bestFit="1" customWidth="1"/>
    <col min="1599" max="1599" width="6" style="2" bestFit="1" customWidth="1"/>
    <col min="1600" max="1600" width="7.5546875" style="2" bestFit="1" customWidth="1"/>
    <col min="1601" max="1601" width="6" style="2" bestFit="1" customWidth="1"/>
    <col min="1602" max="1602" width="7.5546875" style="2" bestFit="1" customWidth="1"/>
    <col min="1603" max="1603" width="6" style="2" bestFit="1" customWidth="1"/>
    <col min="1604" max="1604" width="7.5546875" style="2" bestFit="1" customWidth="1"/>
    <col min="1605" max="1605" width="6" style="2" bestFit="1" customWidth="1"/>
    <col min="1606" max="1606" width="7.5546875" style="2" bestFit="1" customWidth="1"/>
    <col min="1607" max="1607" width="6" style="2" bestFit="1" customWidth="1"/>
    <col min="1608" max="1608" width="7.5546875" style="2" bestFit="1" customWidth="1"/>
    <col min="1609" max="1609" width="6" style="2" bestFit="1" customWidth="1"/>
    <col min="1610" max="1610" width="7.5546875" style="2" bestFit="1" customWidth="1"/>
    <col min="1611" max="1611" width="6" style="2" bestFit="1" customWidth="1"/>
    <col min="1612" max="1612" width="7.5546875" style="2" bestFit="1" customWidth="1"/>
    <col min="1613" max="1613" width="6" style="2" bestFit="1" customWidth="1"/>
    <col min="1614" max="1614" width="7.5546875" style="2" bestFit="1" customWidth="1"/>
    <col min="1615" max="1615" width="6" style="2" bestFit="1" customWidth="1"/>
    <col min="1616" max="1616" width="7.5546875" style="2" bestFit="1" customWidth="1"/>
    <col min="1617" max="1617" width="6" style="2" bestFit="1" customWidth="1"/>
    <col min="1618" max="1618" width="7.5546875" style="2" bestFit="1" customWidth="1"/>
    <col min="1619" max="1619" width="6" style="2" bestFit="1" customWidth="1"/>
    <col min="1620" max="1620" width="7.5546875" style="2" bestFit="1" customWidth="1"/>
    <col min="1621" max="1621" width="6" style="2" bestFit="1" customWidth="1"/>
    <col min="1622" max="1622" width="7.5546875" style="2" bestFit="1" customWidth="1"/>
    <col min="1623" max="1623" width="6" style="2" bestFit="1" customWidth="1"/>
    <col min="1624" max="1624" width="7.5546875" style="2" bestFit="1" customWidth="1"/>
    <col min="1625" max="1625" width="6" style="2" bestFit="1" customWidth="1"/>
    <col min="1626" max="1626" width="7.5546875" style="2" bestFit="1" customWidth="1"/>
    <col min="1627" max="1627" width="6" style="2" bestFit="1" customWidth="1"/>
    <col min="1628" max="1628" width="7.5546875" style="2" bestFit="1" customWidth="1"/>
    <col min="1629" max="1629" width="6" style="2" bestFit="1" customWidth="1"/>
    <col min="1630" max="1630" width="7.5546875" style="2" bestFit="1" customWidth="1"/>
    <col min="1631" max="1631" width="6" style="2" bestFit="1" customWidth="1"/>
    <col min="1632" max="1632" width="7.5546875" style="2" bestFit="1" customWidth="1"/>
    <col min="1633" max="1633" width="6" style="2" bestFit="1" customWidth="1"/>
    <col min="1634" max="1634" width="7.5546875" style="2" bestFit="1" customWidth="1"/>
    <col min="1635" max="1635" width="6" style="2" bestFit="1" customWidth="1"/>
    <col min="1636" max="1636" width="7.5546875" style="2" bestFit="1" customWidth="1"/>
    <col min="1637" max="1637" width="6" style="2" bestFit="1" customWidth="1"/>
    <col min="1638" max="1638" width="7.5546875" style="2" bestFit="1" customWidth="1"/>
    <col min="1639" max="1639" width="6" style="2" bestFit="1" customWidth="1"/>
    <col min="1640" max="1640" width="7.5546875" style="2" bestFit="1" customWidth="1"/>
    <col min="1641" max="1641" width="6" style="2" bestFit="1" customWidth="1"/>
    <col min="1642" max="1642" width="7.5546875" style="2" bestFit="1" customWidth="1"/>
    <col min="1643" max="1643" width="6" style="2" bestFit="1" customWidth="1"/>
    <col min="1644" max="1644" width="7.5546875" style="2" bestFit="1" customWidth="1"/>
    <col min="1645" max="1645" width="6" style="2" bestFit="1" customWidth="1"/>
    <col min="1646" max="1646" width="7.5546875" style="2" bestFit="1" customWidth="1"/>
    <col min="1647" max="1647" width="6" style="2" bestFit="1" customWidth="1"/>
    <col min="1648" max="1648" width="7.5546875" style="2" bestFit="1" customWidth="1"/>
    <col min="1649" max="1649" width="6" style="2" bestFit="1" customWidth="1"/>
    <col min="1650" max="1650" width="7.5546875" style="2" bestFit="1" customWidth="1"/>
    <col min="1651" max="1651" width="6" style="2" bestFit="1" customWidth="1"/>
    <col min="1652" max="1652" width="7.5546875" style="2" bestFit="1" customWidth="1"/>
    <col min="1653" max="1653" width="6" style="2" bestFit="1" customWidth="1"/>
    <col min="1654" max="1654" width="7.5546875" style="2" bestFit="1" customWidth="1"/>
    <col min="1655" max="1655" width="6" style="2" bestFit="1" customWidth="1"/>
    <col min="1656" max="1656" width="7.5546875" style="2" bestFit="1" customWidth="1"/>
    <col min="1657" max="1657" width="6" style="2" bestFit="1" customWidth="1"/>
    <col min="1658" max="1658" width="7.5546875" style="2" bestFit="1" customWidth="1"/>
    <col min="1659" max="1659" width="6" style="2" bestFit="1" customWidth="1"/>
    <col min="1660" max="1660" width="7.5546875" style="2" bestFit="1" customWidth="1"/>
    <col min="1661" max="1661" width="6" style="2" bestFit="1" customWidth="1"/>
    <col min="1662" max="1662" width="7.5546875" style="2" bestFit="1" customWidth="1"/>
    <col min="1663" max="1663" width="6" style="2" bestFit="1" customWidth="1"/>
    <col min="1664" max="1664" width="7.5546875" style="2" bestFit="1" customWidth="1"/>
    <col min="1665" max="1665" width="6" style="2" bestFit="1" customWidth="1"/>
    <col min="1666" max="1666" width="7.5546875" style="2" bestFit="1" customWidth="1"/>
    <col min="1667" max="1667" width="6" style="2" bestFit="1" customWidth="1"/>
    <col min="1668" max="1668" width="7.5546875" style="2" bestFit="1" customWidth="1"/>
    <col min="1669" max="1669" width="6" style="2" bestFit="1" customWidth="1"/>
    <col min="1670" max="1670" width="7.5546875" style="2" bestFit="1" customWidth="1"/>
    <col min="1671" max="1671" width="6" style="2" bestFit="1" customWidth="1"/>
    <col min="1672" max="1672" width="7.5546875" style="2" bestFit="1" customWidth="1"/>
    <col min="1673" max="1673" width="6" style="2" bestFit="1" customWidth="1"/>
    <col min="1674" max="1674" width="7.5546875" style="2" bestFit="1" customWidth="1"/>
    <col min="1675" max="1675" width="6" style="2" bestFit="1" customWidth="1"/>
    <col min="1676" max="1676" width="7.5546875" style="2" bestFit="1" customWidth="1"/>
    <col min="1677" max="1677" width="6" style="2" bestFit="1" customWidth="1"/>
    <col min="1678" max="1678" width="7.5546875" style="2" bestFit="1" customWidth="1"/>
    <col min="1679" max="1679" width="6" style="2" bestFit="1" customWidth="1"/>
    <col min="1680" max="1680" width="7.5546875" style="2" bestFit="1" customWidth="1"/>
    <col min="1681" max="1681" width="6" style="2" bestFit="1" customWidth="1"/>
    <col min="1682" max="1682" width="7.5546875" style="2" bestFit="1" customWidth="1"/>
    <col min="1683" max="1683" width="6" style="2" bestFit="1" customWidth="1"/>
    <col min="1684" max="1684" width="7.5546875" style="2" bestFit="1" customWidth="1"/>
    <col min="1685" max="1685" width="6" style="2" bestFit="1" customWidth="1"/>
    <col min="1686" max="1686" width="7.5546875" style="2" bestFit="1" customWidth="1"/>
    <col min="1687" max="1687" width="6" style="2" bestFit="1" customWidth="1"/>
    <col min="1688" max="1688" width="7.5546875" style="2" bestFit="1" customWidth="1"/>
    <col min="1689" max="1689" width="6" style="2" bestFit="1" customWidth="1"/>
    <col min="1690" max="1690" width="7.5546875" style="2" bestFit="1" customWidth="1"/>
    <col min="1691" max="1691" width="6" style="2" bestFit="1" customWidth="1"/>
    <col min="1692" max="1692" width="7.5546875" style="2" bestFit="1" customWidth="1"/>
    <col min="1693" max="1693" width="6" style="2" bestFit="1" customWidth="1"/>
    <col min="1694" max="1694" width="7.5546875" style="2" bestFit="1" customWidth="1"/>
    <col min="1695" max="1695" width="6" style="2" bestFit="1" customWidth="1"/>
    <col min="1696" max="1696" width="7.5546875" style="2" bestFit="1" customWidth="1"/>
    <col min="1697" max="1697" width="6" style="2" bestFit="1" customWidth="1"/>
    <col min="1698" max="1698" width="7.5546875" style="2" bestFit="1" customWidth="1"/>
    <col min="1699" max="1699" width="6" style="2" bestFit="1" customWidth="1"/>
    <col min="1700" max="1700" width="7.5546875" style="2" bestFit="1" customWidth="1"/>
    <col min="1701" max="1701" width="6" style="2" bestFit="1" customWidth="1"/>
    <col min="1702" max="1702" width="7.5546875" style="2" bestFit="1" customWidth="1"/>
    <col min="1703" max="1703" width="6" style="2" bestFit="1" customWidth="1"/>
    <col min="1704" max="1704" width="7.5546875" style="2" bestFit="1" customWidth="1"/>
    <col min="1705" max="1705" width="6" style="2" bestFit="1" customWidth="1"/>
    <col min="1706" max="1706" width="7.5546875" style="2" bestFit="1" customWidth="1"/>
    <col min="1707" max="1707" width="6" style="2" bestFit="1" customWidth="1"/>
    <col min="1708" max="1708" width="7.5546875" style="2" bestFit="1" customWidth="1"/>
    <col min="1709" max="1709" width="6" style="2" bestFit="1" customWidth="1"/>
    <col min="1710" max="1710" width="7.5546875" style="2" bestFit="1" customWidth="1"/>
    <col min="1711" max="1711" width="6" style="2" bestFit="1" customWidth="1"/>
    <col min="1712" max="1712" width="7.5546875" style="2" bestFit="1" customWidth="1"/>
    <col min="1713" max="1713" width="6" style="2" bestFit="1" customWidth="1"/>
    <col min="1714" max="1714" width="7.5546875" style="2" bestFit="1" customWidth="1"/>
    <col min="1715" max="1715" width="6" style="2" bestFit="1" customWidth="1"/>
    <col min="1716" max="1716" width="7.5546875" style="2" bestFit="1" customWidth="1"/>
    <col min="1717" max="1717" width="6" style="2" bestFit="1" customWidth="1"/>
    <col min="1718" max="1718" width="7.5546875" style="2" bestFit="1" customWidth="1"/>
    <col min="1719" max="1719" width="6" style="2" bestFit="1" customWidth="1"/>
    <col min="1720" max="1720" width="7.5546875" style="2" bestFit="1" customWidth="1"/>
    <col min="1721" max="1721" width="6" style="2" bestFit="1" customWidth="1"/>
    <col min="1722" max="1722" width="7.5546875" style="2" bestFit="1" customWidth="1"/>
    <col min="1723" max="1723" width="6" style="2" bestFit="1" customWidth="1"/>
    <col min="1724" max="1724" width="7.5546875" style="2" bestFit="1" customWidth="1"/>
    <col min="1725" max="1725" width="6" style="2" bestFit="1" customWidth="1"/>
    <col min="1726" max="1726" width="7.5546875" style="2" bestFit="1" customWidth="1"/>
    <col min="1727" max="1727" width="6" style="2" bestFit="1" customWidth="1"/>
    <col min="1728" max="1728" width="7.5546875" style="2" bestFit="1" customWidth="1"/>
    <col min="1729" max="1729" width="6" style="2" bestFit="1" customWidth="1"/>
    <col min="1730" max="1730" width="7.5546875" style="2" bestFit="1" customWidth="1"/>
    <col min="1731" max="1731" width="6" style="2" bestFit="1" customWidth="1"/>
    <col min="1732" max="1732" width="7.5546875" style="2" bestFit="1" customWidth="1"/>
    <col min="1733" max="1733" width="6" style="2" bestFit="1" customWidth="1"/>
    <col min="1734" max="1734" width="7.5546875" style="2" bestFit="1" customWidth="1"/>
    <col min="1735" max="1735" width="6" style="2" bestFit="1" customWidth="1"/>
    <col min="1736" max="1736" width="7.5546875" style="2" bestFit="1" customWidth="1"/>
    <col min="1737" max="1737" width="6" style="2" bestFit="1" customWidth="1"/>
    <col min="1738" max="1738" width="7.5546875" style="2" bestFit="1" customWidth="1"/>
    <col min="1739" max="1739" width="6" style="2" bestFit="1" customWidth="1"/>
    <col min="1740" max="1740" width="7.5546875" style="2" bestFit="1" customWidth="1"/>
    <col min="1741" max="1741" width="6" style="2" bestFit="1" customWidth="1"/>
    <col min="1742" max="1742" width="7.5546875" style="2" bestFit="1" customWidth="1"/>
    <col min="1743" max="1743" width="6" style="2" bestFit="1" customWidth="1"/>
    <col min="1744" max="1744" width="7.5546875" style="2" bestFit="1" customWidth="1"/>
    <col min="1745" max="1745" width="6" style="2" bestFit="1" customWidth="1"/>
    <col min="1746" max="1746" width="7.5546875" style="2" bestFit="1" customWidth="1"/>
    <col min="1747" max="1747" width="6" style="2" bestFit="1" customWidth="1"/>
    <col min="1748" max="1748" width="7.5546875" style="2" bestFit="1" customWidth="1"/>
    <col min="1749" max="1749" width="6" style="2" bestFit="1" customWidth="1"/>
    <col min="1750" max="1750" width="7.5546875" style="2" bestFit="1" customWidth="1"/>
    <col min="1751" max="1751" width="6" style="2" bestFit="1" customWidth="1"/>
    <col min="1752" max="1752" width="7.5546875" style="2" bestFit="1" customWidth="1"/>
    <col min="1753" max="1753" width="6" style="2" bestFit="1" customWidth="1"/>
    <col min="1754" max="1754" width="7.5546875" style="2" bestFit="1" customWidth="1"/>
    <col min="1755" max="1755" width="6" style="2" bestFit="1" customWidth="1"/>
    <col min="1756" max="1756" width="7.5546875" style="2" bestFit="1" customWidth="1"/>
    <col min="1757" max="1757" width="6" style="2" bestFit="1" customWidth="1"/>
    <col min="1758" max="1758" width="7.5546875" style="2" bestFit="1" customWidth="1"/>
    <col min="1759" max="1759" width="6" style="2" bestFit="1" customWidth="1"/>
    <col min="1760" max="1760" width="7.5546875" style="2" bestFit="1" customWidth="1"/>
    <col min="1761" max="1761" width="6" style="2" bestFit="1" customWidth="1"/>
    <col min="1762" max="1762" width="7.5546875" style="2" bestFit="1" customWidth="1"/>
    <col min="1763" max="1763" width="6" style="2" bestFit="1" customWidth="1"/>
    <col min="1764" max="1764" width="7.5546875" style="2" bestFit="1" customWidth="1"/>
    <col min="1765" max="1765" width="6" style="2" bestFit="1" customWidth="1"/>
    <col min="1766" max="1766" width="7.5546875" style="2" bestFit="1" customWidth="1"/>
    <col min="1767" max="1767" width="6" style="2" bestFit="1" customWidth="1"/>
    <col min="1768" max="1768" width="7.5546875" style="2" bestFit="1" customWidth="1"/>
    <col min="1769" max="1769" width="6" style="2" bestFit="1" customWidth="1"/>
    <col min="1770" max="1770" width="7.5546875" style="2" bestFit="1" customWidth="1"/>
    <col min="1771" max="1771" width="6" style="2" bestFit="1" customWidth="1"/>
    <col min="1772" max="1772" width="7.5546875" style="2" bestFit="1" customWidth="1"/>
    <col min="1773" max="1773" width="6" style="2" bestFit="1" customWidth="1"/>
    <col min="1774" max="1774" width="7.5546875" style="2" bestFit="1" customWidth="1"/>
    <col min="1775" max="1775" width="6" style="2" bestFit="1" customWidth="1"/>
    <col min="1776" max="1776" width="7.5546875" style="2" bestFit="1" customWidth="1"/>
    <col min="1777" max="1777" width="6" style="2" bestFit="1" customWidth="1"/>
    <col min="1778" max="1778" width="7.5546875" style="2" bestFit="1" customWidth="1"/>
    <col min="1779" max="1779" width="6" style="2" bestFit="1" customWidth="1"/>
    <col min="1780" max="1780" width="7.5546875" style="2" bestFit="1" customWidth="1"/>
    <col min="1781" max="1781" width="6" style="2" bestFit="1" customWidth="1"/>
    <col min="1782" max="1782" width="7.5546875" style="2" bestFit="1" customWidth="1"/>
    <col min="1783" max="1783" width="6" style="2" bestFit="1" customWidth="1"/>
    <col min="1784" max="1784" width="7.5546875" style="2" bestFit="1" customWidth="1"/>
    <col min="1785" max="1785" width="6" style="2" bestFit="1" customWidth="1"/>
    <col min="1786" max="1786" width="7.5546875" style="2" bestFit="1" customWidth="1"/>
    <col min="1787" max="1787" width="6" style="2" bestFit="1" customWidth="1"/>
    <col min="1788" max="1788" width="7.5546875" style="2" bestFit="1" customWidth="1"/>
    <col min="1789" max="1789" width="6" style="2" bestFit="1" customWidth="1"/>
    <col min="1790" max="1790" width="7.5546875" style="2" bestFit="1" customWidth="1"/>
    <col min="1791" max="1791" width="6" style="2" bestFit="1" customWidth="1"/>
    <col min="1792" max="1792" width="7.5546875" style="2" bestFit="1" customWidth="1"/>
    <col min="1793" max="1793" width="6.109375" style="2" bestFit="1" customWidth="1"/>
    <col min="1794" max="1794" width="7.5546875" style="2" bestFit="1" customWidth="1"/>
    <col min="1795" max="1795" width="6.109375" style="2" bestFit="1" customWidth="1"/>
    <col min="1796" max="1796" width="7.5546875" style="2" bestFit="1" customWidth="1"/>
    <col min="1797" max="1797" width="6.109375" style="2" bestFit="1" customWidth="1"/>
    <col min="1798" max="1798" width="7.6640625" style="2" bestFit="1" customWidth="1"/>
    <col min="1799" max="1799" width="6.109375" style="2" bestFit="1" customWidth="1"/>
    <col min="1800" max="1800" width="7.5546875" style="2" bestFit="1" customWidth="1"/>
    <col min="1801" max="1801" width="6.109375" style="2" bestFit="1" customWidth="1"/>
    <col min="1802" max="1802" width="7.5546875" style="2" bestFit="1" customWidth="1"/>
    <col min="1803" max="1803" width="6.109375" style="2" bestFit="1" customWidth="1"/>
    <col min="1804" max="1804" width="7.5546875" style="2" bestFit="1" customWidth="1"/>
    <col min="1805" max="1805" width="6.109375" style="2" bestFit="1" customWidth="1"/>
    <col min="1806" max="1806" width="7.5546875" style="2" bestFit="1" customWidth="1"/>
    <col min="1807" max="1807" width="6.109375" style="2" bestFit="1" customWidth="1"/>
    <col min="1808" max="1808" width="7.5546875" style="2" bestFit="1" customWidth="1"/>
    <col min="1809" max="1809" width="6.109375" style="2" bestFit="1" customWidth="1"/>
    <col min="1810" max="1810" width="7.5546875" style="2" bestFit="1" customWidth="1"/>
    <col min="1811" max="1811" width="6.109375" style="2" bestFit="1" customWidth="1"/>
    <col min="1812" max="1812" width="7.5546875" style="2" bestFit="1" customWidth="1"/>
    <col min="1813" max="1813" width="6.109375" style="2" bestFit="1" customWidth="1"/>
    <col min="1814" max="1814" width="7.5546875" style="2" bestFit="1" customWidth="1"/>
    <col min="1815" max="1815" width="6.109375" style="2" bestFit="1" customWidth="1"/>
    <col min="1816" max="1816" width="7.5546875" style="2" bestFit="1" customWidth="1"/>
    <col min="1817" max="1817" width="6.109375" style="2" bestFit="1" customWidth="1"/>
    <col min="1818" max="1818" width="7.5546875" style="2" bestFit="1" customWidth="1"/>
    <col min="1819" max="1819" width="6.109375" style="2" bestFit="1" customWidth="1"/>
    <col min="1820" max="1820" width="7.5546875" style="2" bestFit="1" customWidth="1"/>
    <col min="1821" max="1821" width="6.109375" style="2" bestFit="1" customWidth="1"/>
    <col min="1822" max="1822" width="7.5546875" style="2" bestFit="1" customWidth="1"/>
    <col min="1823" max="1823" width="6.109375" style="2" bestFit="1" customWidth="1"/>
    <col min="1824" max="1824" width="7.5546875" style="2" bestFit="1" customWidth="1"/>
    <col min="1825" max="1825" width="6.109375" style="2" bestFit="1" customWidth="1"/>
    <col min="1826" max="1826" width="7.5546875" style="2" bestFit="1" customWidth="1"/>
    <col min="1827" max="1827" width="6.109375" style="2" bestFit="1" customWidth="1"/>
    <col min="1828" max="1828" width="7.5546875" style="2" bestFit="1" customWidth="1"/>
    <col min="1829" max="1829" width="12.33203125" style="2" bestFit="1" customWidth="1"/>
    <col min="1830" max="1830" width="13.5546875" style="2" bestFit="1" customWidth="1"/>
    <col min="1831" max="1831" width="13.88671875" style="2" bestFit="1" customWidth="1"/>
    <col min="1832" max="1832" width="13.6640625" style="2" customWidth="1"/>
    <col min="1833" max="1833" width="7.6640625" style="2" customWidth="1"/>
    <col min="1834" max="1834" width="5.33203125" style="2" bestFit="1" customWidth="1"/>
    <col min="1835" max="1835" width="7.6640625" style="2" customWidth="1"/>
    <col min="1836" max="1836" width="7.33203125" style="2" bestFit="1" customWidth="1"/>
    <col min="1837" max="1837" width="7.6640625" style="2" bestFit="1" customWidth="1"/>
    <col min="1838" max="1838" width="7.33203125" style="2" bestFit="1" customWidth="1"/>
    <col min="1839" max="1839" width="7.6640625" style="2" bestFit="1" customWidth="1"/>
    <col min="1840" max="1840" width="7.33203125" style="2" bestFit="1" customWidth="1"/>
    <col min="1841" max="1841" width="7.6640625" style="2" bestFit="1" customWidth="1"/>
    <col min="1842" max="1842" width="7.33203125" style="2" bestFit="1" customWidth="1"/>
    <col min="1843" max="1843" width="7.6640625" style="2" bestFit="1" customWidth="1"/>
    <col min="1844" max="1844" width="7.33203125" style="2" bestFit="1" customWidth="1"/>
    <col min="1845" max="1845" width="7.6640625" style="2" bestFit="1" customWidth="1"/>
    <col min="1846" max="1846" width="7.33203125" style="2" bestFit="1" customWidth="1"/>
    <col min="1847" max="1847" width="7.6640625" style="2" bestFit="1" customWidth="1"/>
    <col min="1848" max="1848" width="7.109375" style="2" bestFit="1" customWidth="1"/>
    <col min="1849" max="1849" width="7.5546875" style="2" bestFit="1" customWidth="1"/>
    <col min="1850" max="1850" width="7.109375" style="2" bestFit="1" customWidth="1"/>
    <col min="1851" max="1851" width="7.5546875" style="2" bestFit="1" customWidth="1"/>
    <col min="1852" max="1852" width="7.109375" style="2" bestFit="1" customWidth="1"/>
    <col min="1853" max="1853" width="7.5546875" style="2" bestFit="1" customWidth="1"/>
    <col min="1854" max="1854" width="7.109375" style="2" bestFit="1" customWidth="1"/>
    <col min="1855" max="1855" width="7.5546875" style="2" bestFit="1" customWidth="1"/>
    <col min="1856" max="1856" width="7.109375" style="2" bestFit="1" customWidth="1"/>
    <col min="1857" max="1857" width="7.5546875" style="2" bestFit="1" customWidth="1"/>
    <col min="1858" max="1858" width="7.109375" style="2" bestFit="1" customWidth="1"/>
    <col min="1859" max="1859" width="7.5546875" style="2" bestFit="1" customWidth="1"/>
    <col min="1860" max="1860" width="7.109375" style="2" bestFit="1" customWidth="1"/>
    <col min="1861" max="1861" width="7.5546875" style="2" bestFit="1" customWidth="1"/>
    <col min="1862" max="1862" width="7.109375" style="2" bestFit="1" customWidth="1"/>
    <col min="1863" max="1863" width="7.5546875" style="2" bestFit="1" customWidth="1"/>
    <col min="1864" max="1864" width="7.109375" style="2" bestFit="1" customWidth="1"/>
    <col min="1865" max="1865" width="7.5546875" style="2" bestFit="1" customWidth="1"/>
    <col min="1866" max="1866" width="7.109375" style="2" bestFit="1" customWidth="1"/>
    <col min="1867" max="1867" width="7.5546875" style="2" bestFit="1" customWidth="1"/>
    <col min="1868" max="1868" width="7.109375" style="2" bestFit="1" customWidth="1"/>
    <col min="1869" max="1869" width="7.5546875" style="2" bestFit="1" customWidth="1"/>
    <col min="1870" max="1870" width="7.109375" style="2" bestFit="1" customWidth="1"/>
    <col min="1871" max="1871" width="7.5546875" style="2" bestFit="1" customWidth="1"/>
    <col min="1872" max="1872" width="7.109375" style="2" bestFit="1" customWidth="1"/>
    <col min="1873" max="1873" width="7.5546875" style="2" bestFit="1" customWidth="1"/>
    <col min="1874" max="1874" width="7.109375" style="2" bestFit="1" customWidth="1"/>
    <col min="1875" max="1875" width="7.5546875" style="2" bestFit="1" customWidth="1"/>
    <col min="1876" max="1876" width="7.109375" style="2" bestFit="1" customWidth="1"/>
    <col min="1877" max="1877" width="7.5546875" style="2" bestFit="1" customWidth="1"/>
    <col min="1878" max="1878" width="7.109375" style="2" bestFit="1" customWidth="1"/>
    <col min="1879" max="1879" width="7.5546875" style="2" bestFit="1" customWidth="1"/>
    <col min="1880" max="1880" width="7.109375" style="2" bestFit="1" customWidth="1"/>
    <col min="1881" max="1881" width="7.5546875" style="2" bestFit="1" customWidth="1"/>
    <col min="1882" max="1882" width="7.109375" style="2" bestFit="1" customWidth="1"/>
    <col min="1883" max="1883" width="7.5546875" style="2" bestFit="1" customWidth="1"/>
    <col min="1884" max="1884" width="7.109375" style="2" bestFit="1" customWidth="1"/>
    <col min="1885" max="1885" width="7.5546875" style="2" bestFit="1" customWidth="1"/>
    <col min="1886" max="1886" width="7.109375" style="2" bestFit="1" customWidth="1"/>
    <col min="1887" max="1887" width="7.5546875" style="2" bestFit="1" customWidth="1"/>
    <col min="1888" max="1888" width="7.109375" style="2" bestFit="1" customWidth="1"/>
    <col min="1889" max="1889" width="7.5546875" style="2" bestFit="1" customWidth="1"/>
    <col min="1890" max="1890" width="7.109375" style="2" bestFit="1" customWidth="1"/>
    <col min="1891" max="1891" width="7.5546875" style="2" bestFit="1" customWidth="1"/>
    <col min="1892" max="1892" width="7.109375" style="2" bestFit="1" customWidth="1"/>
    <col min="1893" max="1893" width="7.5546875" style="2" bestFit="1" customWidth="1"/>
    <col min="1894" max="1894" width="7.109375" style="2" bestFit="1" customWidth="1"/>
    <col min="1895" max="1895" width="7.5546875" style="2" bestFit="1" customWidth="1"/>
    <col min="1896" max="1896" width="7.109375" style="2" bestFit="1" customWidth="1"/>
    <col min="1897" max="1897" width="7.5546875" style="2" bestFit="1" customWidth="1"/>
    <col min="1898" max="1898" width="7.109375" style="2" bestFit="1" customWidth="1"/>
    <col min="1899" max="1899" width="7.5546875" style="2" bestFit="1" customWidth="1"/>
    <col min="1900" max="1900" width="7.109375" style="2" bestFit="1" customWidth="1"/>
    <col min="1901" max="1901" width="7.5546875" style="2" bestFit="1" customWidth="1"/>
    <col min="1902" max="1902" width="7.109375" style="2" bestFit="1" customWidth="1"/>
    <col min="1903" max="1903" width="7.5546875" style="2" bestFit="1" customWidth="1"/>
    <col min="1904" max="1904" width="7.109375" style="2" bestFit="1" customWidth="1"/>
    <col min="1905" max="1905" width="7.5546875" style="2" bestFit="1" customWidth="1"/>
    <col min="1906" max="1906" width="7.109375" style="2" bestFit="1" customWidth="1"/>
    <col min="1907" max="1907" width="7.5546875" style="2" bestFit="1" customWidth="1"/>
    <col min="1908" max="1908" width="7.109375" style="2" bestFit="1" customWidth="1"/>
    <col min="1909" max="1909" width="7.5546875" style="2" bestFit="1" customWidth="1"/>
    <col min="1910" max="1910" width="7.109375" style="2" bestFit="1" customWidth="1"/>
    <col min="1911" max="1911" width="7.5546875" style="2" bestFit="1" customWidth="1"/>
    <col min="1912" max="1912" width="7.109375" style="2" bestFit="1" customWidth="1"/>
    <col min="1913" max="1913" width="7.5546875" style="2" bestFit="1" customWidth="1"/>
    <col min="1914" max="1914" width="7.109375" style="2" bestFit="1" customWidth="1"/>
    <col min="1915" max="1915" width="7.5546875" style="2" bestFit="1" customWidth="1"/>
    <col min="1916" max="1916" width="7.109375" style="2" bestFit="1" customWidth="1"/>
    <col min="1917" max="1917" width="7.5546875" style="2" bestFit="1" customWidth="1"/>
    <col min="1918" max="1918" width="7.109375" style="2" bestFit="1" customWidth="1"/>
    <col min="1919" max="1919" width="7.5546875" style="2" bestFit="1" customWidth="1"/>
    <col min="1920" max="1920" width="7.109375" style="2" bestFit="1" customWidth="1"/>
    <col min="1921" max="1921" width="7.5546875" style="2" bestFit="1" customWidth="1"/>
    <col min="1922" max="1922" width="7.109375" style="2" bestFit="1" customWidth="1"/>
    <col min="1923" max="1923" width="7.5546875" style="2" bestFit="1" customWidth="1"/>
    <col min="1924" max="1924" width="7.109375" style="2" bestFit="1" customWidth="1"/>
    <col min="1925" max="1925" width="7.5546875" style="2" bestFit="1" customWidth="1"/>
    <col min="1926" max="1926" width="7.109375" style="2" bestFit="1" customWidth="1"/>
    <col min="1927" max="1927" width="7.5546875" style="2" bestFit="1" customWidth="1"/>
    <col min="1928" max="1928" width="7.109375" style="2" bestFit="1" customWidth="1"/>
    <col min="1929" max="1929" width="7.5546875" style="2" bestFit="1" customWidth="1"/>
    <col min="1930" max="1930" width="7.109375" style="2" bestFit="1" customWidth="1"/>
    <col min="1931" max="1931" width="7.5546875" style="2" bestFit="1" customWidth="1"/>
    <col min="1932" max="1932" width="7.109375" style="2" bestFit="1" customWidth="1"/>
    <col min="1933" max="1933" width="7.5546875" style="2" bestFit="1" customWidth="1"/>
    <col min="1934" max="1934" width="7.109375" style="2" bestFit="1" customWidth="1"/>
    <col min="1935" max="1935" width="7.5546875" style="2" bestFit="1" customWidth="1"/>
    <col min="1936" max="1936" width="7.109375" style="2" bestFit="1" customWidth="1"/>
    <col min="1937" max="1937" width="7.5546875" style="2" bestFit="1" customWidth="1"/>
    <col min="1938" max="1938" width="7.109375" style="2" bestFit="1" customWidth="1"/>
    <col min="1939" max="1939" width="7.5546875" style="2" bestFit="1" customWidth="1"/>
    <col min="1940" max="1940" width="7.109375" style="2" bestFit="1" customWidth="1"/>
    <col min="1941" max="1941" width="7.5546875" style="2" bestFit="1" customWidth="1"/>
    <col min="1942" max="1942" width="7.109375" style="2" bestFit="1" customWidth="1"/>
    <col min="1943" max="1943" width="7.5546875" style="2" bestFit="1" customWidth="1"/>
    <col min="1944" max="1944" width="7.109375" style="2" bestFit="1" customWidth="1"/>
    <col min="1945" max="1945" width="7.5546875" style="2" bestFit="1" customWidth="1"/>
    <col min="1946" max="1946" width="7.109375" style="2" bestFit="1" customWidth="1"/>
    <col min="1947" max="1947" width="7.5546875" style="2" bestFit="1" customWidth="1"/>
    <col min="1948" max="1948" width="7.109375" style="2" bestFit="1" customWidth="1"/>
    <col min="1949" max="1949" width="7.5546875" style="2" bestFit="1" customWidth="1"/>
    <col min="1950" max="1950" width="7.109375" style="2" bestFit="1" customWidth="1"/>
    <col min="1951" max="1951" width="7.5546875" style="2" bestFit="1" customWidth="1"/>
    <col min="1952" max="1952" width="7.109375" style="2" bestFit="1" customWidth="1"/>
    <col min="1953" max="1953" width="7.5546875" style="2" bestFit="1" customWidth="1"/>
    <col min="1954" max="1954" width="7.109375" style="2" bestFit="1" customWidth="1"/>
    <col min="1955" max="1955" width="7.5546875" style="2" bestFit="1" customWidth="1"/>
    <col min="1956" max="1956" width="7.109375" style="2" bestFit="1" customWidth="1"/>
    <col min="1957" max="1957" width="7.5546875" style="2" bestFit="1" customWidth="1"/>
    <col min="1958" max="1958" width="7.109375" style="2" bestFit="1" customWidth="1"/>
    <col min="1959" max="1959" width="7.5546875" style="2" bestFit="1" customWidth="1"/>
    <col min="1960" max="1960" width="7.109375" style="2" bestFit="1" customWidth="1"/>
    <col min="1961" max="1961" width="7.5546875" style="2" bestFit="1" customWidth="1"/>
    <col min="1962" max="1962" width="7.109375" style="2" bestFit="1" customWidth="1"/>
    <col min="1963" max="1963" width="7.5546875" style="2" bestFit="1" customWidth="1"/>
    <col min="1964" max="1964" width="7.109375" style="2" bestFit="1" customWidth="1"/>
    <col min="1965" max="1965" width="7.5546875" style="2" bestFit="1" customWidth="1"/>
    <col min="1966" max="1966" width="7.109375" style="2" bestFit="1" customWidth="1"/>
    <col min="1967" max="1967" width="7.5546875" style="2" bestFit="1" customWidth="1"/>
    <col min="1968" max="1968" width="7.109375" style="2" bestFit="1" customWidth="1"/>
    <col min="1969" max="1969" width="7.5546875" style="2" bestFit="1" customWidth="1"/>
    <col min="1970" max="1970" width="7.109375" style="2" bestFit="1" customWidth="1"/>
    <col min="1971" max="1971" width="7.5546875" style="2" bestFit="1" customWidth="1"/>
    <col min="1972" max="1972" width="7.109375" style="2" bestFit="1" customWidth="1"/>
    <col min="1973" max="1973" width="7.5546875" style="2" bestFit="1" customWidth="1"/>
    <col min="1974" max="1974" width="7.109375" style="2" bestFit="1" customWidth="1"/>
    <col min="1975" max="1975" width="7.5546875" style="2" bestFit="1" customWidth="1"/>
    <col min="1976" max="1976" width="7.109375" style="2" bestFit="1" customWidth="1"/>
    <col min="1977" max="1977" width="7.5546875" style="2" bestFit="1" customWidth="1"/>
    <col min="1978" max="1978" width="7.109375" style="2" bestFit="1" customWidth="1"/>
    <col min="1979" max="1979" width="7.5546875" style="2" bestFit="1" customWidth="1"/>
    <col min="1980" max="1980" width="7.109375" style="2" bestFit="1" customWidth="1"/>
    <col min="1981" max="1981" width="7.5546875" style="2" bestFit="1" customWidth="1"/>
    <col min="1982" max="1982" width="7.109375" style="2" bestFit="1" customWidth="1"/>
    <col min="1983" max="1983" width="7.5546875" style="2" bestFit="1" customWidth="1"/>
    <col min="1984" max="1984" width="7.109375" style="2" bestFit="1" customWidth="1"/>
    <col min="1985" max="1985" width="7.5546875" style="2" bestFit="1" customWidth="1"/>
    <col min="1986" max="1986" width="7.109375" style="2" bestFit="1" customWidth="1"/>
    <col min="1987" max="1987" width="7.5546875" style="2" bestFit="1" customWidth="1"/>
    <col min="1988" max="1988" width="7.109375" style="2" bestFit="1" customWidth="1"/>
    <col min="1989" max="1989" width="7.5546875" style="2" bestFit="1" customWidth="1"/>
    <col min="1990" max="1990" width="7.109375" style="2" bestFit="1" customWidth="1"/>
    <col min="1991" max="1991" width="7.5546875" style="2" bestFit="1" customWidth="1"/>
    <col min="1992" max="1992" width="7.109375" style="2" bestFit="1" customWidth="1"/>
    <col min="1993" max="1993" width="7.5546875" style="2" bestFit="1" customWidth="1"/>
    <col min="1994" max="1994" width="7.109375" style="2" bestFit="1" customWidth="1"/>
    <col min="1995" max="1995" width="7.5546875" style="2" bestFit="1" customWidth="1"/>
    <col min="1996" max="1996" width="7.109375" style="2" bestFit="1" customWidth="1"/>
    <col min="1997" max="1997" width="7.5546875" style="2" bestFit="1" customWidth="1"/>
    <col min="1998" max="1998" width="7.109375" style="2" bestFit="1" customWidth="1"/>
    <col min="1999" max="1999" width="7.5546875" style="2" bestFit="1" customWidth="1"/>
    <col min="2000" max="2000" width="7.109375" style="2" bestFit="1" customWidth="1"/>
    <col min="2001" max="2001" width="7.5546875" style="2" bestFit="1" customWidth="1"/>
    <col min="2002" max="2002" width="7.109375" style="2" bestFit="1" customWidth="1"/>
    <col min="2003" max="2003" width="7.5546875" style="2" bestFit="1" customWidth="1"/>
    <col min="2004" max="2004" width="7.109375" style="2" bestFit="1" customWidth="1"/>
    <col min="2005" max="2005" width="7.5546875" style="2" bestFit="1" customWidth="1"/>
    <col min="2006" max="2006" width="7.109375" style="2" bestFit="1" customWidth="1"/>
    <col min="2007" max="2007" width="7.5546875" style="2" bestFit="1" customWidth="1"/>
    <col min="2008" max="2008" width="7.109375" style="2" bestFit="1" customWidth="1"/>
    <col min="2009" max="2009" width="7.5546875" style="2" bestFit="1" customWidth="1"/>
    <col min="2010" max="2010" width="7.109375" style="2" bestFit="1" customWidth="1"/>
    <col min="2011" max="2011" width="7.5546875" style="2" bestFit="1" customWidth="1"/>
    <col min="2012" max="2012" width="7.109375" style="2" bestFit="1" customWidth="1"/>
    <col min="2013" max="2013" width="7.5546875" style="2" bestFit="1" customWidth="1"/>
    <col min="2014" max="2014" width="7.109375" style="2" bestFit="1" customWidth="1"/>
    <col min="2015" max="2015" width="7.5546875" style="2" bestFit="1" customWidth="1"/>
    <col min="2016" max="2016" width="7.109375" style="2" bestFit="1" customWidth="1"/>
    <col min="2017" max="2017" width="7.5546875" style="2" bestFit="1" customWidth="1"/>
    <col min="2018" max="2018" width="7.109375" style="2" bestFit="1" customWidth="1"/>
    <col min="2019" max="2019" width="7.5546875" style="2" bestFit="1" customWidth="1"/>
    <col min="2020" max="2020" width="7.109375" style="2" bestFit="1" customWidth="1"/>
    <col min="2021" max="2021" width="7.5546875" style="2" bestFit="1" customWidth="1"/>
    <col min="2022" max="2022" width="7.109375" style="2" bestFit="1" customWidth="1"/>
    <col min="2023" max="2023" width="7.5546875" style="2" bestFit="1" customWidth="1"/>
    <col min="2024" max="2024" width="7.109375" style="2" bestFit="1" customWidth="1"/>
    <col min="2025" max="2025" width="7.5546875" style="2" bestFit="1" customWidth="1"/>
    <col min="2026" max="2026" width="7.109375" style="2" bestFit="1" customWidth="1"/>
    <col min="2027" max="2027" width="7.5546875" style="2" bestFit="1" customWidth="1"/>
    <col min="2028" max="2028" width="7.109375" style="2" bestFit="1" customWidth="1"/>
    <col min="2029" max="2029" width="7.5546875" style="2" bestFit="1" customWidth="1"/>
    <col min="2030" max="2030" width="7.109375" style="2" bestFit="1" customWidth="1"/>
    <col min="2031" max="2031" width="7.5546875" style="2" bestFit="1" customWidth="1"/>
    <col min="2032" max="2032" width="7.109375" style="2" bestFit="1" customWidth="1"/>
    <col min="2033" max="2033" width="7.5546875" style="2" bestFit="1" customWidth="1"/>
    <col min="2034" max="2034" width="7.109375" style="2" bestFit="1" customWidth="1"/>
    <col min="2035" max="2035" width="7.5546875" style="2" bestFit="1" customWidth="1"/>
    <col min="2036" max="2036" width="7.109375" style="2" bestFit="1" customWidth="1"/>
    <col min="2037" max="2037" width="7.5546875" style="2" bestFit="1" customWidth="1"/>
    <col min="2038" max="2038" width="7.109375" style="2" bestFit="1" customWidth="1"/>
    <col min="2039" max="2039" width="7.5546875" style="2" bestFit="1" customWidth="1"/>
    <col min="2040" max="2040" width="7.109375" style="2" bestFit="1" customWidth="1"/>
    <col min="2041" max="2041" width="7.5546875" style="2" bestFit="1" customWidth="1"/>
    <col min="2042" max="2042" width="7.109375" style="2" bestFit="1" customWidth="1"/>
    <col min="2043" max="2043" width="7.5546875" style="2" bestFit="1" customWidth="1"/>
    <col min="2044" max="2044" width="7.109375" style="2" bestFit="1" customWidth="1"/>
    <col min="2045" max="2045" width="7.5546875" style="2" bestFit="1" customWidth="1"/>
    <col min="2046" max="2046" width="7.109375" style="2" bestFit="1" customWidth="1"/>
    <col min="2047" max="2047" width="7.5546875" style="2" bestFit="1" customWidth="1"/>
    <col min="2048" max="2048" width="7.109375" style="2" bestFit="1" customWidth="1"/>
    <col min="2049" max="2049" width="7.5546875" style="2" bestFit="1" customWidth="1"/>
    <col min="2050" max="2050" width="7.109375" style="2" bestFit="1" customWidth="1"/>
    <col min="2051" max="2051" width="7.5546875" style="2" bestFit="1" customWidth="1"/>
    <col min="2052" max="2052" width="7.109375" style="2" bestFit="1" customWidth="1"/>
    <col min="2053" max="2053" width="7.5546875" style="2" bestFit="1" customWidth="1"/>
    <col min="2054" max="2054" width="7.109375" style="2" bestFit="1" customWidth="1"/>
    <col min="2055" max="2055" width="7.5546875" style="2" bestFit="1" customWidth="1"/>
    <col min="2056" max="2056" width="7.109375" style="2" bestFit="1" customWidth="1"/>
    <col min="2057" max="2057" width="7.5546875" style="2" bestFit="1" customWidth="1"/>
    <col min="2058" max="2058" width="7.109375" style="2" bestFit="1" customWidth="1"/>
    <col min="2059" max="2059" width="7.5546875" style="2" bestFit="1" customWidth="1"/>
    <col min="2060" max="2060" width="7.109375" style="2" bestFit="1" customWidth="1"/>
    <col min="2061" max="2061" width="7.5546875" style="2" bestFit="1" customWidth="1"/>
    <col min="2062" max="2062" width="7.109375" style="2" bestFit="1" customWidth="1"/>
    <col min="2063" max="2063" width="7.5546875" style="2" bestFit="1" customWidth="1"/>
    <col min="2064" max="2064" width="7.109375" style="2" bestFit="1" customWidth="1"/>
    <col min="2065" max="2065" width="7.5546875" style="2" bestFit="1" customWidth="1"/>
    <col min="2066" max="2066" width="7.109375" style="2" bestFit="1" customWidth="1"/>
    <col min="2067" max="2067" width="7.5546875" style="2" bestFit="1" customWidth="1"/>
    <col min="2068" max="2068" width="7.109375" style="2" bestFit="1" customWidth="1"/>
    <col min="2069" max="2069" width="7.5546875" style="2" bestFit="1" customWidth="1"/>
    <col min="2070" max="2070" width="7.109375" style="2" bestFit="1" customWidth="1"/>
    <col min="2071" max="2071" width="7.5546875" style="2" bestFit="1" customWidth="1"/>
    <col min="2072" max="2072" width="7.109375" style="2" bestFit="1" customWidth="1"/>
    <col min="2073" max="2073" width="7.5546875" style="2" bestFit="1" customWidth="1"/>
    <col min="2074" max="2074" width="7.109375" style="2" bestFit="1" customWidth="1"/>
    <col min="2075" max="2075" width="7.5546875" style="2" bestFit="1" customWidth="1"/>
    <col min="2076" max="2076" width="7.109375" style="2" bestFit="1" customWidth="1"/>
    <col min="2077" max="2077" width="7.5546875" style="2" bestFit="1" customWidth="1"/>
    <col min="2078" max="2078" width="7.109375" style="2" bestFit="1" customWidth="1"/>
    <col min="2079" max="2079" width="7.5546875" style="2" bestFit="1" customWidth="1"/>
    <col min="2080" max="2080" width="7.109375" style="2" bestFit="1" customWidth="1"/>
    <col min="2081" max="2081" width="7.5546875" style="2" bestFit="1" customWidth="1"/>
    <col min="2082" max="2082" width="7.109375" style="2" bestFit="1" customWidth="1"/>
    <col min="2083" max="2083" width="7.5546875" style="2" bestFit="1" customWidth="1"/>
    <col min="2084" max="2084" width="7.109375" style="2" bestFit="1" customWidth="1"/>
    <col min="2085" max="2085" width="7.5546875" style="2" bestFit="1" customWidth="1"/>
    <col min="2086" max="2086" width="7.109375" style="2" bestFit="1" customWidth="1"/>
    <col min="2087" max="2087" width="7.5546875" style="2" bestFit="1" customWidth="1"/>
    <col min="2088" max="2088" width="7.109375" style="2" bestFit="1" customWidth="1"/>
    <col min="2089" max="2089" width="7.5546875" style="2" bestFit="1" customWidth="1"/>
    <col min="2090" max="2090" width="7.109375" style="2" bestFit="1" customWidth="1"/>
    <col min="2091" max="2091" width="7.5546875" style="2" bestFit="1" customWidth="1"/>
    <col min="2092" max="2092" width="7.109375" style="2" bestFit="1" customWidth="1"/>
    <col min="2093" max="2093" width="7.5546875" style="2" bestFit="1" customWidth="1"/>
    <col min="2094" max="2094" width="7.109375" style="2" bestFit="1" customWidth="1"/>
    <col min="2095" max="2095" width="7.5546875" style="2" bestFit="1" customWidth="1"/>
    <col min="2096" max="2096" width="7.109375" style="2" bestFit="1" customWidth="1"/>
    <col min="2097" max="2097" width="7.5546875" style="2" bestFit="1" customWidth="1"/>
    <col min="2098" max="2098" width="7.109375" style="2" bestFit="1" customWidth="1"/>
    <col min="2099" max="2099" width="7.5546875" style="2" bestFit="1" customWidth="1"/>
    <col min="2100" max="2100" width="7.109375" style="2" bestFit="1" customWidth="1"/>
    <col min="2101" max="2101" width="7.5546875" style="2" bestFit="1" customWidth="1"/>
    <col min="2102" max="2102" width="7.109375" style="2" bestFit="1" customWidth="1"/>
    <col min="2103" max="2103" width="7.5546875" style="2" bestFit="1" customWidth="1"/>
    <col min="2104" max="2104" width="7.109375" style="2" bestFit="1" customWidth="1"/>
    <col min="2105" max="2105" width="7.5546875" style="2" bestFit="1" customWidth="1"/>
    <col min="2106" max="2106" width="7.109375" style="2" bestFit="1" customWidth="1"/>
    <col min="2107" max="2107" width="7.5546875" style="2" bestFit="1" customWidth="1"/>
    <col min="2108" max="2108" width="7.109375" style="2" bestFit="1" customWidth="1"/>
    <col min="2109" max="2109" width="7.5546875" style="2" bestFit="1" customWidth="1"/>
    <col min="2110" max="2110" width="7.109375" style="2" bestFit="1" customWidth="1"/>
    <col min="2111" max="2111" width="7.5546875" style="2" bestFit="1" customWidth="1"/>
    <col min="2112" max="2112" width="7.109375" style="2" bestFit="1" customWidth="1"/>
    <col min="2113" max="2113" width="7.5546875" style="2" bestFit="1" customWidth="1"/>
    <col min="2114" max="2114" width="7.109375" style="2" bestFit="1" customWidth="1"/>
    <col min="2115" max="2115" width="7.5546875" style="2" bestFit="1" customWidth="1"/>
    <col min="2116" max="2116" width="7.109375" style="2" bestFit="1" customWidth="1"/>
    <col min="2117" max="2117" width="7.5546875" style="2" bestFit="1" customWidth="1"/>
    <col min="2118" max="2118" width="7.109375" style="2" bestFit="1" customWidth="1"/>
    <col min="2119" max="2119" width="7.5546875" style="2" bestFit="1" customWidth="1"/>
    <col min="2120" max="2120" width="7.109375" style="2" bestFit="1" customWidth="1"/>
    <col min="2121" max="2121" width="7.5546875" style="2" bestFit="1" customWidth="1"/>
    <col min="2122" max="2122" width="7.109375" style="2" bestFit="1" customWidth="1"/>
    <col min="2123" max="2123" width="7.5546875" style="2" bestFit="1" customWidth="1"/>
    <col min="2124" max="2124" width="7.109375" style="2" bestFit="1" customWidth="1"/>
    <col min="2125" max="2125" width="7.5546875" style="2" bestFit="1" customWidth="1"/>
    <col min="2126" max="2126" width="7.109375" style="2" bestFit="1" customWidth="1"/>
    <col min="2127" max="2127" width="7.5546875" style="2" bestFit="1" customWidth="1"/>
    <col min="2128" max="2128" width="7.109375" style="2" bestFit="1" customWidth="1"/>
    <col min="2129" max="2129" width="7.5546875" style="2" bestFit="1" customWidth="1"/>
    <col min="2130" max="2130" width="7.109375" style="2" bestFit="1" customWidth="1"/>
    <col min="2131" max="2131" width="7.5546875" style="2" bestFit="1" customWidth="1"/>
    <col min="2132" max="2132" width="7.109375" style="2" bestFit="1" customWidth="1"/>
    <col min="2133" max="2133" width="7.5546875" style="2" bestFit="1" customWidth="1"/>
    <col min="2134" max="2134" width="7.109375" style="2" bestFit="1" customWidth="1"/>
    <col min="2135" max="2135" width="7.5546875" style="2" bestFit="1" customWidth="1"/>
    <col min="2136" max="2136" width="7.109375" style="2" bestFit="1" customWidth="1"/>
    <col min="2137" max="2137" width="7.5546875" style="2" bestFit="1" customWidth="1"/>
    <col min="2138" max="2138" width="7.109375" style="2" bestFit="1" customWidth="1"/>
    <col min="2139" max="2139" width="7.5546875" style="2" bestFit="1" customWidth="1"/>
    <col min="2140" max="2140" width="7.109375" style="2" bestFit="1" customWidth="1"/>
    <col min="2141" max="2141" width="7.5546875" style="2" bestFit="1" customWidth="1"/>
    <col min="2142" max="2142" width="7.109375" style="2" bestFit="1" customWidth="1"/>
    <col min="2143" max="2143" width="7.5546875" style="2" bestFit="1" customWidth="1"/>
    <col min="2144" max="2144" width="7.109375" style="2" bestFit="1" customWidth="1"/>
    <col min="2145" max="2145" width="7.5546875" style="2" bestFit="1" customWidth="1"/>
    <col min="2146" max="2146" width="7.109375" style="2" bestFit="1" customWidth="1"/>
    <col min="2147" max="2147" width="7.5546875" style="2" bestFit="1" customWidth="1"/>
    <col min="2148" max="2148" width="7.109375" style="2" bestFit="1" customWidth="1"/>
    <col min="2149" max="2149" width="7.5546875" style="2" bestFit="1" customWidth="1"/>
    <col min="2150" max="2150" width="7.109375" style="2" bestFit="1" customWidth="1"/>
    <col min="2151" max="2151" width="7.5546875" style="2" bestFit="1" customWidth="1"/>
    <col min="2152" max="2152" width="7.109375" style="2" bestFit="1" customWidth="1"/>
    <col min="2153" max="2153" width="7.5546875" style="2" bestFit="1" customWidth="1"/>
    <col min="2154" max="2154" width="7.109375" style="2" bestFit="1" customWidth="1"/>
    <col min="2155" max="2155" width="7.5546875" style="2" bestFit="1" customWidth="1"/>
    <col min="2156" max="2156" width="7.109375" style="2" bestFit="1" customWidth="1"/>
    <col min="2157" max="2157" width="7.5546875" style="2" bestFit="1" customWidth="1"/>
    <col min="2158" max="2158" width="7.109375" style="2" bestFit="1" customWidth="1"/>
    <col min="2159" max="2159" width="7.5546875" style="2" bestFit="1" customWidth="1"/>
    <col min="2160" max="2160" width="7.109375" style="2" bestFit="1" customWidth="1"/>
    <col min="2161" max="2161" width="7.5546875" style="2" bestFit="1" customWidth="1"/>
    <col min="2162" max="2162" width="7.109375" style="2" bestFit="1" customWidth="1"/>
    <col min="2163" max="2163" width="7.5546875" style="2" bestFit="1" customWidth="1"/>
    <col min="2164" max="2164" width="7.109375" style="2" bestFit="1" customWidth="1"/>
    <col min="2165" max="2165" width="7.5546875" style="2" bestFit="1" customWidth="1"/>
    <col min="2166" max="2166" width="7.109375" style="2" bestFit="1" customWidth="1"/>
    <col min="2167" max="2167" width="7.5546875" style="2" bestFit="1" customWidth="1"/>
    <col min="2168" max="2168" width="7.109375" style="2" bestFit="1" customWidth="1"/>
    <col min="2169" max="2169" width="7.5546875" style="2" bestFit="1" customWidth="1"/>
    <col min="2170" max="2170" width="7.109375" style="2" bestFit="1" customWidth="1"/>
    <col min="2171" max="2171" width="7.5546875" style="2" bestFit="1" customWidth="1"/>
    <col min="2172" max="2172" width="7.109375" style="2" bestFit="1" customWidth="1"/>
    <col min="2173" max="2173" width="7.5546875" style="2" bestFit="1" customWidth="1"/>
    <col min="2174" max="2174" width="7.109375" style="2" bestFit="1" customWidth="1"/>
    <col min="2175" max="2175" width="7.5546875" style="2" bestFit="1" customWidth="1"/>
    <col min="2176" max="2176" width="7.109375" style="2" bestFit="1" customWidth="1"/>
    <col min="2177" max="2177" width="7.5546875" style="2" bestFit="1" customWidth="1"/>
    <col min="2178" max="2178" width="7.109375" style="2" bestFit="1" customWidth="1"/>
    <col min="2179" max="2179" width="7.5546875" style="2" bestFit="1" customWidth="1"/>
    <col min="2180" max="2180" width="7.109375" style="2" bestFit="1" customWidth="1"/>
    <col min="2181" max="2181" width="7.5546875" style="2" bestFit="1" customWidth="1"/>
    <col min="2182" max="2182" width="7.109375" style="2" bestFit="1" customWidth="1"/>
    <col min="2183" max="2183" width="7.5546875" style="2" bestFit="1" customWidth="1"/>
    <col min="2184" max="2184" width="7.109375" style="2" bestFit="1" customWidth="1"/>
    <col min="2185" max="2185" width="7.5546875" style="2" bestFit="1" customWidth="1"/>
    <col min="2186" max="2186" width="7.109375" style="2" bestFit="1" customWidth="1"/>
    <col min="2187" max="2187" width="7.5546875" style="2" bestFit="1" customWidth="1"/>
    <col min="2188" max="2188" width="7.109375" style="2" bestFit="1" customWidth="1"/>
    <col min="2189" max="2189" width="7.5546875" style="2" bestFit="1" customWidth="1"/>
    <col min="2190" max="2190" width="7.109375" style="2" bestFit="1" customWidth="1"/>
    <col min="2191" max="2191" width="7.5546875" style="2" bestFit="1" customWidth="1"/>
    <col min="2192" max="2192" width="7.109375" style="2" bestFit="1" customWidth="1"/>
    <col min="2193" max="2193" width="7.5546875" style="2" bestFit="1" customWidth="1"/>
    <col min="2194" max="2194" width="7.109375" style="2" bestFit="1" customWidth="1"/>
    <col min="2195" max="2195" width="7.5546875" style="2" bestFit="1" customWidth="1"/>
    <col min="2196" max="2196" width="7.109375" style="2" bestFit="1" customWidth="1"/>
    <col min="2197" max="2197" width="7.5546875" style="2" bestFit="1" customWidth="1"/>
    <col min="2198" max="2198" width="7.109375" style="2" bestFit="1" customWidth="1"/>
    <col min="2199" max="2199" width="7.5546875" style="2" bestFit="1" customWidth="1"/>
    <col min="2200" max="2200" width="7.109375" style="2" bestFit="1" customWidth="1"/>
    <col min="2201" max="2201" width="7.5546875" style="2" bestFit="1" customWidth="1"/>
    <col min="2202" max="2202" width="7.109375" style="2" bestFit="1" customWidth="1"/>
    <col min="2203" max="2203" width="7.5546875" style="2" bestFit="1" customWidth="1"/>
    <col min="2204" max="2204" width="7.109375" style="2" bestFit="1" customWidth="1"/>
    <col min="2205" max="2205" width="7.5546875" style="2" bestFit="1" customWidth="1"/>
    <col min="2206" max="2206" width="7.109375" style="2" bestFit="1" customWidth="1"/>
    <col min="2207" max="2207" width="7.5546875" style="2" bestFit="1" customWidth="1"/>
    <col min="2208" max="2208" width="7.109375" style="2" bestFit="1" customWidth="1"/>
    <col min="2209" max="2209" width="7.5546875" style="2" bestFit="1" customWidth="1"/>
    <col min="2210" max="2210" width="7.109375" style="2" bestFit="1" customWidth="1"/>
    <col min="2211" max="2211" width="7.5546875" style="2" bestFit="1" customWidth="1"/>
    <col min="2212" max="2212" width="7.109375" style="2" bestFit="1" customWidth="1"/>
    <col min="2213" max="2213" width="7.5546875" style="2" bestFit="1" customWidth="1"/>
    <col min="2214" max="2214" width="7.109375" style="2" bestFit="1" customWidth="1"/>
    <col min="2215" max="2215" width="7.5546875" style="2" bestFit="1" customWidth="1"/>
    <col min="2216" max="2216" width="7.109375" style="2" bestFit="1" customWidth="1"/>
    <col min="2217" max="2217" width="7.5546875" style="2" bestFit="1" customWidth="1"/>
    <col min="2218" max="2218" width="7.109375" style="2" bestFit="1" customWidth="1"/>
    <col min="2219" max="2219" width="7.5546875" style="2" bestFit="1" customWidth="1"/>
    <col min="2220" max="2220" width="7.109375" style="2" bestFit="1" customWidth="1"/>
    <col min="2221" max="2221" width="7.5546875" style="2" bestFit="1" customWidth="1"/>
    <col min="2222" max="2222" width="7.109375" style="2" bestFit="1" customWidth="1"/>
    <col min="2223" max="2223" width="7.5546875" style="2" bestFit="1" customWidth="1"/>
    <col min="2224" max="2224" width="7.109375" style="2" bestFit="1" customWidth="1"/>
    <col min="2225" max="2225" width="7.5546875" style="2" bestFit="1" customWidth="1"/>
    <col min="2226" max="2226" width="7.109375" style="2" bestFit="1" customWidth="1"/>
    <col min="2227" max="2227" width="7.5546875" style="2" bestFit="1" customWidth="1"/>
    <col min="2228" max="2228" width="7.109375" style="2" bestFit="1" customWidth="1"/>
    <col min="2229" max="2229" width="7.5546875" style="2" bestFit="1" customWidth="1"/>
    <col min="2230" max="2230" width="7.109375" style="2" bestFit="1" customWidth="1"/>
    <col min="2231" max="2231" width="7.5546875" style="2" bestFit="1" customWidth="1"/>
    <col min="2232" max="2232" width="7.109375" style="2" bestFit="1" customWidth="1"/>
    <col min="2233" max="2233" width="7.5546875" style="2" bestFit="1" customWidth="1"/>
    <col min="2234" max="2234" width="7.109375" style="2" bestFit="1" customWidth="1"/>
    <col min="2235" max="2235" width="7.5546875" style="2" bestFit="1" customWidth="1"/>
    <col min="2236" max="2236" width="7.109375" style="2" bestFit="1" customWidth="1"/>
    <col min="2237" max="2237" width="7.5546875" style="2" bestFit="1" customWidth="1"/>
    <col min="2238" max="2238" width="7.109375" style="2" bestFit="1" customWidth="1"/>
    <col min="2239" max="2239" width="7.5546875" style="2" bestFit="1" customWidth="1"/>
    <col min="2240" max="2240" width="7.109375" style="2" bestFit="1" customWidth="1"/>
    <col min="2241" max="2241" width="7.5546875" style="2" bestFit="1" customWidth="1"/>
    <col min="2242" max="2242" width="7.109375" style="2" bestFit="1" customWidth="1"/>
    <col min="2243" max="2243" width="7.5546875" style="2" bestFit="1" customWidth="1"/>
    <col min="2244" max="2244" width="7.109375" style="2" bestFit="1" customWidth="1"/>
    <col min="2245" max="2245" width="7.5546875" style="2" bestFit="1" customWidth="1"/>
    <col min="2246" max="2246" width="7.109375" style="2" bestFit="1" customWidth="1"/>
    <col min="2247" max="2247" width="7.5546875" style="2" bestFit="1" customWidth="1"/>
    <col min="2248" max="2248" width="7.109375" style="2" bestFit="1" customWidth="1"/>
    <col min="2249" max="2249" width="7.5546875" style="2" bestFit="1" customWidth="1"/>
    <col min="2250" max="2250" width="7.109375" style="2" bestFit="1" customWidth="1"/>
    <col min="2251" max="2251" width="7.5546875" style="2" bestFit="1" customWidth="1"/>
    <col min="2252" max="2252" width="7.109375" style="2" bestFit="1" customWidth="1"/>
    <col min="2253" max="2253" width="7.5546875" style="2" bestFit="1" customWidth="1"/>
    <col min="2254" max="2254" width="7.109375" style="2" bestFit="1" customWidth="1"/>
    <col min="2255" max="2255" width="7.5546875" style="2" bestFit="1" customWidth="1"/>
    <col min="2256" max="2256" width="7.109375" style="2" bestFit="1" customWidth="1"/>
    <col min="2257" max="2257" width="7.5546875" style="2" bestFit="1" customWidth="1"/>
    <col min="2258" max="2258" width="7.109375" style="2" bestFit="1" customWidth="1"/>
    <col min="2259" max="2259" width="7.5546875" style="2" bestFit="1" customWidth="1"/>
    <col min="2260" max="2260" width="7.109375" style="2" bestFit="1" customWidth="1"/>
    <col min="2261" max="2261" width="7.5546875" style="2" bestFit="1" customWidth="1"/>
    <col min="2262" max="2262" width="7.109375" style="2" bestFit="1" customWidth="1"/>
    <col min="2263" max="2263" width="7.5546875" style="2" bestFit="1" customWidth="1"/>
    <col min="2264" max="2264" width="7.109375" style="2" bestFit="1" customWidth="1"/>
    <col min="2265" max="2265" width="7.5546875" style="2" bestFit="1" customWidth="1"/>
    <col min="2266" max="2266" width="7.109375" style="2" bestFit="1" customWidth="1"/>
    <col min="2267" max="2267" width="7.5546875" style="2" bestFit="1" customWidth="1"/>
    <col min="2268" max="2268" width="7.109375" style="2" bestFit="1" customWidth="1"/>
    <col min="2269" max="2269" width="7.5546875" style="2" bestFit="1" customWidth="1"/>
    <col min="2270" max="2270" width="7.109375" style="2" bestFit="1" customWidth="1"/>
    <col min="2271" max="2271" width="7.5546875" style="2" bestFit="1" customWidth="1"/>
    <col min="2272" max="2272" width="7.109375" style="2" bestFit="1" customWidth="1"/>
    <col min="2273" max="2273" width="7.5546875" style="2" bestFit="1" customWidth="1"/>
    <col min="2274" max="2274" width="7.109375" style="2" bestFit="1" customWidth="1"/>
    <col min="2275" max="2275" width="7.5546875" style="2" bestFit="1" customWidth="1"/>
    <col min="2276" max="2276" width="7.109375" style="2" bestFit="1" customWidth="1"/>
    <col min="2277" max="2277" width="7.5546875" style="2" bestFit="1" customWidth="1"/>
    <col min="2278" max="2278" width="7.109375" style="2" bestFit="1" customWidth="1"/>
    <col min="2279" max="2279" width="7.5546875" style="2" bestFit="1" customWidth="1"/>
    <col min="2280" max="2280" width="7.109375" style="2" bestFit="1" customWidth="1"/>
    <col min="2281" max="2281" width="7.5546875" style="2" bestFit="1" customWidth="1"/>
    <col min="2282" max="2282" width="7.109375" style="2" bestFit="1" customWidth="1"/>
    <col min="2283" max="2283" width="7.5546875" style="2" bestFit="1" customWidth="1"/>
    <col min="2284" max="2284" width="7.109375" style="2" bestFit="1" customWidth="1"/>
    <col min="2285" max="2285" width="7.5546875" style="2" bestFit="1" customWidth="1"/>
    <col min="2286" max="2286" width="7.109375" style="2" bestFit="1" customWidth="1"/>
    <col min="2287" max="2287" width="7.5546875" style="2" bestFit="1" customWidth="1"/>
    <col min="2288" max="2288" width="7.109375" style="2" bestFit="1" customWidth="1"/>
    <col min="2289" max="2289" width="7.5546875" style="2" bestFit="1" customWidth="1"/>
    <col min="2290" max="2290" width="7.109375" style="2" bestFit="1" customWidth="1"/>
    <col min="2291" max="2291" width="7.5546875" style="2" bestFit="1" customWidth="1"/>
    <col min="2292" max="2292" width="7.109375" style="2" bestFit="1" customWidth="1"/>
    <col min="2293" max="2293" width="7.5546875" style="2" bestFit="1" customWidth="1"/>
    <col min="2294" max="2294" width="7.109375" style="2" bestFit="1" customWidth="1"/>
    <col min="2295" max="2295" width="7.5546875" style="2" bestFit="1" customWidth="1"/>
    <col min="2296" max="2296" width="7.109375" style="2" bestFit="1" customWidth="1"/>
    <col min="2297" max="2297" width="7.5546875" style="2" bestFit="1" customWidth="1"/>
    <col min="2298" max="2298" width="7.109375" style="2" bestFit="1" customWidth="1"/>
    <col min="2299" max="2299" width="7.5546875" style="2" bestFit="1" customWidth="1"/>
    <col min="2300" max="2300" width="7.109375" style="2" bestFit="1" customWidth="1"/>
    <col min="2301" max="2301" width="7.5546875" style="2" bestFit="1" customWidth="1"/>
    <col min="2302" max="2302" width="7.109375" style="2" bestFit="1" customWidth="1"/>
    <col min="2303" max="2303" width="7.5546875" style="2" bestFit="1" customWidth="1"/>
    <col min="2304" max="2304" width="7.109375" style="2" bestFit="1" customWidth="1"/>
    <col min="2305" max="2305" width="7.5546875" style="2" bestFit="1" customWidth="1"/>
    <col min="2306" max="2306" width="7.109375" style="2" bestFit="1" customWidth="1"/>
    <col min="2307" max="2307" width="7.5546875" style="2" bestFit="1" customWidth="1"/>
    <col min="2308" max="2308" width="7.109375" style="2" bestFit="1" customWidth="1"/>
    <col min="2309" max="2309" width="7.5546875" style="2" bestFit="1" customWidth="1"/>
    <col min="2310" max="2310" width="7.109375" style="2" bestFit="1" customWidth="1"/>
    <col min="2311" max="2311" width="7.5546875" style="2" bestFit="1" customWidth="1"/>
    <col min="2312" max="2312" width="7.109375" style="2" bestFit="1" customWidth="1"/>
    <col min="2313" max="2313" width="7.5546875" style="2" bestFit="1" customWidth="1"/>
    <col min="2314" max="2314" width="7.109375" style="2" bestFit="1" customWidth="1"/>
    <col min="2315" max="2315" width="7.5546875" style="2" bestFit="1" customWidth="1"/>
    <col min="2316" max="2316" width="7.109375" style="2" bestFit="1" customWidth="1"/>
    <col min="2317" max="2317" width="7.5546875" style="2" bestFit="1" customWidth="1"/>
    <col min="2318" max="2318" width="7.109375" style="2" bestFit="1" customWidth="1"/>
    <col min="2319" max="2319" width="7.5546875" style="2" bestFit="1" customWidth="1"/>
    <col min="2320" max="2320" width="7.109375" style="2" bestFit="1" customWidth="1"/>
    <col min="2321" max="2321" width="7.5546875" style="2" bestFit="1" customWidth="1"/>
    <col min="2322" max="2322" width="7.109375" style="2" bestFit="1" customWidth="1"/>
    <col min="2323" max="2323" width="7.5546875" style="2" bestFit="1" customWidth="1"/>
    <col min="2324" max="2324" width="6" style="2" bestFit="1" customWidth="1"/>
    <col min="2325" max="2325" width="7.5546875" style="2" bestFit="1" customWidth="1"/>
    <col min="2326" max="2326" width="7.109375" style="2" bestFit="1" customWidth="1"/>
    <col min="2327" max="2327" width="7.5546875" style="2" bestFit="1" customWidth="1"/>
    <col min="2328" max="2328" width="7.109375" style="2" bestFit="1" customWidth="1"/>
    <col min="2329" max="2329" width="7.5546875" style="2" bestFit="1" customWidth="1"/>
    <col min="2330" max="2330" width="6" style="2" bestFit="1" customWidth="1"/>
    <col min="2331" max="2331" width="7.5546875" style="2" bestFit="1" customWidth="1"/>
    <col min="2332" max="2332" width="7.109375" style="2" bestFit="1" customWidth="1"/>
    <col min="2333" max="2333" width="7.5546875" style="2" bestFit="1" customWidth="1"/>
    <col min="2334" max="2334" width="7.109375" style="2" bestFit="1" customWidth="1"/>
    <col min="2335" max="2335" width="7.5546875" style="2" bestFit="1" customWidth="1"/>
    <col min="2336" max="2336" width="6" style="2" bestFit="1" customWidth="1"/>
    <col min="2337" max="2337" width="7.5546875" style="2" bestFit="1" customWidth="1"/>
    <col min="2338" max="2338" width="7.109375" style="2" bestFit="1" customWidth="1"/>
    <col min="2339" max="2339" width="7.5546875" style="2" bestFit="1" customWidth="1"/>
    <col min="2340" max="2340" width="7.109375" style="2" bestFit="1" customWidth="1"/>
    <col min="2341" max="2341" width="7.5546875" style="2" bestFit="1" customWidth="1"/>
    <col min="2342" max="2342" width="6" style="2" bestFit="1" customWidth="1"/>
    <col min="2343" max="2343" width="7.5546875" style="2" bestFit="1" customWidth="1"/>
    <col min="2344" max="2344" width="7.109375" style="2" bestFit="1" customWidth="1"/>
    <col min="2345" max="2345" width="7.5546875" style="2" bestFit="1" customWidth="1"/>
    <col min="2346" max="2346" width="6" style="2" bestFit="1" customWidth="1"/>
    <col min="2347" max="2347" width="7.5546875" style="2" bestFit="1" customWidth="1"/>
    <col min="2348" max="2348" width="7.109375" style="2" bestFit="1" customWidth="1"/>
    <col min="2349" max="2349" width="7.5546875" style="2" bestFit="1" customWidth="1"/>
    <col min="2350" max="2350" width="6" style="2" bestFit="1" customWidth="1"/>
    <col min="2351" max="2351" width="7.5546875" style="2" bestFit="1" customWidth="1"/>
    <col min="2352" max="2352" width="7.109375" style="2" bestFit="1" customWidth="1"/>
    <col min="2353" max="2353" width="7.5546875" style="2" bestFit="1" customWidth="1"/>
    <col min="2354" max="2354" width="7.109375" style="2" bestFit="1" customWidth="1"/>
    <col min="2355" max="2355" width="7.5546875" style="2" bestFit="1" customWidth="1"/>
    <col min="2356" max="2356" width="7.109375" style="2" bestFit="1" customWidth="1"/>
    <col min="2357" max="2357" width="7.5546875" style="2" bestFit="1" customWidth="1"/>
    <col min="2358" max="2358" width="7.109375" style="2" bestFit="1" customWidth="1"/>
    <col min="2359" max="2359" width="7.5546875" style="2" bestFit="1" customWidth="1"/>
    <col min="2360" max="2360" width="7.109375" style="2" bestFit="1" customWidth="1"/>
    <col min="2361" max="2361" width="7.5546875" style="2" bestFit="1" customWidth="1"/>
    <col min="2362" max="2362" width="7.109375" style="2" bestFit="1" customWidth="1"/>
    <col min="2363" max="2363" width="7.5546875" style="2" bestFit="1" customWidth="1"/>
    <col min="2364" max="2364" width="6" style="2" bestFit="1" customWidth="1"/>
    <col min="2365" max="2365" width="7.5546875" style="2" bestFit="1" customWidth="1"/>
    <col min="2366" max="2366" width="7.109375" style="2" bestFit="1" customWidth="1"/>
    <col min="2367" max="2367" width="7.5546875" style="2" bestFit="1" customWidth="1"/>
    <col min="2368" max="2368" width="7.109375" style="2" bestFit="1" customWidth="1"/>
    <col min="2369" max="2369" width="7.5546875" style="2" bestFit="1" customWidth="1"/>
    <col min="2370" max="2370" width="7.109375" style="2" bestFit="1" customWidth="1"/>
    <col min="2371" max="2371" width="7.5546875" style="2" bestFit="1" customWidth="1"/>
    <col min="2372" max="2372" width="7.109375" style="2" bestFit="1" customWidth="1"/>
    <col min="2373" max="2373" width="7.5546875" style="2" bestFit="1" customWidth="1"/>
    <col min="2374" max="2374" width="7.109375" style="2" bestFit="1" customWidth="1"/>
    <col min="2375" max="2375" width="7.5546875" style="2" bestFit="1" customWidth="1"/>
    <col min="2376" max="2376" width="7.109375" style="2" bestFit="1" customWidth="1"/>
    <col min="2377" max="2377" width="7.5546875" style="2" bestFit="1" customWidth="1"/>
    <col min="2378" max="2378" width="7.109375" style="2" bestFit="1" customWidth="1"/>
    <col min="2379" max="2379" width="7.5546875" style="2" bestFit="1" customWidth="1"/>
    <col min="2380" max="2380" width="7.109375" style="2" bestFit="1" customWidth="1"/>
    <col min="2381" max="2381" width="7.5546875" style="2" bestFit="1" customWidth="1"/>
    <col min="2382" max="2382" width="7.109375" style="2" bestFit="1" customWidth="1"/>
    <col min="2383" max="2383" width="7.5546875" style="2" bestFit="1" customWidth="1"/>
    <col min="2384" max="2384" width="7.109375" style="2" bestFit="1" customWidth="1"/>
    <col min="2385" max="2385" width="7.5546875" style="2" bestFit="1" customWidth="1"/>
    <col min="2386" max="2386" width="7.109375" style="2" bestFit="1" customWidth="1"/>
    <col min="2387" max="2387" width="7.5546875" style="2" bestFit="1" customWidth="1"/>
    <col min="2388" max="2388" width="7.109375" style="2" bestFit="1" customWidth="1"/>
    <col min="2389" max="2389" width="7.5546875" style="2" bestFit="1" customWidth="1"/>
    <col min="2390" max="2390" width="7.109375" style="2" bestFit="1" customWidth="1"/>
    <col min="2391" max="2391" width="7.5546875" style="2" bestFit="1" customWidth="1"/>
    <col min="2392" max="2392" width="6" style="2" bestFit="1" customWidth="1"/>
    <col min="2393" max="2393" width="7.5546875" style="2" bestFit="1" customWidth="1"/>
    <col min="2394" max="2394" width="7.109375" style="2" bestFit="1" customWidth="1"/>
    <col min="2395" max="2395" width="7.5546875" style="2" bestFit="1" customWidth="1"/>
    <col min="2396" max="2396" width="6" style="2" bestFit="1" customWidth="1"/>
    <col min="2397" max="2397" width="7.5546875" style="2" bestFit="1" customWidth="1"/>
    <col min="2398" max="2398" width="7.109375" style="2" bestFit="1" customWidth="1"/>
    <col min="2399" max="2399" width="7.5546875" style="2" bestFit="1" customWidth="1"/>
    <col min="2400" max="2400" width="6" style="2" bestFit="1" customWidth="1"/>
    <col min="2401" max="2401" width="7.5546875" style="2" bestFit="1" customWidth="1"/>
    <col min="2402" max="2402" width="7.109375" style="2" bestFit="1" customWidth="1"/>
    <col min="2403" max="2403" width="7.5546875" style="2" bestFit="1" customWidth="1"/>
    <col min="2404" max="2404" width="6" style="2" bestFit="1" customWidth="1"/>
    <col min="2405" max="2405" width="7.5546875" style="2" bestFit="1" customWidth="1"/>
    <col min="2406" max="2406" width="7.109375" style="2" bestFit="1" customWidth="1"/>
    <col min="2407" max="2407" width="7.5546875" style="2" bestFit="1" customWidth="1"/>
    <col min="2408" max="2408" width="7.109375" style="2" bestFit="1" customWidth="1"/>
    <col min="2409" max="2409" width="7.5546875" style="2" bestFit="1" customWidth="1"/>
    <col min="2410" max="2410" width="7.109375" style="2" bestFit="1" customWidth="1"/>
    <col min="2411" max="2411" width="7.5546875" style="2" bestFit="1" customWidth="1"/>
    <col min="2412" max="2412" width="7.109375" style="2" bestFit="1" customWidth="1"/>
    <col min="2413" max="2413" width="7.5546875" style="2" bestFit="1" customWidth="1"/>
    <col min="2414" max="2414" width="6" style="2" bestFit="1" customWidth="1"/>
    <col min="2415" max="2415" width="7.5546875" style="2" bestFit="1" customWidth="1"/>
    <col min="2416" max="2416" width="7.109375" style="2" bestFit="1" customWidth="1"/>
    <col min="2417" max="2417" width="7.5546875" style="2" bestFit="1" customWidth="1"/>
    <col min="2418" max="2418" width="7.109375" style="2" bestFit="1" customWidth="1"/>
    <col min="2419" max="2419" width="7.5546875" style="2" bestFit="1" customWidth="1"/>
    <col min="2420" max="2420" width="7.109375" style="2" bestFit="1" customWidth="1"/>
    <col min="2421" max="2421" width="7.5546875" style="2" bestFit="1" customWidth="1"/>
    <col min="2422" max="2422" width="7.109375" style="2" bestFit="1" customWidth="1"/>
    <col min="2423" max="2423" width="7.5546875" style="2" bestFit="1" customWidth="1"/>
    <col min="2424" max="2424" width="7.109375" style="2" bestFit="1" customWidth="1"/>
    <col min="2425" max="2425" width="7.5546875" style="2" bestFit="1" customWidth="1"/>
    <col min="2426" max="2426" width="7.109375" style="2" bestFit="1" customWidth="1"/>
    <col min="2427" max="2427" width="7.5546875" style="2" bestFit="1" customWidth="1"/>
    <col min="2428" max="2428" width="7.109375" style="2" bestFit="1" customWidth="1"/>
    <col min="2429" max="2429" width="7.5546875" style="2" bestFit="1" customWidth="1"/>
    <col min="2430" max="2430" width="7.109375" style="2" bestFit="1" customWidth="1"/>
    <col min="2431" max="2431" width="7.5546875" style="2" bestFit="1" customWidth="1"/>
    <col min="2432" max="2432" width="7.109375" style="2" bestFit="1" customWidth="1"/>
    <col min="2433" max="2433" width="7.5546875" style="2" bestFit="1" customWidth="1"/>
    <col min="2434" max="2434" width="7.109375" style="2" bestFit="1" customWidth="1"/>
    <col min="2435" max="2435" width="7.5546875" style="2" bestFit="1" customWidth="1"/>
    <col min="2436" max="2436" width="7.109375" style="2" bestFit="1" customWidth="1"/>
    <col min="2437" max="2437" width="7.5546875" style="2" bestFit="1" customWidth="1"/>
    <col min="2438" max="2438" width="7.109375" style="2" bestFit="1" customWidth="1"/>
    <col min="2439" max="2439" width="7.5546875" style="2" bestFit="1" customWidth="1"/>
    <col min="2440" max="2440" width="7.109375" style="2" bestFit="1" customWidth="1"/>
    <col min="2441" max="2441" width="7.5546875" style="2" bestFit="1" customWidth="1"/>
    <col min="2442" max="2442" width="7.109375" style="2" bestFit="1" customWidth="1"/>
    <col min="2443" max="2443" width="7.5546875" style="2" bestFit="1" customWidth="1"/>
    <col min="2444" max="2444" width="7.109375" style="2" bestFit="1" customWidth="1"/>
    <col min="2445" max="2445" width="7.5546875" style="2" bestFit="1" customWidth="1"/>
    <col min="2446" max="2446" width="7.109375" style="2" bestFit="1" customWidth="1"/>
    <col min="2447" max="2447" width="7.5546875" style="2" bestFit="1" customWidth="1"/>
    <col min="2448" max="2448" width="7.109375" style="2" bestFit="1" customWidth="1"/>
    <col min="2449" max="2449" width="7.5546875" style="2" bestFit="1" customWidth="1"/>
    <col min="2450" max="2450" width="7.109375" style="2" bestFit="1" customWidth="1"/>
    <col min="2451" max="2451" width="7.5546875" style="2" bestFit="1" customWidth="1"/>
    <col min="2452" max="2452" width="7.109375" style="2" bestFit="1" customWidth="1"/>
    <col min="2453" max="2453" width="7.5546875" style="2" bestFit="1" customWidth="1"/>
    <col min="2454" max="2454" width="7.109375" style="2" bestFit="1" customWidth="1"/>
    <col min="2455" max="2455" width="7.5546875" style="2" bestFit="1" customWidth="1"/>
    <col min="2456" max="2456" width="7.109375" style="2" bestFit="1" customWidth="1"/>
    <col min="2457" max="2457" width="7.5546875" style="2" bestFit="1" customWidth="1"/>
    <col min="2458" max="2458" width="7.109375" style="2" bestFit="1" customWidth="1"/>
    <col min="2459" max="2459" width="7.5546875" style="2" bestFit="1" customWidth="1"/>
    <col min="2460" max="2460" width="7.109375" style="2" bestFit="1" customWidth="1"/>
    <col min="2461" max="2461" width="7.5546875" style="2" bestFit="1" customWidth="1"/>
    <col min="2462" max="2462" width="7.109375" style="2" bestFit="1" customWidth="1"/>
    <col min="2463" max="2463" width="7.5546875" style="2" bestFit="1" customWidth="1"/>
    <col min="2464" max="2464" width="7.109375" style="2" bestFit="1" customWidth="1"/>
    <col min="2465" max="2465" width="7.5546875" style="2" bestFit="1" customWidth="1"/>
    <col min="2466" max="2466" width="7.109375" style="2" bestFit="1" customWidth="1"/>
    <col min="2467" max="2467" width="7.5546875" style="2" bestFit="1" customWidth="1"/>
    <col min="2468" max="2468" width="7.109375" style="2" bestFit="1" customWidth="1"/>
    <col min="2469" max="2469" width="7.5546875" style="2" bestFit="1" customWidth="1"/>
    <col min="2470" max="2470" width="7.109375" style="2" bestFit="1" customWidth="1"/>
    <col min="2471" max="2471" width="7.5546875" style="2" bestFit="1" customWidth="1"/>
    <col min="2472" max="2472" width="7.109375" style="2" bestFit="1" customWidth="1"/>
    <col min="2473" max="2473" width="7.5546875" style="2" bestFit="1" customWidth="1"/>
    <col min="2474" max="2474" width="7.109375" style="2" bestFit="1" customWidth="1"/>
    <col min="2475" max="2475" width="7.5546875" style="2" bestFit="1" customWidth="1"/>
    <col min="2476" max="2476" width="7.109375" style="2" bestFit="1" customWidth="1"/>
    <col min="2477" max="2477" width="7.5546875" style="2" bestFit="1" customWidth="1"/>
    <col min="2478" max="2478" width="7.109375" style="2" bestFit="1" customWidth="1"/>
    <col min="2479" max="2479" width="7.5546875" style="2" bestFit="1" customWidth="1"/>
    <col min="2480" max="2480" width="7.109375" style="2" bestFit="1" customWidth="1"/>
    <col min="2481" max="2481" width="7.5546875" style="2" bestFit="1" customWidth="1"/>
    <col min="2482" max="2482" width="7.109375" style="2" bestFit="1" customWidth="1"/>
    <col min="2483" max="2483" width="7.5546875" style="2" bestFit="1" customWidth="1"/>
    <col min="2484" max="2484" width="7.109375" style="2" bestFit="1" customWidth="1"/>
    <col min="2485" max="2485" width="7.5546875" style="2" bestFit="1" customWidth="1"/>
    <col min="2486" max="2486" width="7.109375" style="2" bestFit="1" customWidth="1"/>
    <col min="2487" max="2487" width="7.5546875" style="2" bestFit="1" customWidth="1"/>
    <col min="2488" max="2488" width="7.109375" style="2" bestFit="1" customWidth="1"/>
    <col min="2489" max="2489" width="7.5546875" style="2" bestFit="1" customWidth="1"/>
    <col min="2490" max="2490" width="7.109375" style="2" bestFit="1" customWidth="1"/>
    <col min="2491" max="2491" width="7.5546875" style="2" bestFit="1" customWidth="1"/>
    <col min="2492" max="2492" width="7.109375" style="2" bestFit="1" customWidth="1"/>
    <col min="2493" max="2493" width="7.5546875" style="2" bestFit="1" customWidth="1"/>
    <col min="2494" max="2494" width="7.109375" style="2" bestFit="1" customWidth="1"/>
    <col min="2495" max="2495" width="7.5546875" style="2" bestFit="1" customWidth="1"/>
    <col min="2496" max="2496" width="7.109375" style="2" bestFit="1" customWidth="1"/>
    <col min="2497" max="2497" width="7.5546875" style="2" bestFit="1" customWidth="1"/>
    <col min="2498" max="2498" width="7.109375" style="2" bestFit="1" customWidth="1"/>
    <col min="2499" max="2499" width="7.5546875" style="2" bestFit="1" customWidth="1"/>
    <col min="2500" max="2500" width="7.109375" style="2" bestFit="1" customWidth="1"/>
    <col min="2501" max="2501" width="7.5546875" style="2" bestFit="1" customWidth="1"/>
    <col min="2502" max="2502" width="7.109375" style="2" bestFit="1" customWidth="1"/>
    <col min="2503" max="2503" width="7.5546875" style="2" bestFit="1" customWidth="1"/>
    <col min="2504" max="2504" width="7.109375" style="2" bestFit="1" customWidth="1"/>
    <col min="2505" max="2505" width="7.5546875" style="2" bestFit="1" customWidth="1"/>
    <col min="2506" max="2506" width="7.109375" style="2" bestFit="1" customWidth="1"/>
    <col min="2507" max="2507" width="7.5546875" style="2" bestFit="1" customWidth="1"/>
    <col min="2508" max="2508" width="7.109375" style="2" bestFit="1" customWidth="1"/>
    <col min="2509" max="2509" width="7.5546875" style="2" bestFit="1" customWidth="1"/>
    <col min="2510" max="2510" width="7.109375" style="2" bestFit="1" customWidth="1"/>
    <col min="2511" max="2511" width="7.5546875" style="2" bestFit="1" customWidth="1"/>
    <col min="2512" max="2512" width="7.109375" style="2" bestFit="1" customWidth="1"/>
    <col min="2513" max="2513" width="7.5546875" style="2" bestFit="1" customWidth="1"/>
    <col min="2514" max="2514" width="7.109375" style="2" bestFit="1" customWidth="1"/>
    <col min="2515" max="2515" width="7.5546875" style="2" bestFit="1" customWidth="1"/>
    <col min="2516" max="2516" width="7.109375" style="2" bestFit="1" customWidth="1"/>
    <col min="2517" max="2517" width="7.5546875" style="2" bestFit="1" customWidth="1"/>
    <col min="2518" max="2518" width="7.109375" style="2" bestFit="1" customWidth="1"/>
    <col min="2519" max="2519" width="7.5546875" style="2" bestFit="1" customWidth="1"/>
    <col min="2520" max="2520" width="7.109375" style="2" bestFit="1" customWidth="1"/>
    <col min="2521" max="2521" width="7.5546875" style="2" bestFit="1" customWidth="1"/>
    <col min="2522" max="2522" width="7.109375" style="2" bestFit="1" customWidth="1"/>
    <col min="2523" max="2523" width="7.5546875" style="2" bestFit="1" customWidth="1"/>
    <col min="2524" max="2524" width="7.109375" style="2" bestFit="1" customWidth="1"/>
    <col min="2525" max="2525" width="7.5546875" style="2" bestFit="1" customWidth="1"/>
    <col min="2526" max="2526" width="7.109375" style="2" bestFit="1" customWidth="1"/>
    <col min="2527" max="2527" width="7.5546875" style="2" bestFit="1" customWidth="1"/>
    <col min="2528" max="2528" width="7.109375" style="2" bestFit="1" customWidth="1"/>
    <col min="2529" max="2529" width="7.5546875" style="2" bestFit="1" customWidth="1"/>
    <col min="2530" max="2530" width="7.109375" style="2" bestFit="1" customWidth="1"/>
    <col min="2531" max="2531" width="7.5546875" style="2" bestFit="1" customWidth="1"/>
    <col min="2532" max="2532" width="7.109375" style="2" bestFit="1" customWidth="1"/>
    <col min="2533" max="2533" width="7.5546875" style="2" bestFit="1" customWidth="1"/>
    <col min="2534" max="2534" width="7.109375" style="2" bestFit="1" customWidth="1"/>
    <col min="2535" max="2535" width="7.5546875" style="2" bestFit="1" customWidth="1"/>
    <col min="2536" max="2536" width="7.109375" style="2" bestFit="1" customWidth="1"/>
    <col min="2537" max="2537" width="7.5546875" style="2" bestFit="1" customWidth="1"/>
    <col min="2538" max="2538" width="7.109375" style="2" bestFit="1" customWidth="1"/>
    <col min="2539" max="2539" width="7.5546875" style="2" bestFit="1" customWidth="1"/>
    <col min="2540" max="2540" width="7.109375" style="2" bestFit="1" customWidth="1"/>
    <col min="2541" max="2541" width="7.5546875" style="2" bestFit="1" customWidth="1"/>
    <col min="2542" max="2542" width="7.109375" style="2" bestFit="1" customWidth="1"/>
    <col min="2543" max="2543" width="7.5546875" style="2" bestFit="1" customWidth="1"/>
    <col min="2544" max="2544" width="7.109375" style="2" bestFit="1" customWidth="1"/>
    <col min="2545" max="2545" width="7.5546875" style="2" bestFit="1" customWidth="1"/>
    <col min="2546" max="2546" width="7.109375" style="2" bestFit="1" customWidth="1"/>
    <col min="2547" max="2547" width="7.5546875" style="2" bestFit="1" customWidth="1"/>
    <col min="2548" max="2548" width="7.109375" style="2" bestFit="1" customWidth="1"/>
    <col min="2549" max="2549" width="7.5546875" style="2" bestFit="1" customWidth="1"/>
    <col min="2550" max="2550" width="7.109375" style="2" bestFit="1" customWidth="1"/>
    <col min="2551" max="2551" width="7.5546875" style="2" bestFit="1" customWidth="1"/>
    <col min="2552" max="2552" width="7.109375" style="2" bestFit="1" customWidth="1"/>
    <col min="2553" max="2553" width="7.5546875" style="2" bestFit="1" customWidth="1"/>
    <col min="2554" max="2554" width="7.109375" style="2" bestFit="1" customWidth="1"/>
    <col min="2555" max="2555" width="7.5546875" style="2" bestFit="1" customWidth="1"/>
    <col min="2556" max="2556" width="7.109375" style="2" bestFit="1" customWidth="1"/>
    <col min="2557" max="2557" width="7.5546875" style="2" bestFit="1" customWidth="1"/>
    <col min="2558" max="2558" width="7.109375" style="2" bestFit="1" customWidth="1"/>
    <col min="2559" max="2559" width="7.5546875" style="2" bestFit="1" customWidth="1"/>
    <col min="2560" max="2560" width="7.109375" style="2" bestFit="1" customWidth="1"/>
    <col min="2561" max="2561" width="7.5546875" style="2" bestFit="1" customWidth="1"/>
    <col min="2562" max="2562" width="7.109375" style="2" bestFit="1" customWidth="1"/>
    <col min="2563" max="2563" width="7.5546875" style="2" bestFit="1" customWidth="1"/>
    <col min="2564" max="2564" width="7.109375" style="2" bestFit="1" customWidth="1"/>
    <col min="2565" max="2565" width="7.5546875" style="2" bestFit="1" customWidth="1"/>
    <col min="2566" max="2566" width="7.109375" style="2" bestFit="1" customWidth="1"/>
    <col min="2567" max="2567" width="7.5546875" style="2" bestFit="1" customWidth="1"/>
    <col min="2568" max="2568" width="7.109375" style="2" bestFit="1" customWidth="1"/>
    <col min="2569" max="2569" width="7.5546875" style="2" bestFit="1" customWidth="1"/>
    <col min="2570" max="2570" width="7.109375" style="2" bestFit="1" customWidth="1"/>
    <col min="2571" max="2571" width="7.5546875" style="2" bestFit="1" customWidth="1"/>
    <col min="2572" max="2572" width="7.109375" style="2" bestFit="1" customWidth="1"/>
    <col min="2573" max="2573" width="7.5546875" style="2" bestFit="1" customWidth="1"/>
    <col min="2574" max="2574" width="7.109375" style="2" bestFit="1" customWidth="1"/>
    <col min="2575" max="2575" width="7.5546875" style="2" bestFit="1" customWidth="1"/>
    <col min="2576" max="2576" width="7.109375" style="2" bestFit="1" customWidth="1"/>
    <col min="2577" max="2577" width="7.5546875" style="2" bestFit="1" customWidth="1"/>
    <col min="2578" max="2578" width="7.109375" style="2" bestFit="1" customWidth="1"/>
    <col min="2579" max="2579" width="7.5546875" style="2" bestFit="1" customWidth="1"/>
    <col min="2580" max="2580" width="7.109375" style="2" bestFit="1" customWidth="1"/>
    <col min="2581" max="2581" width="7.5546875" style="2" bestFit="1" customWidth="1"/>
    <col min="2582" max="2582" width="7.109375" style="2" bestFit="1" customWidth="1"/>
    <col min="2583" max="2583" width="7.5546875" style="2" bestFit="1" customWidth="1"/>
    <col min="2584" max="2584" width="7.109375" style="2" bestFit="1" customWidth="1"/>
    <col min="2585" max="2585" width="7.5546875" style="2" bestFit="1" customWidth="1"/>
    <col min="2586" max="2586" width="7.109375" style="2" bestFit="1" customWidth="1"/>
    <col min="2587" max="2587" width="7.5546875" style="2" bestFit="1" customWidth="1"/>
    <col min="2588" max="2588" width="7.109375" style="2" bestFit="1" customWidth="1"/>
    <col min="2589" max="2589" width="7.5546875" style="2" bestFit="1" customWidth="1"/>
    <col min="2590" max="2590" width="7.109375" style="2" bestFit="1" customWidth="1"/>
    <col min="2591" max="2591" width="7.5546875" style="2" bestFit="1" customWidth="1"/>
    <col min="2592" max="2592" width="7.109375" style="2" bestFit="1" customWidth="1"/>
    <col min="2593" max="2593" width="7.5546875" style="2" bestFit="1" customWidth="1"/>
    <col min="2594" max="2594" width="7.109375" style="2" bestFit="1" customWidth="1"/>
    <col min="2595" max="2595" width="7.5546875" style="2" bestFit="1" customWidth="1"/>
    <col min="2596" max="2596" width="7.109375" style="2" bestFit="1" customWidth="1"/>
    <col min="2597" max="2597" width="7.5546875" style="2" bestFit="1" customWidth="1"/>
    <col min="2598" max="2598" width="7.109375" style="2" bestFit="1" customWidth="1"/>
    <col min="2599" max="2599" width="7.5546875" style="2" bestFit="1" customWidth="1"/>
    <col min="2600" max="2600" width="7.109375" style="2" bestFit="1" customWidth="1"/>
    <col min="2601" max="2601" width="7.5546875" style="2" bestFit="1" customWidth="1"/>
    <col min="2602" max="2602" width="7.109375" style="2" bestFit="1" customWidth="1"/>
    <col min="2603" max="2603" width="7.5546875" style="2" bestFit="1" customWidth="1"/>
    <col min="2604" max="2604" width="7.109375" style="2" bestFit="1" customWidth="1"/>
    <col min="2605" max="2605" width="7.5546875" style="2" bestFit="1" customWidth="1"/>
    <col min="2606" max="2606" width="7.109375" style="2" bestFit="1" customWidth="1"/>
    <col min="2607" max="2607" width="7.5546875" style="2" bestFit="1" customWidth="1"/>
    <col min="2608" max="2608" width="7.109375" style="2" bestFit="1" customWidth="1"/>
    <col min="2609" max="2609" width="7.5546875" style="2" bestFit="1" customWidth="1"/>
    <col min="2610" max="2610" width="7.109375" style="2" bestFit="1" customWidth="1"/>
    <col min="2611" max="2611" width="7.5546875" style="2" bestFit="1" customWidth="1"/>
    <col min="2612" max="2612" width="7.109375" style="2" bestFit="1" customWidth="1"/>
    <col min="2613" max="2613" width="7.5546875" style="2" bestFit="1" customWidth="1"/>
    <col min="2614" max="2614" width="7.109375" style="2" bestFit="1" customWidth="1"/>
    <col min="2615" max="2615" width="7.5546875" style="2" bestFit="1" customWidth="1"/>
    <col min="2616" max="2616" width="7.109375" style="2" bestFit="1" customWidth="1"/>
    <col min="2617" max="2617" width="7.5546875" style="2" bestFit="1" customWidth="1"/>
    <col min="2618" max="2618" width="7.109375" style="2" bestFit="1" customWidth="1"/>
    <col min="2619" max="2619" width="7.5546875" style="2" bestFit="1" customWidth="1"/>
    <col min="2620" max="2620" width="7.109375" style="2" bestFit="1" customWidth="1"/>
    <col min="2621" max="2621" width="7.5546875" style="2" bestFit="1" customWidth="1"/>
    <col min="2622" max="2622" width="7.109375" style="2" bestFit="1" customWidth="1"/>
    <col min="2623" max="2623" width="7.5546875" style="2" bestFit="1" customWidth="1"/>
    <col min="2624" max="2624" width="7.109375" style="2" bestFit="1" customWidth="1"/>
    <col min="2625" max="2625" width="7.5546875" style="2" bestFit="1" customWidth="1"/>
    <col min="2626" max="2626" width="7.109375" style="2" bestFit="1" customWidth="1"/>
    <col min="2627" max="2627" width="7.5546875" style="2" bestFit="1" customWidth="1"/>
    <col min="2628" max="2628" width="7.109375" style="2" bestFit="1" customWidth="1"/>
    <col min="2629" max="2629" width="7.5546875" style="2" bestFit="1" customWidth="1"/>
    <col min="2630" max="2630" width="7.109375" style="2" bestFit="1" customWidth="1"/>
    <col min="2631" max="2631" width="7.5546875" style="2" bestFit="1" customWidth="1"/>
    <col min="2632" max="2632" width="7.109375" style="2" bestFit="1" customWidth="1"/>
    <col min="2633" max="2633" width="7.5546875" style="2" bestFit="1" customWidth="1"/>
    <col min="2634" max="2634" width="7.109375" style="2" bestFit="1" customWidth="1"/>
    <col min="2635" max="2635" width="7.5546875" style="2" bestFit="1" customWidth="1"/>
    <col min="2636" max="2636" width="7.109375" style="2" bestFit="1" customWidth="1"/>
    <col min="2637" max="2637" width="7.5546875" style="2" bestFit="1" customWidth="1"/>
    <col min="2638" max="2638" width="7.109375" style="2" bestFit="1" customWidth="1"/>
    <col min="2639" max="2639" width="7.5546875" style="2" bestFit="1" customWidth="1"/>
    <col min="2640" max="2640" width="7.109375" style="2" bestFit="1" customWidth="1"/>
    <col min="2641" max="2641" width="7.5546875" style="2" bestFit="1" customWidth="1"/>
    <col min="2642" max="2642" width="7.109375" style="2" bestFit="1" customWidth="1"/>
    <col min="2643" max="2643" width="7.5546875" style="2" bestFit="1" customWidth="1"/>
    <col min="2644" max="2644" width="7.109375" style="2" bestFit="1" customWidth="1"/>
    <col min="2645" max="2645" width="7.5546875" style="2" bestFit="1" customWidth="1"/>
    <col min="2646" max="2646" width="7.109375" style="2" bestFit="1" customWidth="1"/>
    <col min="2647" max="2647" width="7.5546875" style="2" bestFit="1" customWidth="1"/>
    <col min="2648" max="2648" width="7.109375" style="2" bestFit="1" customWidth="1"/>
    <col min="2649" max="2649" width="7.5546875" style="2" bestFit="1" customWidth="1"/>
    <col min="2650" max="2650" width="6" style="2" bestFit="1" customWidth="1"/>
    <col min="2651" max="2651" width="7.5546875" style="2" bestFit="1" customWidth="1"/>
    <col min="2652" max="2652" width="7.109375" style="2" bestFit="1" customWidth="1"/>
    <col min="2653" max="2653" width="7.5546875" style="2" bestFit="1" customWidth="1"/>
    <col min="2654" max="2654" width="6" style="2" bestFit="1" customWidth="1"/>
    <col min="2655" max="2655" width="7.5546875" style="2" bestFit="1" customWidth="1"/>
    <col min="2656" max="2656" width="7.109375" style="2" bestFit="1" customWidth="1"/>
    <col min="2657" max="2657" width="7.5546875" style="2" bestFit="1" customWidth="1"/>
    <col min="2658" max="2658" width="7.109375" style="2" bestFit="1" customWidth="1"/>
    <col min="2659" max="2659" width="7.5546875" style="2" bestFit="1" customWidth="1"/>
    <col min="2660" max="2660" width="6" style="2" bestFit="1" customWidth="1"/>
    <col min="2661" max="2661" width="7.5546875" style="2" bestFit="1" customWidth="1"/>
    <col min="2662" max="2662" width="7.109375" style="2" bestFit="1" customWidth="1"/>
    <col min="2663" max="2663" width="7.5546875" style="2" bestFit="1" customWidth="1"/>
    <col min="2664" max="2664" width="7.109375" style="2" bestFit="1" customWidth="1"/>
    <col min="2665" max="2665" width="7.5546875" style="2" bestFit="1" customWidth="1"/>
    <col min="2666" max="2666" width="7.109375" style="2" bestFit="1" customWidth="1"/>
    <col min="2667" max="2667" width="7.5546875" style="2" bestFit="1" customWidth="1"/>
    <col min="2668" max="2668" width="6" style="2" bestFit="1" customWidth="1"/>
    <col min="2669" max="2669" width="7.5546875" style="2" bestFit="1" customWidth="1"/>
    <col min="2670" max="2670" width="7.109375" style="2" bestFit="1" customWidth="1"/>
    <col min="2671" max="2671" width="7.5546875" style="2" bestFit="1" customWidth="1"/>
    <col min="2672" max="2672" width="6" style="2" bestFit="1" customWidth="1"/>
    <col min="2673" max="2673" width="7.5546875" style="2" bestFit="1" customWidth="1"/>
    <col min="2674" max="2674" width="7.109375" style="2" bestFit="1" customWidth="1"/>
    <col min="2675" max="2675" width="7.5546875" style="2" bestFit="1" customWidth="1"/>
    <col min="2676" max="2676" width="6" style="2" bestFit="1" customWidth="1"/>
    <col min="2677" max="2677" width="7.5546875" style="2" bestFit="1" customWidth="1"/>
    <col min="2678" max="2678" width="7.109375" style="2" bestFit="1" customWidth="1"/>
    <col min="2679" max="2679" width="7.5546875" style="2" bestFit="1" customWidth="1"/>
    <col min="2680" max="2680" width="7.109375" style="2" bestFit="1" customWidth="1"/>
    <col min="2681" max="2681" width="7.5546875" style="2" bestFit="1" customWidth="1"/>
    <col min="2682" max="2682" width="6" style="2" bestFit="1" customWidth="1"/>
    <col min="2683" max="2683" width="7.5546875" style="2" bestFit="1" customWidth="1"/>
    <col min="2684" max="2684" width="7.109375" style="2" bestFit="1" customWidth="1"/>
    <col min="2685" max="2685" width="7.5546875" style="2" bestFit="1" customWidth="1"/>
    <col min="2686" max="2686" width="6" style="2" bestFit="1" customWidth="1"/>
    <col min="2687" max="2687" width="7.5546875" style="2" bestFit="1" customWidth="1"/>
    <col min="2688" max="2688" width="7.109375" style="2" bestFit="1" customWidth="1"/>
    <col min="2689" max="2689" width="7.5546875" style="2" bestFit="1" customWidth="1"/>
    <col min="2690" max="2690" width="6" style="2" bestFit="1" customWidth="1"/>
    <col min="2691" max="2691" width="7.5546875" style="2" bestFit="1" customWidth="1"/>
    <col min="2692" max="2692" width="7.109375" style="2" bestFit="1" customWidth="1"/>
    <col min="2693" max="2693" width="7.5546875" style="2" bestFit="1" customWidth="1"/>
    <col min="2694" max="2694" width="6" style="2" bestFit="1" customWidth="1"/>
    <col min="2695" max="2695" width="7.5546875" style="2" bestFit="1" customWidth="1"/>
    <col min="2696" max="2696" width="7.109375" style="2" bestFit="1" customWidth="1"/>
    <col min="2697" max="2697" width="7.5546875" style="2" bestFit="1" customWidth="1"/>
    <col min="2698" max="2698" width="6" style="2" bestFit="1" customWidth="1"/>
    <col min="2699" max="2699" width="7.5546875" style="2" bestFit="1" customWidth="1"/>
    <col min="2700" max="2700" width="7.109375" style="2" bestFit="1" customWidth="1"/>
    <col min="2701" max="2701" width="7.5546875" style="2" bestFit="1" customWidth="1"/>
    <col min="2702" max="2702" width="6" style="2" bestFit="1" customWidth="1"/>
    <col min="2703" max="2703" width="7.5546875" style="2" bestFit="1" customWidth="1"/>
    <col min="2704" max="2704" width="7.109375" style="2" bestFit="1" customWidth="1"/>
    <col min="2705" max="2705" width="7.5546875" style="2" bestFit="1" customWidth="1"/>
    <col min="2706" max="2706" width="6" style="2" bestFit="1" customWidth="1"/>
    <col min="2707" max="2707" width="7.5546875" style="2" bestFit="1" customWidth="1"/>
    <col min="2708" max="2708" width="7.109375" style="2" bestFit="1" customWidth="1"/>
    <col min="2709" max="2709" width="7.5546875" style="2" bestFit="1" customWidth="1"/>
    <col min="2710" max="2710" width="6" style="2" bestFit="1" customWidth="1"/>
    <col min="2711" max="2711" width="7.5546875" style="2" bestFit="1" customWidth="1"/>
    <col min="2712" max="2712" width="7.109375" style="2" bestFit="1" customWidth="1"/>
    <col min="2713" max="2713" width="7.5546875" style="2" bestFit="1" customWidth="1"/>
    <col min="2714" max="2714" width="6" style="2" bestFit="1" customWidth="1"/>
    <col min="2715" max="2715" width="7.5546875" style="2" bestFit="1" customWidth="1"/>
    <col min="2716" max="2716" width="7.109375" style="2" bestFit="1" customWidth="1"/>
    <col min="2717" max="2717" width="7.5546875" style="2" bestFit="1" customWidth="1"/>
    <col min="2718" max="2718" width="6" style="2" bestFit="1" customWidth="1"/>
    <col min="2719" max="2719" width="7.5546875" style="2" bestFit="1" customWidth="1"/>
    <col min="2720" max="2720" width="7.109375" style="2" bestFit="1" customWidth="1"/>
    <col min="2721" max="2721" width="7.5546875" style="2" bestFit="1" customWidth="1"/>
    <col min="2722" max="2722" width="6" style="2" bestFit="1" customWidth="1"/>
    <col min="2723" max="2723" width="7.5546875" style="2" bestFit="1" customWidth="1"/>
    <col min="2724" max="2724" width="7.109375" style="2" bestFit="1" customWidth="1"/>
    <col min="2725" max="2725" width="7.5546875" style="2" bestFit="1" customWidth="1"/>
    <col min="2726" max="2726" width="6" style="2" bestFit="1" customWidth="1"/>
    <col min="2727" max="2727" width="7.5546875" style="2" bestFit="1" customWidth="1"/>
    <col min="2728" max="2728" width="7.109375" style="2" bestFit="1" customWidth="1"/>
    <col min="2729" max="2729" width="7.5546875" style="2" bestFit="1" customWidth="1"/>
    <col min="2730" max="2730" width="6" style="2" bestFit="1" customWidth="1"/>
    <col min="2731" max="2731" width="7.5546875" style="2" bestFit="1" customWidth="1"/>
    <col min="2732" max="2732" width="7.109375" style="2" bestFit="1" customWidth="1"/>
    <col min="2733" max="2733" width="7.5546875" style="2" bestFit="1" customWidth="1"/>
    <col min="2734" max="2734" width="6" style="2" bestFit="1" customWidth="1"/>
    <col min="2735" max="2735" width="7.5546875" style="2" bestFit="1" customWidth="1"/>
    <col min="2736" max="2736" width="7.109375" style="2" bestFit="1" customWidth="1"/>
    <col min="2737" max="2737" width="7.5546875" style="2" bestFit="1" customWidth="1"/>
    <col min="2738" max="2738" width="6" style="2" bestFit="1" customWidth="1"/>
    <col min="2739" max="2739" width="7.5546875" style="2" bestFit="1" customWidth="1"/>
    <col min="2740" max="2740" width="7.109375" style="2" bestFit="1" customWidth="1"/>
    <col min="2741" max="2741" width="7.5546875" style="2" bestFit="1" customWidth="1"/>
    <col min="2742" max="2742" width="6" style="2" bestFit="1" customWidth="1"/>
    <col min="2743" max="2743" width="7.5546875" style="2" bestFit="1" customWidth="1"/>
    <col min="2744" max="2744" width="7.109375" style="2" bestFit="1" customWidth="1"/>
    <col min="2745" max="2745" width="7.5546875" style="2" bestFit="1" customWidth="1"/>
    <col min="2746" max="2746" width="6" style="2" bestFit="1" customWidth="1"/>
    <col min="2747" max="2747" width="7.5546875" style="2" bestFit="1" customWidth="1"/>
    <col min="2748" max="2748" width="7.109375" style="2" bestFit="1" customWidth="1"/>
    <col min="2749" max="2749" width="7.5546875" style="2" bestFit="1" customWidth="1"/>
    <col min="2750" max="2750" width="6" style="2" bestFit="1" customWidth="1"/>
    <col min="2751" max="2751" width="7.5546875" style="2" bestFit="1" customWidth="1"/>
    <col min="2752" max="2752" width="7.109375" style="2" bestFit="1" customWidth="1"/>
    <col min="2753" max="2753" width="7.5546875" style="2" bestFit="1" customWidth="1"/>
    <col min="2754" max="2754" width="6" style="2" bestFit="1" customWidth="1"/>
    <col min="2755" max="2755" width="7.5546875" style="2" bestFit="1" customWidth="1"/>
    <col min="2756" max="2756" width="7.109375" style="2" bestFit="1" customWidth="1"/>
    <col min="2757" max="2757" width="7.5546875" style="2" bestFit="1" customWidth="1"/>
    <col min="2758" max="2758" width="6" style="2" bestFit="1" customWidth="1"/>
    <col min="2759" max="2759" width="7.5546875" style="2" bestFit="1" customWidth="1"/>
    <col min="2760" max="2760" width="7.109375" style="2" bestFit="1" customWidth="1"/>
    <col min="2761" max="2761" width="7.5546875" style="2" bestFit="1" customWidth="1"/>
    <col min="2762" max="2762" width="6" style="2" bestFit="1" customWidth="1"/>
    <col min="2763" max="2763" width="7.5546875" style="2" bestFit="1" customWidth="1"/>
    <col min="2764" max="2764" width="7.109375" style="2" bestFit="1" customWidth="1"/>
    <col min="2765" max="2765" width="7.5546875" style="2" bestFit="1" customWidth="1"/>
    <col min="2766" max="2766" width="6" style="2" bestFit="1" customWidth="1"/>
    <col min="2767" max="2767" width="7.5546875" style="2" bestFit="1" customWidth="1"/>
    <col min="2768" max="2768" width="7.109375" style="2" bestFit="1" customWidth="1"/>
    <col min="2769" max="2769" width="7.5546875" style="2" bestFit="1" customWidth="1"/>
    <col min="2770" max="2770" width="6" style="2" bestFit="1" customWidth="1"/>
    <col min="2771" max="2771" width="7.5546875" style="2" bestFit="1" customWidth="1"/>
    <col min="2772" max="2772" width="7.109375" style="2" bestFit="1" customWidth="1"/>
    <col min="2773" max="2773" width="7.5546875" style="2" bestFit="1" customWidth="1"/>
    <col min="2774" max="2774" width="6" style="2" bestFit="1" customWidth="1"/>
    <col min="2775" max="2775" width="7.5546875" style="2" bestFit="1" customWidth="1"/>
    <col min="2776" max="2776" width="7.109375" style="2" bestFit="1" customWidth="1"/>
    <col min="2777" max="2777" width="7.5546875" style="2" bestFit="1" customWidth="1"/>
    <col min="2778" max="2778" width="6" style="2" bestFit="1" customWidth="1"/>
    <col min="2779" max="2779" width="7.5546875" style="2" bestFit="1" customWidth="1"/>
    <col min="2780" max="2780" width="7.109375" style="2" bestFit="1" customWidth="1"/>
    <col min="2781" max="2781" width="7.5546875" style="2" bestFit="1" customWidth="1"/>
    <col min="2782" max="2782" width="7.109375" style="2" bestFit="1" customWidth="1"/>
    <col min="2783" max="2783" width="7.5546875" style="2" bestFit="1" customWidth="1"/>
    <col min="2784" max="2784" width="6" style="2" bestFit="1" customWidth="1"/>
    <col min="2785" max="2785" width="7.5546875" style="2" bestFit="1" customWidth="1"/>
    <col min="2786" max="2786" width="7.109375" style="2" bestFit="1" customWidth="1"/>
    <col min="2787" max="2787" width="7.5546875" style="2" bestFit="1" customWidth="1"/>
    <col min="2788" max="2788" width="7.109375" style="2" bestFit="1" customWidth="1"/>
    <col min="2789" max="2789" width="7.5546875" style="2" bestFit="1" customWidth="1"/>
    <col min="2790" max="2790" width="6" style="2" bestFit="1" customWidth="1"/>
    <col min="2791" max="2791" width="7.5546875" style="2" bestFit="1" customWidth="1"/>
    <col min="2792" max="2792" width="7.109375" style="2" bestFit="1" customWidth="1"/>
    <col min="2793" max="2793" width="7.5546875" style="2" bestFit="1" customWidth="1"/>
    <col min="2794" max="2794" width="7.109375" style="2" bestFit="1" customWidth="1"/>
    <col min="2795" max="2795" width="7.5546875" style="2" bestFit="1" customWidth="1"/>
    <col min="2796" max="2796" width="6" style="2" bestFit="1" customWidth="1"/>
    <col min="2797" max="2797" width="7.5546875" style="2" bestFit="1" customWidth="1"/>
    <col min="2798" max="2798" width="7.109375" style="2" bestFit="1" customWidth="1"/>
    <col min="2799" max="2799" width="7.5546875" style="2" bestFit="1" customWidth="1"/>
    <col min="2800" max="2800" width="7.109375" style="2" bestFit="1" customWidth="1"/>
    <col min="2801" max="2801" width="7.5546875" style="2" bestFit="1" customWidth="1"/>
    <col min="2802" max="2802" width="6" style="2" bestFit="1" customWidth="1"/>
    <col min="2803" max="2803" width="7.5546875" style="2" bestFit="1" customWidth="1"/>
    <col min="2804" max="2804" width="7.109375" style="2" bestFit="1" customWidth="1"/>
    <col min="2805" max="2805" width="7.5546875" style="2" bestFit="1" customWidth="1"/>
    <col min="2806" max="2806" width="6" style="2" bestFit="1" customWidth="1"/>
    <col min="2807" max="2807" width="7.5546875" style="2" bestFit="1" customWidth="1"/>
    <col min="2808" max="2808" width="7.109375" style="2" bestFit="1" customWidth="1"/>
    <col min="2809" max="2809" width="7.5546875" style="2" bestFit="1" customWidth="1"/>
    <col min="2810" max="2810" width="6" style="2" bestFit="1" customWidth="1"/>
    <col min="2811" max="2811" width="7.5546875" style="2" bestFit="1" customWidth="1"/>
    <col min="2812" max="2812" width="7.109375" style="2" bestFit="1" customWidth="1"/>
    <col min="2813" max="2813" width="7.5546875" style="2" bestFit="1" customWidth="1"/>
    <col min="2814" max="2814" width="6" style="2" bestFit="1" customWidth="1"/>
    <col min="2815" max="2815" width="7.5546875" style="2" bestFit="1" customWidth="1"/>
    <col min="2816" max="2816" width="7.109375" style="2" bestFit="1" customWidth="1"/>
    <col min="2817" max="2817" width="7.5546875" style="2" bestFit="1" customWidth="1"/>
    <col min="2818" max="2818" width="7.109375" style="2" bestFit="1" customWidth="1"/>
    <col min="2819" max="2819" width="7.5546875" style="2" bestFit="1" customWidth="1"/>
    <col min="2820" max="2820" width="7.109375" style="2" bestFit="1" customWidth="1"/>
    <col min="2821" max="2821" width="7.5546875" style="2" bestFit="1" customWidth="1"/>
    <col min="2822" max="2822" width="7.109375" style="2" bestFit="1" customWidth="1"/>
    <col min="2823" max="2823" width="7.5546875" style="2" bestFit="1" customWidth="1"/>
    <col min="2824" max="2824" width="7.109375" style="2" bestFit="1" customWidth="1"/>
    <col min="2825" max="2825" width="7.5546875" style="2" bestFit="1" customWidth="1"/>
    <col min="2826" max="2826" width="7.109375" style="2" bestFit="1" customWidth="1"/>
    <col min="2827" max="2827" width="7.5546875" style="2" bestFit="1" customWidth="1"/>
    <col min="2828" max="2828" width="7.109375" style="2" bestFit="1" customWidth="1"/>
    <col min="2829" max="2829" width="7.5546875" style="2" bestFit="1" customWidth="1"/>
    <col min="2830" max="2830" width="6" style="2" bestFit="1" customWidth="1"/>
    <col min="2831" max="2831" width="7.5546875" style="2" bestFit="1" customWidth="1"/>
    <col min="2832" max="2832" width="7.109375" style="2" bestFit="1" customWidth="1"/>
    <col min="2833" max="2833" width="7.5546875" style="2" bestFit="1" customWidth="1"/>
    <col min="2834" max="2834" width="7.109375" style="2" bestFit="1" customWidth="1"/>
    <col min="2835" max="2835" width="7.5546875" style="2" bestFit="1" customWidth="1"/>
    <col min="2836" max="2836" width="7.109375" style="2" bestFit="1" customWidth="1"/>
    <col min="2837" max="2837" width="7.5546875" style="2" bestFit="1" customWidth="1"/>
    <col min="2838" max="2838" width="6" style="2" bestFit="1" customWidth="1"/>
    <col min="2839" max="2839" width="7.5546875" style="2" bestFit="1" customWidth="1"/>
    <col min="2840" max="2840" width="7.109375" style="2" bestFit="1" customWidth="1"/>
    <col min="2841" max="2841" width="7.5546875" style="2" bestFit="1" customWidth="1"/>
    <col min="2842" max="2842" width="7.109375" style="2" bestFit="1" customWidth="1"/>
    <col min="2843" max="2843" width="7.5546875" style="2" bestFit="1" customWidth="1"/>
    <col min="2844" max="2844" width="7.109375" style="2" bestFit="1" customWidth="1"/>
    <col min="2845" max="2845" width="7.5546875" style="2" bestFit="1" customWidth="1"/>
    <col min="2846" max="2846" width="7.109375" style="2" bestFit="1" customWidth="1"/>
    <col min="2847" max="2847" width="7.5546875" style="2" bestFit="1" customWidth="1"/>
    <col min="2848" max="2848" width="6" style="2" bestFit="1" customWidth="1"/>
    <col min="2849" max="2849" width="7.5546875" style="2" bestFit="1" customWidth="1"/>
    <col min="2850" max="2850" width="7.109375" style="2" bestFit="1" customWidth="1"/>
    <col min="2851" max="2851" width="7.5546875" style="2" bestFit="1" customWidth="1"/>
    <col min="2852" max="2852" width="6" style="2" bestFit="1" customWidth="1"/>
    <col min="2853" max="2853" width="7.5546875" style="2" bestFit="1" customWidth="1"/>
    <col min="2854" max="2854" width="7.109375" style="2" bestFit="1" customWidth="1"/>
    <col min="2855" max="2855" width="7.5546875" style="2" bestFit="1" customWidth="1"/>
    <col min="2856" max="2856" width="7.109375" style="2" bestFit="1" customWidth="1"/>
    <col min="2857" max="2857" width="7.5546875" style="2" bestFit="1" customWidth="1"/>
    <col min="2858" max="2858" width="7.109375" style="2" bestFit="1" customWidth="1"/>
    <col min="2859" max="2859" width="7.5546875" style="2" bestFit="1" customWidth="1"/>
    <col min="2860" max="2860" width="6" style="2" bestFit="1" customWidth="1"/>
    <col min="2861" max="2861" width="7.5546875" style="2" bestFit="1" customWidth="1"/>
    <col min="2862" max="2862" width="7.109375" style="2" bestFit="1" customWidth="1"/>
    <col min="2863" max="2863" width="7.5546875" style="2" bestFit="1" customWidth="1"/>
    <col min="2864" max="2864" width="6" style="2" bestFit="1" customWidth="1"/>
    <col min="2865" max="2865" width="7.5546875" style="2" bestFit="1" customWidth="1"/>
    <col min="2866" max="2866" width="7.109375" style="2" bestFit="1" customWidth="1"/>
    <col min="2867" max="2867" width="7.5546875" style="2" bestFit="1" customWidth="1"/>
    <col min="2868" max="2868" width="6" style="2" bestFit="1" customWidth="1"/>
    <col min="2869" max="2869" width="7.5546875" style="2" bestFit="1" customWidth="1"/>
    <col min="2870" max="2870" width="7.109375" style="2" bestFit="1" customWidth="1"/>
    <col min="2871" max="2871" width="7.5546875" style="2" bestFit="1" customWidth="1"/>
    <col min="2872" max="2872" width="6" style="2" bestFit="1" customWidth="1"/>
    <col min="2873" max="2873" width="7.5546875" style="2" bestFit="1" customWidth="1"/>
    <col min="2874" max="2874" width="7.109375" style="2" bestFit="1" customWidth="1"/>
    <col min="2875" max="2875" width="7.5546875" style="2" bestFit="1" customWidth="1"/>
    <col min="2876" max="2876" width="7.109375" style="2" bestFit="1" customWidth="1"/>
    <col min="2877" max="2877" width="7.5546875" style="2" bestFit="1" customWidth="1"/>
    <col min="2878" max="2878" width="7.109375" style="2" bestFit="1" customWidth="1"/>
    <col min="2879" max="2879" width="7.5546875" style="2" bestFit="1" customWidth="1"/>
    <col min="2880" max="2880" width="6" style="2" bestFit="1" customWidth="1"/>
    <col min="2881" max="2881" width="7.5546875" style="2" bestFit="1" customWidth="1"/>
    <col min="2882" max="2882" width="7.109375" style="2" bestFit="1" customWidth="1"/>
    <col min="2883" max="2883" width="7.5546875" style="2" bestFit="1" customWidth="1"/>
    <col min="2884" max="2884" width="6" style="2" bestFit="1" customWidth="1"/>
    <col min="2885" max="2885" width="7.5546875" style="2" bestFit="1" customWidth="1"/>
    <col min="2886" max="2886" width="7.109375" style="2" bestFit="1" customWidth="1"/>
    <col min="2887" max="2887" width="7.5546875" style="2" bestFit="1" customWidth="1"/>
    <col min="2888" max="2888" width="6" style="2" bestFit="1" customWidth="1"/>
    <col min="2889" max="2889" width="7.5546875" style="2" bestFit="1" customWidth="1"/>
    <col min="2890" max="2890" width="7.109375" style="2" bestFit="1" customWidth="1"/>
    <col min="2891" max="2891" width="7.5546875" style="2" bestFit="1" customWidth="1"/>
    <col min="2892" max="2892" width="6" style="2" bestFit="1" customWidth="1"/>
    <col min="2893" max="2893" width="7.5546875" style="2" bestFit="1" customWidth="1"/>
    <col min="2894" max="2894" width="7.109375" style="2" bestFit="1" customWidth="1"/>
    <col min="2895" max="2895" width="7.5546875" style="2" bestFit="1" customWidth="1"/>
    <col min="2896" max="2896" width="6" style="2" bestFit="1" customWidth="1"/>
    <col min="2897" max="2897" width="7.5546875" style="2" bestFit="1" customWidth="1"/>
    <col min="2898" max="2898" width="7.109375" style="2" bestFit="1" customWidth="1"/>
    <col min="2899" max="2899" width="7.5546875" style="2" bestFit="1" customWidth="1"/>
    <col min="2900" max="2900" width="7.109375" style="2" bestFit="1" customWidth="1"/>
    <col min="2901" max="2901" width="7.5546875" style="2" bestFit="1" customWidth="1"/>
    <col min="2902" max="2902" width="7.109375" style="2" bestFit="1" customWidth="1"/>
    <col min="2903" max="2903" width="7.5546875" style="2" bestFit="1" customWidth="1"/>
    <col min="2904" max="2904" width="7.109375" style="2" bestFit="1" customWidth="1"/>
    <col min="2905" max="2905" width="7.5546875" style="2" bestFit="1" customWidth="1"/>
    <col min="2906" max="2906" width="7.109375" style="2" bestFit="1" customWidth="1"/>
    <col min="2907" max="2907" width="7.5546875" style="2" bestFit="1" customWidth="1"/>
    <col min="2908" max="2908" width="7.109375" style="2" bestFit="1" customWidth="1"/>
    <col min="2909" max="2909" width="7.5546875" style="2" bestFit="1" customWidth="1"/>
    <col min="2910" max="2910" width="7.109375" style="2" bestFit="1" customWidth="1"/>
    <col min="2911" max="2911" width="7.5546875" style="2" bestFit="1" customWidth="1"/>
    <col min="2912" max="2912" width="7.109375" style="2" bestFit="1" customWidth="1"/>
    <col min="2913" max="2913" width="7.5546875" style="2" bestFit="1" customWidth="1"/>
    <col min="2914" max="2914" width="7.109375" style="2" bestFit="1" customWidth="1"/>
    <col min="2915" max="2915" width="7.5546875" style="2" bestFit="1" customWidth="1"/>
    <col min="2916" max="2916" width="7.109375" style="2" bestFit="1" customWidth="1"/>
    <col min="2917" max="2917" width="7.5546875" style="2" bestFit="1" customWidth="1"/>
    <col min="2918" max="2918" width="7.109375" style="2" bestFit="1" customWidth="1"/>
    <col min="2919" max="2919" width="7.5546875" style="2" bestFit="1" customWidth="1"/>
    <col min="2920" max="2920" width="7.109375" style="2" bestFit="1" customWidth="1"/>
    <col min="2921" max="2921" width="7.5546875" style="2" bestFit="1" customWidth="1"/>
    <col min="2922" max="2922" width="7.109375" style="2" bestFit="1" customWidth="1"/>
    <col min="2923" max="2923" width="7.5546875" style="2" bestFit="1" customWidth="1"/>
    <col min="2924" max="2924" width="7.109375" style="2" bestFit="1" customWidth="1"/>
    <col min="2925" max="2925" width="7.5546875" style="2" bestFit="1" customWidth="1"/>
    <col min="2926" max="2926" width="7.109375" style="2" bestFit="1" customWidth="1"/>
    <col min="2927" max="2927" width="7.5546875" style="2" bestFit="1" customWidth="1"/>
    <col min="2928" max="2928" width="7.109375" style="2" bestFit="1" customWidth="1"/>
    <col min="2929" max="2929" width="7.5546875" style="2" bestFit="1" customWidth="1"/>
    <col min="2930" max="2930" width="7.109375" style="2" bestFit="1" customWidth="1"/>
    <col min="2931" max="2931" width="7.5546875" style="2" bestFit="1" customWidth="1"/>
    <col min="2932" max="2932" width="7.109375" style="2" bestFit="1" customWidth="1"/>
    <col min="2933" max="2933" width="7.5546875" style="2" bestFit="1" customWidth="1"/>
    <col min="2934" max="2934" width="7.109375" style="2" bestFit="1" customWidth="1"/>
    <col min="2935" max="2935" width="7.5546875" style="2" bestFit="1" customWidth="1"/>
    <col min="2936" max="2936" width="7.109375" style="2" bestFit="1" customWidth="1"/>
    <col min="2937" max="2937" width="7.5546875" style="2" bestFit="1" customWidth="1"/>
    <col min="2938" max="2938" width="7.109375" style="2" bestFit="1" customWidth="1"/>
    <col min="2939" max="2939" width="7.5546875" style="2" bestFit="1" customWidth="1"/>
    <col min="2940" max="2940" width="7.109375" style="2" bestFit="1" customWidth="1"/>
    <col min="2941" max="2941" width="7.5546875" style="2" bestFit="1" customWidth="1"/>
    <col min="2942" max="2942" width="7.109375" style="2" bestFit="1" customWidth="1"/>
    <col min="2943" max="2943" width="7.5546875" style="2" bestFit="1" customWidth="1"/>
    <col min="2944" max="2944" width="7.109375" style="2" bestFit="1" customWidth="1"/>
    <col min="2945" max="2945" width="7.5546875" style="2" bestFit="1" customWidth="1"/>
    <col min="2946" max="2946" width="7.109375" style="2" bestFit="1" customWidth="1"/>
    <col min="2947" max="2947" width="7.5546875" style="2" bestFit="1" customWidth="1"/>
    <col min="2948" max="2948" width="7.109375" style="2" bestFit="1" customWidth="1"/>
    <col min="2949" max="2949" width="7.5546875" style="2" bestFit="1" customWidth="1"/>
    <col min="2950" max="2950" width="7.109375" style="2" bestFit="1" customWidth="1"/>
    <col min="2951" max="2951" width="7.5546875" style="2" bestFit="1" customWidth="1"/>
    <col min="2952" max="2952" width="7.109375" style="2" bestFit="1" customWidth="1"/>
    <col min="2953" max="2953" width="7.5546875" style="2" bestFit="1" customWidth="1"/>
    <col min="2954" max="2954" width="7.109375" style="2" bestFit="1" customWidth="1"/>
    <col min="2955" max="2955" width="7.5546875" style="2" bestFit="1" customWidth="1"/>
    <col min="2956" max="2956" width="7.109375" style="2" bestFit="1" customWidth="1"/>
    <col min="2957" max="2957" width="7.5546875" style="2" bestFit="1" customWidth="1"/>
    <col min="2958" max="2958" width="7.109375" style="2" bestFit="1" customWidth="1"/>
    <col min="2959" max="2959" width="7.5546875" style="2" bestFit="1" customWidth="1"/>
    <col min="2960" max="2960" width="7.109375" style="2" bestFit="1" customWidth="1"/>
    <col min="2961" max="2961" width="7.5546875" style="2" bestFit="1" customWidth="1"/>
    <col min="2962" max="2962" width="7.109375" style="2" bestFit="1" customWidth="1"/>
    <col min="2963" max="2963" width="7.5546875" style="2" bestFit="1" customWidth="1"/>
    <col min="2964" max="2964" width="7.109375" style="2" bestFit="1" customWidth="1"/>
    <col min="2965" max="2965" width="7.5546875" style="2" bestFit="1" customWidth="1"/>
    <col min="2966" max="2966" width="7.109375" style="2" bestFit="1" customWidth="1"/>
    <col min="2967" max="2967" width="7.5546875" style="2" bestFit="1" customWidth="1"/>
    <col min="2968" max="2968" width="7.109375" style="2" bestFit="1" customWidth="1"/>
    <col min="2969" max="2969" width="7.5546875" style="2" bestFit="1" customWidth="1"/>
    <col min="2970" max="2970" width="7.109375" style="2" bestFit="1" customWidth="1"/>
    <col min="2971" max="2971" width="7.5546875" style="2" bestFit="1" customWidth="1"/>
    <col min="2972" max="2972" width="7.109375" style="2" bestFit="1" customWidth="1"/>
    <col min="2973" max="2973" width="7.5546875" style="2" bestFit="1" customWidth="1"/>
    <col min="2974" max="2974" width="7.109375" style="2" bestFit="1" customWidth="1"/>
    <col min="2975" max="2975" width="7.5546875" style="2" bestFit="1" customWidth="1"/>
    <col min="2976" max="2976" width="7.109375" style="2" bestFit="1" customWidth="1"/>
    <col min="2977" max="2977" width="7.5546875" style="2" bestFit="1" customWidth="1"/>
    <col min="2978" max="2978" width="7.109375" style="2" bestFit="1" customWidth="1"/>
    <col min="2979" max="2979" width="7.5546875" style="2" bestFit="1" customWidth="1"/>
    <col min="2980" max="2980" width="7.109375" style="2" bestFit="1" customWidth="1"/>
    <col min="2981" max="2981" width="7.5546875" style="2" bestFit="1" customWidth="1"/>
    <col min="2982" max="2982" width="7.109375" style="2" bestFit="1" customWidth="1"/>
    <col min="2983" max="2983" width="7.5546875" style="2" bestFit="1" customWidth="1"/>
    <col min="2984" max="2984" width="7.109375" style="2" bestFit="1" customWidth="1"/>
    <col min="2985" max="2985" width="7.5546875" style="2" bestFit="1" customWidth="1"/>
    <col min="2986" max="2986" width="7.109375" style="2" bestFit="1" customWidth="1"/>
    <col min="2987" max="2987" width="7.5546875" style="2" bestFit="1" customWidth="1"/>
    <col min="2988" max="2988" width="7.109375" style="2" bestFit="1" customWidth="1"/>
    <col min="2989" max="2989" width="7.5546875" style="2" bestFit="1" customWidth="1"/>
    <col min="2990" max="2990" width="7.109375" style="2" bestFit="1" customWidth="1"/>
    <col min="2991" max="2991" width="7.5546875" style="2" bestFit="1" customWidth="1"/>
    <col min="2992" max="2992" width="7.109375" style="2" bestFit="1" customWidth="1"/>
    <col min="2993" max="2993" width="7.5546875" style="2" bestFit="1" customWidth="1"/>
    <col min="2994" max="2994" width="7.109375" style="2" bestFit="1" customWidth="1"/>
    <col min="2995" max="2995" width="7.5546875" style="2" bestFit="1" customWidth="1"/>
    <col min="2996" max="2996" width="7.109375" style="2" bestFit="1" customWidth="1"/>
    <col min="2997" max="2997" width="7.5546875" style="2" bestFit="1" customWidth="1"/>
    <col min="2998" max="2998" width="7.109375" style="2" bestFit="1" customWidth="1"/>
    <col min="2999" max="2999" width="7.5546875" style="2" bestFit="1" customWidth="1"/>
    <col min="3000" max="3000" width="7.109375" style="2" bestFit="1" customWidth="1"/>
    <col min="3001" max="3001" width="7.5546875" style="2" bestFit="1" customWidth="1"/>
    <col min="3002" max="3002" width="7.109375" style="2" bestFit="1" customWidth="1"/>
    <col min="3003" max="3003" width="7.5546875" style="2" bestFit="1" customWidth="1"/>
    <col min="3004" max="3004" width="7.109375" style="2" bestFit="1" customWidth="1"/>
    <col min="3005" max="3005" width="7.5546875" style="2" bestFit="1" customWidth="1"/>
    <col min="3006" max="3006" width="7.109375" style="2" bestFit="1" customWidth="1"/>
    <col min="3007" max="3007" width="7.5546875" style="2" bestFit="1" customWidth="1"/>
    <col min="3008" max="3008" width="7.109375" style="2" bestFit="1" customWidth="1"/>
    <col min="3009" max="3009" width="7.5546875" style="2" bestFit="1" customWidth="1"/>
    <col min="3010" max="3010" width="7.109375" style="2" bestFit="1" customWidth="1"/>
    <col min="3011" max="3011" width="7.5546875" style="2" bestFit="1" customWidth="1"/>
    <col min="3012" max="3012" width="7.109375" style="2" bestFit="1" customWidth="1"/>
    <col min="3013" max="3013" width="7.5546875" style="2" bestFit="1" customWidth="1"/>
    <col min="3014" max="3014" width="7.109375" style="2" bestFit="1" customWidth="1"/>
    <col min="3015" max="3015" width="7.5546875" style="2" bestFit="1" customWidth="1"/>
    <col min="3016" max="3016" width="7.109375" style="2" bestFit="1" customWidth="1"/>
    <col min="3017" max="3017" width="7.5546875" style="2" bestFit="1" customWidth="1"/>
    <col min="3018" max="3018" width="7.109375" style="2" bestFit="1" customWidth="1"/>
    <col min="3019" max="3019" width="7.5546875" style="2" bestFit="1" customWidth="1"/>
    <col min="3020" max="3020" width="7.109375" style="2" bestFit="1" customWidth="1"/>
    <col min="3021" max="3021" width="7.5546875" style="2" bestFit="1" customWidth="1"/>
    <col min="3022" max="3022" width="7.109375" style="2" bestFit="1" customWidth="1"/>
    <col min="3023" max="3023" width="7.5546875" style="2" bestFit="1" customWidth="1"/>
    <col min="3024" max="3024" width="7.109375" style="2" bestFit="1" customWidth="1"/>
    <col min="3025" max="3025" width="7.5546875" style="2" bestFit="1" customWidth="1"/>
    <col min="3026" max="3026" width="7.109375" style="2" bestFit="1" customWidth="1"/>
    <col min="3027" max="3027" width="7.5546875" style="2" bestFit="1" customWidth="1"/>
    <col min="3028" max="3028" width="7.109375" style="2" bestFit="1" customWidth="1"/>
    <col min="3029" max="3029" width="7.5546875" style="2" bestFit="1" customWidth="1"/>
    <col min="3030" max="3030" width="7.109375" style="2" bestFit="1" customWidth="1"/>
    <col min="3031" max="3031" width="7.5546875" style="2" bestFit="1" customWidth="1"/>
    <col min="3032" max="3032" width="7.109375" style="2" bestFit="1" customWidth="1"/>
    <col min="3033" max="3033" width="7.5546875" style="2" bestFit="1" customWidth="1"/>
    <col min="3034" max="3034" width="7.109375" style="2" bestFit="1" customWidth="1"/>
    <col min="3035" max="3035" width="7.5546875" style="2" bestFit="1" customWidth="1"/>
    <col min="3036" max="3036" width="7.109375" style="2" bestFit="1" customWidth="1"/>
    <col min="3037" max="3037" width="7.5546875" style="2" bestFit="1" customWidth="1"/>
    <col min="3038" max="3038" width="7.109375" style="2" bestFit="1" customWidth="1"/>
    <col min="3039" max="3039" width="7.5546875" style="2" bestFit="1" customWidth="1"/>
    <col min="3040" max="3040" width="7.109375" style="2" bestFit="1" customWidth="1"/>
    <col min="3041" max="3041" width="7.5546875" style="2" bestFit="1" customWidth="1"/>
    <col min="3042" max="3042" width="7.109375" style="2" bestFit="1" customWidth="1"/>
    <col min="3043" max="3043" width="7.5546875" style="2" bestFit="1" customWidth="1"/>
    <col min="3044" max="3044" width="7.109375" style="2" bestFit="1" customWidth="1"/>
    <col min="3045" max="3045" width="7.5546875" style="2" bestFit="1" customWidth="1"/>
    <col min="3046" max="3046" width="7.109375" style="2" bestFit="1" customWidth="1"/>
    <col min="3047" max="3047" width="7.5546875" style="2" bestFit="1" customWidth="1"/>
    <col min="3048" max="3048" width="7.109375" style="2" bestFit="1" customWidth="1"/>
    <col min="3049" max="3049" width="7.5546875" style="2" bestFit="1" customWidth="1"/>
    <col min="3050" max="3050" width="7.109375" style="2" bestFit="1" customWidth="1"/>
    <col min="3051" max="3051" width="7.5546875" style="2" bestFit="1" customWidth="1"/>
    <col min="3052" max="3052" width="7.109375" style="2" bestFit="1" customWidth="1"/>
    <col min="3053" max="3053" width="7.5546875" style="2" bestFit="1" customWidth="1"/>
    <col min="3054" max="3054" width="7.109375" style="2" bestFit="1" customWidth="1"/>
    <col min="3055" max="3055" width="7.5546875" style="2" bestFit="1" customWidth="1"/>
    <col min="3056" max="3056" width="7.109375" style="2" bestFit="1" customWidth="1"/>
    <col min="3057" max="3057" width="7.5546875" style="2" bestFit="1" customWidth="1"/>
    <col min="3058" max="3058" width="7.109375" style="2" bestFit="1" customWidth="1"/>
    <col min="3059" max="3059" width="7.5546875" style="2" bestFit="1" customWidth="1"/>
    <col min="3060" max="3060" width="7.109375" style="2" bestFit="1" customWidth="1"/>
    <col min="3061" max="3061" width="7.5546875" style="2" bestFit="1" customWidth="1"/>
    <col min="3062" max="3062" width="7.109375" style="2" bestFit="1" customWidth="1"/>
    <col min="3063" max="3063" width="7.5546875" style="2" bestFit="1" customWidth="1"/>
    <col min="3064" max="3064" width="7.109375" style="2" bestFit="1" customWidth="1"/>
    <col min="3065" max="3065" width="7.5546875" style="2" bestFit="1" customWidth="1"/>
    <col min="3066" max="3066" width="7.109375" style="2" bestFit="1" customWidth="1"/>
    <col min="3067" max="3067" width="7.5546875" style="2" bestFit="1" customWidth="1"/>
    <col min="3068" max="3068" width="7.109375" style="2" bestFit="1" customWidth="1"/>
    <col min="3069" max="3069" width="7.5546875" style="2" bestFit="1" customWidth="1"/>
    <col min="3070" max="3070" width="7.109375" style="2" bestFit="1" customWidth="1"/>
    <col min="3071" max="3071" width="7.5546875" style="2" bestFit="1" customWidth="1"/>
    <col min="3072" max="3072" width="7.109375" style="2" bestFit="1" customWidth="1"/>
    <col min="3073" max="3073" width="7.5546875" style="2" bestFit="1" customWidth="1"/>
    <col min="3074" max="3074" width="7.109375" style="2" bestFit="1" customWidth="1"/>
    <col min="3075" max="3075" width="7.5546875" style="2" bestFit="1" customWidth="1"/>
    <col min="3076" max="3076" width="7.109375" style="2" bestFit="1" customWidth="1"/>
    <col min="3077" max="3077" width="7.5546875" style="2" bestFit="1" customWidth="1"/>
    <col min="3078" max="3078" width="7.109375" style="2" bestFit="1" customWidth="1"/>
    <col min="3079" max="3079" width="7.5546875" style="2" bestFit="1" customWidth="1"/>
    <col min="3080" max="3080" width="7.109375" style="2" bestFit="1" customWidth="1"/>
    <col min="3081" max="3081" width="7.5546875" style="2" bestFit="1" customWidth="1"/>
    <col min="3082" max="3082" width="7.109375" style="2" bestFit="1" customWidth="1"/>
    <col min="3083" max="3083" width="7.5546875" style="2" bestFit="1" customWidth="1"/>
    <col min="3084" max="3084" width="7.109375" style="2" bestFit="1" customWidth="1"/>
    <col min="3085" max="3085" width="7.5546875" style="2" bestFit="1" customWidth="1"/>
    <col min="3086" max="3086" width="7.109375" style="2" bestFit="1" customWidth="1"/>
    <col min="3087" max="3087" width="7.5546875" style="2" bestFit="1" customWidth="1"/>
    <col min="3088" max="3088" width="7.109375" style="2" bestFit="1" customWidth="1"/>
    <col min="3089" max="3089" width="7.5546875" style="2" bestFit="1" customWidth="1"/>
    <col min="3090" max="3090" width="7.109375" style="2" bestFit="1" customWidth="1"/>
    <col min="3091" max="3091" width="7.5546875" style="2" bestFit="1" customWidth="1"/>
    <col min="3092" max="3092" width="7.109375" style="2" bestFit="1" customWidth="1"/>
    <col min="3093" max="3093" width="7.5546875" style="2" bestFit="1" customWidth="1"/>
    <col min="3094" max="3094" width="7.109375" style="2" bestFit="1" customWidth="1"/>
    <col min="3095" max="3095" width="7.5546875" style="2" bestFit="1" customWidth="1"/>
    <col min="3096" max="3096" width="7.109375" style="2" bestFit="1" customWidth="1"/>
    <col min="3097" max="3097" width="7.5546875" style="2" bestFit="1" customWidth="1"/>
    <col min="3098" max="3098" width="7.109375" style="2" bestFit="1" customWidth="1"/>
    <col min="3099" max="3099" width="7.5546875" style="2" bestFit="1" customWidth="1"/>
    <col min="3100" max="3100" width="7.109375" style="2" bestFit="1" customWidth="1"/>
    <col min="3101" max="3101" width="7.5546875" style="2" bestFit="1" customWidth="1"/>
    <col min="3102" max="3102" width="7.109375" style="2" bestFit="1" customWidth="1"/>
    <col min="3103" max="3103" width="7.5546875" style="2" bestFit="1" customWidth="1"/>
    <col min="3104" max="3104" width="7.109375" style="2" bestFit="1" customWidth="1"/>
    <col min="3105" max="3105" width="7.5546875" style="2" bestFit="1" customWidth="1"/>
    <col min="3106" max="3106" width="7.109375" style="2" bestFit="1" customWidth="1"/>
    <col min="3107" max="3107" width="7.5546875" style="2" bestFit="1" customWidth="1"/>
    <col min="3108" max="3108" width="7.109375" style="2" bestFit="1" customWidth="1"/>
    <col min="3109" max="3109" width="7.5546875" style="2" bestFit="1" customWidth="1"/>
    <col min="3110" max="3110" width="7.109375" style="2" bestFit="1" customWidth="1"/>
    <col min="3111" max="3111" width="7.5546875" style="2" bestFit="1" customWidth="1"/>
    <col min="3112" max="3112" width="7.109375" style="2" bestFit="1" customWidth="1"/>
    <col min="3113" max="3113" width="7.5546875" style="2" bestFit="1" customWidth="1"/>
    <col min="3114" max="3114" width="7.109375" style="2" bestFit="1" customWidth="1"/>
    <col min="3115" max="3115" width="7.5546875" style="2" bestFit="1" customWidth="1"/>
    <col min="3116" max="3116" width="7.109375" style="2" bestFit="1" customWidth="1"/>
    <col min="3117" max="3117" width="7.5546875" style="2" bestFit="1" customWidth="1"/>
    <col min="3118" max="3118" width="7.109375" style="2" bestFit="1" customWidth="1"/>
    <col min="3119" max="3119" width="7.5546875" style="2" bestFit="1" customWidth="1"/>
    <col min="3120" max="3120" width="7.109375" style="2" bestFit="1" customWidth="1"/>
    <col min="3121" max="3121" width="7.5546875" style="2" bestFit="1" customWidth="1"/>
    <col min="3122" max="3122" width="7.109375" style="2" bestFit="1" customWidth="1"/>
    <col min="3123" max="3123" width="7.5546875" style="2" bestFit="1" customWidth="1"/>
    <col min="3124" max="3124" width="7.109375" style="2" bestFit="1" customWidth="1"/>
    <col min="3125" max="3125" width="7.5546875" style="2" bestFit="1" customWidth="1"/>
    <col min="3126" max="3126" width="7.109375" style="2" bestFit="1" customWidth="1"/>
    <col min="3127" max="3127" width="7.5546875" style="2" bestFit="1" customWidth="1"/>
    <col min="3128" max="3128" width="7.109375" style="2" bestFit="1" customWidth="1"/>
    <col min="3129" max="3129" width="7.5546875" style="2" bestFit="1" customWidth="1"/>
    <col min="3130" max="3130" width="7.109375" style="2" bestFit="1" customWidth="1"/>
    <col min="3131" max="3131" width="7.5546875" style="2" bestFit="1" customWidth="1"/>
    <col min="3132" max="3132" width="7.109375" style="2" bestFit="1" customWidth="1"/>
    <col min="3133" max="3133" width="7.5546875" style="2" bestFit="1" customWidth="1"/>
    <col min="3134" max="3134" width="7.109375" style="2" bestFit="1" customWidth="1"/>
    <col min="3135" max="3135" width="7.5546875" style="2" bestFit="1" customWidth="1"/>
    <col min="3136" max="3136" width="7.109375" style="2" bestFit="1" customWidth="1"/>
    <col min="3137" max="3137" width="7.5546875" style="2" bestFit="1" customWidth="1"/>
    <col min="3138" max="3138" width="7.109375" style="2" bestFit="1" customWidth="1"/>
    <col min="3139" max="3139" width="7.5546875" style="2" bestFit="1" customWidth="1"/>
    <col min="3140" max="3140" width="7.109375" style="2" bestFit="1" customWidth="1"/>
    <col min="3141" max="3141" width="7.5546875" style="2" bestFit="1" customWidth="1"/>
    <col min="3142" max="3142" width="7.109375" style="2" bestFit="1" customWidth="1"/>
    <col min="3143" max="3143" width="7.5546875" style="2" bestFit="1" customWidth="1"/>
    <col min="3144" max="3144" width="7.109375" style="2" bestFit="1" customWidth="1"/>
    <col min="3145" max="3145" width="7.5546875" style="2" bestFit="1" customWidth="1"/>
    <col min="3146" max="3146" width="7.109375" style="2" bestFit="1" customWidth="1"/>
    <col min="3147" max="3147" width="7.5546875" style="2" bestFit="1" customWidth="1"/>
    <col min="3148" max="3148" width="7.109375" style="2" bestFit="1" customWidth="1"/>
    <col min="3149" max="3149" width="7.5546875" style="2" bestFit="1" customWidth="1"/>
    <col min="3150" max="3150" width="7.109375" style="2" bestFit="1" customWidth="1"/>
    <col min="3151" max="3151" width="7.5546875" style="2" bestFit="1" customWidth="1"/>
    <col min="3152" max="3152" width="7.109375" style="2" bestFit="1" customWidth="1"/>
    <col min="3153" max="3153" width="7.5546875" style="2" bestFit="1" customWidth="1"/>
    <col min="3154" max="3154" width="7.109375" style="2" bestFit="1" customWidth="1"/>
    <col min="3155" max="3155" width="7.5546875" style="2" bestFit="1" customWidth="1"/>
    <col min="3156" max="3156" width="7.109375" style="2" bestFit="1" customWidth="1"/>
    <col min="3157" max="3157" width="7.5546875" style="2" bestFit="1" customWidth="1"/>
    <col min="3158" max="3158" width="7.109375" style="2" bestFit="1" customWidth="1"/>
    <col min="3159" max="3159" width="7.5546875" style="2" bestFit="1" customWidth="1"/>
    <col min="3160" max="3160" width="7.109375" style="2" bestFit="1" customWidth="1"/>
    <col min="3161" max="3161" width="7.5546875" style="2" bestFit="1" customWidth="1"/>
    <col min="3162" max="3162" width="7.109375" style="2" bestFit="1" customWidth="1"/>
    <col min="3163" max="3163" width="7.5546875" style="2" bestFit="1" customWidth="1"/>
    <col min="3164" max="3164" width="7.109375" style="2" bestFit="1" customWidth="1"/>
    <col min="3165" max="3165" width="7.5546875" style="2" bestFit="1" customWidth="1"/>
    <col min="3166" max="3166" width="7.109375" style="2" bestFit="1" customWidth="1"/>
    <col min="3167" max="3167" width="7.5546875" style="2" bestFit="1" customWidth="1"/>
    <col min="3168" max="3168" width="7.109375" style="2" bestFit="1" customWidth="1"/>
    <col min="3169" max="3169" width="7.5546875" style="2" bestFit="1" customWidth="1"/>
    <col min="3170" max="3170" width="7.109375" style="2" bestFit="1" customWidth="1"/>
    <col min="3171" max="3171" width="7.5546875" style="2" bestFit="1" customWidth="1"/>
    <col min="3172" max="3172" width="7.109375" style="2" bestFit="1" customWidth="1"/>
    <col min="3173" max="3173" width="7.5546875" style="2" bestFit="1" customWidth="1"/>
    <col min="3174" max="3174" width="7.109375" style="2" bestFit="1" customWidth="1"/>
    <col min="3175" max="3175" width="7.5546875" style="2" bestFit="1" customWidth="1"/>
    <col min="3176" max="3176" width="7.109375" style="2" bestFit="1" customWidth="1"/>
    <col min="3177" max="3177" width="7.5546875" style="2" bestFit="1" customWidth="1"/>
    <col min="3178" max="3178" width="7.109375" style="2" bestFit="1" customWidth="1"/>
    <col min="3179" max="3179" width="7.5546875" style="2" bestFit="1" customWidth="1"/>
    <col min="3180" max="3180" width="7.109375" style="2" bestFit="1" customWidth="1"/>
    <col min="3181" max="3181" width="7.5546875" style="2" bestFit="1" customWidth="1"/>
    <col min="3182" max="3182" width="7.109375" style="2" bestFit="1" customWidth="1"/>
    <col min="3183" max="3183" width="7.5546875" style="2" bestFit="1" customWidth="1"/>
    <col min="3184" max="3184" width="7.109375" style="2" bestFit="1" customWidth="1"/>
    <col min="3185" max="3185" width="7.5546875" style="2" bestFit="1" customWidth="1"/>
    <col min="3186" max="3186" width="7.109375" style="2" bestFit="1" customWidth="1"/>
    <col min="3187" max="3187" width="7.5546875" style="2" bestFit="1" customWidth="1"/>
    <col min="3188" max="3188" width="7.109375" style="2" bestFit="1" customWidth="1"/>
    <col min="3189" max="3189" width="7.5546875" style="2" bestFit="1" customWidth="1"/>
    <col min="3190" max="3190" width="7.109375" style="2" bestFit="1" customWidth="1"/>
    <col min="3191" max="3191" width="7.5546875" style="2" bestFit="1" customWidth="1"/>
    <col min="3192" max="3192" width="7.109375" style="2" bestFit="1" customWidth="1"/>
    <col min="3193" max="3193" width="7.5546875" style="2" bestFit="1" customWidth="1"/>
    <col min="3194" max="3194" width="7.109375" style="2" bestFit="1" customWidth="1"/>
    <col min="3195" max="3195" width="7.5546875" style="2" bestFit="1" customWidth="1"/>
    <col min="3196" max="3196" width="7.109375" style="2" bestFit="1" customWidth="1"/>
    <col min="3197" max="3197" width="7.5546875" style="2" bestFit="1" customWidth="1"/>
    <col min="3198" max="3198" width="7.109375" style="2" bestFit="1" customWidth="1"/>
    <col min="3199" max="3199" width="7.5546875" style="2" bestFit="1" customWidth="1"/>
    <col min="3200" max="3200" width="7.109375" style="2" bestFit="1" customWidth="1"/>
    <col min="3201" max="3201" width="7.5546875" style="2" bestFit="1" customWidth="1"/>
    <col min="3202" max="3202" width="7.109375" style="2" bestFit="1" customWidth="1"/>
    <col min="3203" max="3203" width="7.5546875" style="2" bestFit="1" customWidth="1"/>
    <col min="3204" max="3204" width="7.109375" style="2" bestFit="1" customWidth="1"/>
    <col min="3205" max="3205" width="7.5546875" style="2" bestFit="1" customWidth="1"/>
    <col min="3206" max="3206" width="7.109375" style="2" bestFit="1" customWidth="1"/>
    <col min="3207" max="3207" width="7.5546875" style="2" bestFit="1" customWidth="1"/>
    <col min="3208" max="3208" width="7.109375" style="2" bestFit="1" customWidth="1"/>
    <col min="3209" max="3209" width="7.5546875" style="2" bestFit="1" customWidth="1"/>
    <col min="3210" max="3210" width="7.109375" style="2" bestFit="1" customWidth="1"/>
    <col min="3211" max="3211" width="7.5546875" style="2" bestFit="1" customWidth="1"/>
    <col min="3212" max="3212" width="7.109375" style="2" bestFit="1" customWidth="1"/>
    <col min="3213" max="3213" width="7.5546875" style="2" bestFit="1" customWidth="1"/>
    <col min="3214" max="3214" width="7.109375" style="2" bestFit="1" customWidth="1"/>
    <col min="3215" max="3215" width="7.5546875" style="2" bestFit="1" customWidth="1"/>
    <col min="3216" max="3216" width="7.109375" style="2" bestFit="1" customWidth="1"/>
    <col min="3217" max="3217" width="7.5546875" style="2" bestFit="1" customWidth="1"/>
    <col min="3218" max="3218" width="7.109375" style="2" bestFit="1" customWidth="1"/>
    <col min="3219" max="3219" width="7.5546875" style="2" bestFit="1" customWidth="1"/>
    <col min="3220" max="3220" width="7.109375" style="2" bestFit="1" customWidth="1"/>
    <col min="3221" max="3221" width="7.5546875" style="2" bestFit="1" customWidth="1"/>
    <col min="3222" max="3222" width="7.109375" style="2" bestFit="1" customWidth="1"/>
    <col min="3223" max="3223" width="7.5546875" style="2" bestFit="1" customWidth="1"/>
    <col min="3224" max="3224" width="7.109375" style="2" bestFit="1" customWidth="1"/>
    <col min="3225" max="3225" width="7.5546875" style="2" bestFit="1" customWidth="1"/>
    <col min="3226" max="3226" width="7.109375" style="2" bestFit="1" customWidth="1"/>
    <col min="3227" max="3227" width="7.5546875" style="2" bestFit="1" customWidth="1"/>
    <col min="3228" max="3228" width="7.109375" style="2" bestFit="1" customWidth="1"/>
    <col min="3229" max="3229" width="7.5546875" style="2" bestFit="1" customWidth="1"/>
    <col min="3230" max="3230" width="7.109375" style="2" bestFit="1" customWidth="1"/>
    <col min="3231" max="3231" width="7.5546875" style="2" bestFit="1" customWidth="1"/>
    <col min="3232" max="3232" width="7.109375" style="2" bestFit="1" customWidth="1"/>
    <col min="3233" max="3233" width="7.5546875" style="2" bestFit="1" customWidth="1"/>
    <col min="3234" max="3234" width="7.109375" style="2" bestFit="1" customWidth="1"/>
    <col min="3235" max="3235" width="7.5546875" style="2" bestFit="1" customWidth="1"/>
    <col min="3236" max="3236" width="7.109375" style="2" bestFit="1" customWidth="1"/>
    <col min="3237" max="3237" width="7.5546875" style="2" bestFit="1" customWidth="1"/>
    <col min="3238" max="3238" width="7.109375" style="2" bestFit="1" customWidth="1"/>
    <col min="3239" max="3239" width="7.5546875" style="2" bestFit="1" customWidth="1"/>
    <col min="3240" max="3240" width="7.109375" style="2" bestFit="1" customWidth="1"/>
    <col min="3241" max="3241" width="7.5546875" style="2" bestFit="1" customWidth="1"/>
    <col min="3242" max="3242" width="7.109375" style="2" bestFit="1" customWidth="1"/>
    <col min="3243" max="3243" width="7.5546875" style="2" bestFit="1" customWidth="1"/>
    <col min="3244" max="3244" width="7.109375" style="2" bestFit="1" customWidth="1"/>
    <col min="3245" max="3245" width="7.5546875" style="2" bestFit="1" customWidth="1"/>
    <col min="3246" max="3246" width="7.109375" style="2" bestFit="1" customWidth="1"/>
    <col min="3247" max="3247" width="7.5546875" style="2" bestFit="1" customWidth="1"/>
    <col min="3248" max="3248" width="7.109375" style="2" bestFit="1" customWidth="1"/>
    <col min="3249" max="3249" width="7.5546875" style="2" bestFit="1" customWidth="1"/>
    <col min="3250" max="3250" width="7.109375" style="2" bestFit="1" customWidth="1"/>
    <col min="3251" max="3251" width="7.5546875" style="2" bestFit="1" customWidth="1"/>
    <col min="3252" max="3252" width="7.109375" style="2" bestFit="1" customWidth="1"/>
    <col min="3253" max="3253" width="7.5546875" style="2" bestFit="1" customWidth="1"/>
    <col min="3254" max="3254" width="7.109375" style="2" bestFit="1" customWidth="1"/>
    <col min="3255" max="3255" width="7.5546875" style="2" bestFit="1" customWidth="1"/>
    <col min="3256" max="3256" width="7.109375" style="2" bestFit="1" customWidth="1"/>
    <col min="3257" max="3257" width="7.5546875" style="2" bestFit="1" customWidth="1"/>
    <col min="3258" max="3258" width="7.109375" style="2" bestFit="1" customWidth="1"/>
    <col min="3259" max="3259" width="7.5546875" style="2" bestFit="1" customWidth="1"/>
    <col min="3260" max="3260" width="7.109375" style="2" bestFit="1" customWidth="1"/>
    <col min="3261" max="3261" width="7.5546875" style="2" bestFit="1" customWidth="1"/>
    <col min="3262" max="3262" width="7.109375" style="2" bestFit="1" customWidth="1"/>
    <col min="3263" max="3263" width="7.5546875" style="2" bestFit="1" customWidth="1"/>
    <col min="3264" max="3264" width="7.109375" style="2" bestFit="1" customWidth="1"/>
    <col min="3265" max="3265" width="7.5546875" style="2" bestFit="1" customWidth="1"/>
    <col min="3266" max="3266" width="7.109375" style="2" bestFit="1" customWidth="1"/>
    <col min="3267" max="3267" width="7.5546875" style="2" bestFit="1" customWidth="1"/>
    <col min="3268" max="3268" width="7.109375" style="2" bestFit="1" customWidth="1"/>
    <col min="3269" max="3269" width="7.5546875" style="2" bestFit="1" customWidth="1"/>
    <col min="3270" max="3270" width="7.109375" style="2" bestFit="1" customWidth="1"/>
    <col min="3271" max="3271" width="7.5546875" style="2" bestFit="1" customWidth="1"/>
    <col min="3272" max="3272" width="7.109375" style="2" bestFit="1" customWidth="1"/>
    <col min="3273" max="3273" width="7.5546875" style="2" bestFit="1" customWidth="1"/>
    <col min="3274" max="3274" width="7.109375" style="2" bestFit="1" customWidth="1"/>
    <col min="3275" max="3275" width="7.5546875" style="2" bestFit="1" customWidth="1"/>
    <col min="3276" max="3276" width="7.109375" style="2" bestFit="1" customWidth="1"/>
    <col min="3277" max="3277" width="7.5546875" style="2" bestFit="1" customWidth="1"/>
    <col min="3278" max="3278" width="7.109375" style="2" bestFit="1" customWidth="1"/>
    <col min="3279" max="3279" width="7.5546875" style="2" bestFit="1" customWidth="1"/>
    <col min="3280" max="3280" width="7.109375" style="2" bestFit="1" customWidth="1"/>
    <col min="3281" max="3281" width="7.5546875" style="2" bestFit="1" customWidth="1"/>
    <col min="3282" max="3282" width="7.109375" style="2" bestFit="1" customWidth="1"/>
    <col min="3283" max="3283" width="7.5546875" style="2" bestFit="1" customWidth="1"/>
    <col min="3284" max="3284" width="7.109375" style="2" bestFit="1" customWidth="1"/>
    <col min="3285" max="3285" width="7.5546875" style="2" bestFit="1" customWidth="1"/>
    <col min="3286" max="3286" width="7.109375" style="2" bestFit="1" customWidth="1"/>
    <col min="3287" max="3287" width="7.5546875" style="2" bestFit="1" customWidth="1"/>
    <col min="3288" max="3288" width="7.109375" style="2" bestFit="1" customWidth="1"/>
    <col min="3289" max="3289" width="7.5546875" style="2" bestFit="1" customWidth="1"/>
    <col min="3290" max="3290" width="7.109375" style="2" bestFit="1" customWidth="1"/>
    <col min="3291" max="3291" width="7.5546875" style="2" bestFit="1" customWidth="1"/>
    <col min="3292" max="3292" width="7.109375" style="2" bestFit="1" customWidth="1"/>
    <col min="3293" max="3293" width="7.5546875" style="2" bestFit="1" customWidth="1"/>
    <col min="3294" max="3294" width="7.109375" style="2" bestFit="1" customWidth="1"/>
    <col min="3295" max="3295" width="7.5546875" style="2" bestFit="1" customWidth="1"/>
    <col min="3296" max="3296" width="7.109375" style="2" bestFit="1" customWidth="1"/>
    <col min="3297" max="3297" width="7.5546875" style="2" bestFit="1" customWidth="1"/>
    <col min="3298" max="3298" width="7.109375" style="2" bestFit="1" customWidth="1"/>
    <col min="3299" max="3299" width="7.5546875" style="2" bestFit="1" customWidth="1"/>
    <col min="3300" max="3300" width="7.109375" style="2" bestFit="1" customWidth="1"/>
    <col min="3301" max="3301" width="7.5546875" style="2" bestFit="1" customWidth="1"/>
    <col min="3302" max="3302" width="7.109375" style="2" bestFit="1" customWidth="1"/>
    <col min="3303" max="3303" width="7.5546875" style="2" bestFit="1" customWidth="1"/>
    <col min="3304" max="3304" width="7.109375" style="2" bestFit="1" customWidth="1"/>
    <col min="3305" max="3305" width="7.5546875" style="2" bestFit="1" customWidth="1"/>
    <col min="3306" max="3306" width="7.109375" style="2" bestFit="1" customWidth="1"/>
    <col min="3307" max="3307" width="7.5546875" style="2" bestFit="1" customWidth="1"/>
    <col min="3308" max="3308" width="7.109375" style="2" bestFit="1" customWidth="1"/>
    <col min="3309" max="3309" width="7.5546875" style="2" bestFit="1" customWidth="1"/>
    <col min="3310" max="3310" width="7.109375" style="2" bestFit="1" customWidth="1"/>
    <col min="3311" max="3311" width="7.5546875" style="2" bestFit="1" customWidth="1"/>
    <col min="3312" max="3312" width="7.109375" style="2" bestFit="1" customWidth="1"/>
    <col min="3313" max="3313" width="7.5546875" style="2" bestFit="1" customWidth="1"/>
    <col min="3314" max="3314" width="7.109375" style="2" bestFit="1" customWidth="1"/>
    <col min="3315" max="3315" width="7.5546875" style="2" bestFit="1" customWidth="1"/>
    <col min="3316" max="3316" width="7.109375" style="2" bestFit="1" customWidth="1"/>
    <col min="3317" max="3317" width="7.5546875" style="2" bestFit="1" customWidth="1"/>
    <col min="3318" max="3318" width="7.109375" style="2" bestFit="1" customWidth="1"/>
    <col min="3319" max="3319" width="7.5546875" style="2" bestFit="1" customWidth="1"/>
    <col min="3320" max="3320" width="7.109375" style="2" bestFit="1" customWidth="1"/>
    <col min="3321" max="3321" width="7.5546875" style="2" bestFit="1" customWidth="1"/>
    <col min="3322" max="3322" width="7.109375" style="2" bestFit="1" customWidth="1"/>
    <col min="3323" max="3323" width="7.5546875" style="2" bestFit="1" customWidth="1"/>
    <col min="3324" max="3324" width="7.109375" style="2" bestFit="1" customWidth="1"/>
    <col min="3325" max="3325" width="7.5546875" style="2" bestFit="1" customWidth="1"/>
    <col min="3326" max="3326" width="7.109375" style="2" bestFit="1" customWidth="1"/>
    <col min="3327" max="3327" width="7.5546875" style="2" bestFit="1" customWidth="1"/>
    <col min="3328" max="3328" width="7.109375" style="2" bestFit="1" customWidth="1"/>
    <col min="3329" max="3329" width="7.5546875" style="2" bestFit="1" customWidth="1"/>
    <col min="3330" max="3330" width="7.109375" style="2" bestFit="1" customWidth="1"/>
    <col min="3331" max="3331" width="7.5546875" style="2" bestFit="1" customWidth="1"/>
    <col min="3332" max="3332" width="7.109375" style="2" bestFit="1" customWidth="1"/>
    <col min="3333" max="3333" width="7.5546875" style="2" bestFit="1" customWidth="1"/>
    <col min="3334" max="3334" width="7.109375" style="2" bestFit="1" customWidth="1"/>
    <col min="3335" max="3335" width="7.5546875" style="2" bestFit="1" customWidth="1"/>
    <col min="3336" max="3336" width="7.109375" style="2" bestFit="1" customWidth="1"/>
    <col min="3337" max="3337" width="7.5546875" style="2" bestFit="1" customWidth="1"/>
    <col min="3338" max="3338" width="7.109375" style="2" bestFit="1" customWidth="1"/>
    <col min="3339" max="3339" width="7.5546875" style="2" bestFit="1" customWidth="1"/>
    <col min="3340" max="3340" width="7.109375" style="2" bestFit="1" customWidth="1"/>
    <col min="3341" max="3341" width="7.5546875" style="2" bestFit="1" customWidth="1"/>
    <col min="3342" max="3342" width="7.109375" style="2" bestFit="1" customWidth="1"/>
    <col min="3343" max="3343" width="7.5546875" style="2" bestFit="1" customWidth="1"/>
    <col min="3344" max="3344" width="7.109375" style="2" bestFit="1" customWidth="1"/>
    <col min="3345" max="3345" width="7.5546875" style="2" bestFit="1" customWidth="1"/>
    <col min="3346" max="3346" width="7.109375" style="2" bestFit="1" customWidth="1"/>
    <col min="3347" max="3347" width="7.5546875" style="2" bestFit="1" customWidth="1"/>
    <col min="3348" max="3348" width="7.109375" style="2" bestFit="1" customWidth="1"/>
    <col min="3349" max="3349" width="7.5546875" style="2" bestFit="1" customWidth="1"/>
    <col min="3350" max="3350" width="7.109375" style="2" bestFit="1" customWidth="1"/>
    <col min="3351" max="3351" width="7.5546875" style="2" bestFit="1" customWidth="1"/>
    <col min="3352" max="3352" width="7.109375" style="2" bestFit="1" customWidth="1"/>
    <col min="3353" max="3353" width="7.5546875" style="2" bestFit="1" customWidth="1"/>
    <col min="3354" max="3354" width="7.109375" style="2" bestFit="1" customWidth="1"/>
    <col min="3355" max="3355" width="7.5546875" style="2" bestFit="1" customWidth="1"/>
    <col min="3356" max="3356" width="7.109375" style="2" bestFit="1" customWidth="1"/>
    <col min="3357" max="3357" width="7.5546875" style="2" bestFit="1" customWidth="1"/>
    <col min="3358" max="3358" width="7.109375" style="2" bestFit="1" customWidth="1"/>
    <col min="3359" max="3359" width="7.5546875" style="2" bestFit="1" customWidth="1"/>
    <col min="3360" max="3360" width="7.109375" style="2" bestFit="1" customWidth="1"/>
    <col min="3361" max="3361" width="7.5546875" style="2" bestFit="1" customWidth="1"/>
    <col min="3362" max="3362" width="7.109375" style="2" bestFit="1" customWidth="1"/>
    <col min="3363" max="3363" width="7.5546875" style="2" bestFit="1" customWidth="1"/>
    <col min="3364" max="3364" width="7.109375" style="2" bestFit="1" customWidth="1"/>
    <col min="3365" max="3365" width="7.5546875" style="2" bestFit="1" customWidth="1"/>
    <col min="3366" max="3366" width="7.109375" style="2" bestFit="1" customWidth="1"/>
    <col min="3367" max="3367" width="7.5546875" style="2" bestFit="1" customWidth="1"/>
    <col min="3368" max="3368" width="7.109375" style="2" bestFit="1" customWidth="1"/>
    <col min="3369" max="3369" width="7.5546875" style="2" bestFit="1" customWidth="1"/>
    <col min="3370" max="3370" width="7.109375" style="2" bestFit="1" customWidth="1"/>
    <col min="3371" max="3371" width="7.5546875" style="2" bestFit="1" customWidth="1"/>
    <col min="3372" max="3372" width="7.109375" style="2" bestFit="1" customWidth="1"/>
    <col min="3373" max="3373" width="7.5546875" style="2" bestFit="1" customWidth="1"/>
    <col min="3374" max="3374" width="7.109375" style="2" bestFit="1" customWidth="1"/>
    <col min="3375" max="3375" width="7.5546875" style="2" bestFit="1" customWidth="1"/>
    <col min="3376" max="3376" width="7.109375" style="2" bestFit="1" customWidth="1"/>
    <col min="3377" max="3377" width="7.5546875" style="2" bestFit="1" customWidth="1"/>
    <col min="3378" max="3378" width="7.109375" style="2" bestFit="1" customWidth="1"/>
    <col min="3379" max="3379" width="7.5546875" style="2" bestFit="1" customWidth="1"/>
    <col min="3380" max="3380" width="7.109375" style="2" bestFit="1" customWidth="1"/>
    <col min="3381" max="3381" width="7.5546875" style="2" bestFit="1" customWidth="1"/>
    <col min="3382" max="3382" width="7.109375" style="2" bestFit="1" customWidth="1"/>
    <col min="3383" max="3383" width="7.5546875" style="2" bestFit="1" customWidth="1"/>
    <col min="3384" max="3384" width="7.109375" style="2" bestFit="1" customWidth="1"/>
    <col min="3385" max="3385" width="7.5546875" style="2" bestFit="1" customWidth="1"/>
    <col min="3386" max="3386" width="7.109375" style="2" bestFit="1" customWidth="1"/>
    <col min="3387" max="3387" width="7.5546875" style="2" bestFit="1" customWidth="1"/>
    <col min="3388" max="3388" width="7.109375" style="2" bestFit="1" customWidth="1"/>
    <col min="3389" max="3389" width="7.5546875" style="2" bestFit="1" customWidth="1"/>
    <col min="3390" max="3390" width="7.109375" style="2" bestFit="1" customWidth="1"/>
    <col min="3391" max="3391" width="7.5546875" style="2" bestFit="1" customWidth="1"/>
    <col min="3392" max="3392" width="7.109375" style="2" bestFit="1" customWidth="1"/>
    <col min="3393" max="3393" width="7.5546875" style="2" bestFit="1" customWidth="1"/>
    <col min="3394" max="3394" width="7.109375" style="2" bestFit="1" customWidth="1"/>
    <col min="3395" max="3395" width="7.5546875" style="2" bestFit="1" customWidth="1"/>
    <col min="3396" max="3396" width="7.109375" style="2" bestFit="1" customWidth="1"/>
    <col min="3397" max="3397" width="7.5546875" style="2" bestFit="1" customWidth="1"/>
    <col min="3398" max="3398" width="7.109375" style="2" bestFit="1" customWidth="1"/>
    <col min="3399" max="3399" width="7.5546875" style="2" bestFit="1" customWidth="1"/>
    <col min="3400" max="3400" width="7.109375" style="2" bestFit="1" customWidth="1"/>
    <col min="3401" max="3401" width="7.5546875" style="2" bestFit="1" customWidth="1"/>
    <col min="3402" max="3402" width="7.109375" style="2" bestFit="1" customWidth="1"/>
    <col min="3403" max="3403" width="7.5546875" style="2" bestFit="1" customWidth="1"/>
    <col min="3404" max="3404" width="7.109375" style="2" bestFit="1" customWidth="1"/>
    <col min="3405" max="3405" width="7.5546875" style="2" bestFit="1" customWidth="1"/>
    <col min="3406" max="3406" width="7.109375" style="2" bestFit="1" customWidth="1"/>
    <col min="3407" max="3407" width="7.5546875" style="2" bestFit="1" customWidth="1"/>
    <col min="3408" max="3408" width="7.109375" style="2" bestFit="1" customWidth="1"/>
    <col min="3409" max="3409" width="7.5546875" style="2" bestFit="1" customWidth="1"/>
    <col min="3410" max="3410" width="7.109375" style="2" bestFit="1" customWidth="1"/>
    <col min="3411" max="3411" width="7.5546875" style="2" bestFit="1" customWidth="1"/>
    <col min="3412" max="3412" width="7.109375" style="2" bestFit="1" customWidth="1"/>
    <col min="3413" max="3413" width="7.5546875" style="2" bestFit="1" customWidth="1"/>
    <col min="3414" max="3414" width="7.109375" style="2" bestFit="1" customWidth="1"/>
    <col min="3415" max="3415" width="7.5546875" style="2" bestFit="1" customWidth="1"/>
    <col min="3416" max="3416" width="7.109375" style="2" bestFit="1" customWidth="1"/>
    <col min="3417" max="3417" width="7.5546875" style="2" bestFit="1" customWidth="1"/>
    <col min="3418" max="3418" width="7.109375" style="2" bestFit="1" customWidth="1"/>
    <col min="3419" max="3419" width="7.5546875" style="2" bestFit="1" customWidth="1"/>
    <col min="3420" max="3420" width="7.109375" style="2" bestFit="1" customWidth="1"/>
    <col min="3421" max="3421" width="7.5546875" style="2" bestFit="1" customWidth="1"/>
    <col min="3422" max="3422" width="7.109375" style="2" bestFit="1" customWidth="1"/>
    <col min="3423" max="3423" width="7.5546875" style="2" bestFit="1" customWidth="1"/>
    <col min="3424" max="3424" width="7.109375" style="2" bestFit="1" customWidth="1"/>
    <col min="3425" max="3425" width="7.5546875" style="2" bestFit="1" customWidth="1"/>
    <col min="3426" max="3426" width="7.109375" style="2" bestFit="1" customWidth="1"/>
    <col min="3427" max="3427" width="7.5546875" style="2" bestFit="1" customWidth="1"/>
    <col min="3428" max="3428" width="7.109375" style="2" bestFit="1" customWidth="1"/>
    <col min="3429" max="3429" width="7.5546875" style="2" bestFit="1" customWidth="1"/>
    <col min="3430" max="3430" width="7.109375" style="2" bestFit="1" customWidth="1"/>
    <col min="3431" max="3431" width="7.5546875" style="2" bestFit="1" customWidth="1"/>
    <col min="3432" max="3432" width="7.109375" style="2" bestFit="1" customWidth="1"/>
    <col min="3433" max="3433" width="7.5546875" style="2" bestFit="1" customWidth="1"/>
    <col min="3434" max="3434" width="7.109375" style="2" bestFit="1" customWidth="1"/>
    <col min="3435" max="3435" width="7.5546875" style="2" bestFit="1" customWidth="1"/>
    <col min="3436" max="3436" width="7.109375" style="2" bestFit="1" customWidth="1"/>
    <col min="3437" max="3437" width="7.5546875" style="2" bestFit="1" customWidth="1"/>
    <col min="3438" max="3438" width="7.109375" style="2" bestFit="1" customWidth="1"/>
    <col min="3439" max="3439" width="7.5546875" style="2" bestFit="1" customWidth="1"/>
    <col min="3440" max="3440" width="7.109375" style="2" bestFit="1" customWidth="1"/>
    <col min="3441" max="3441" width="7.5546875" style="2" bestFit="1" customWidth="1"/>
    <col min="3442" max="3442" width="7.109375" style="2" bestFit="1" customWidth="1"/>
    <col min="3443" max="3443" width="7.5546875" style="2" bestFit="1" customWidth="1"/>
    <col min="3444" max="3444" width="7.109375" style="2" bestFit="1" customWidth="1"/>
    <col min="3445" max="3445" width="7.5546875" style="2" bestFit="1" customWidth="1"/>
    <col min="3446" max="3446" width="7.109375" style="2" bestFit="1" customWidth="1"/>
    <col min="3447" max="3447" width="7.5546875" style="2" bestFit="1" customWidth="1"/>
    <col min="3448" max="3448" width="7.109375" style="2" bestFit="1" customWidth="1"/>
    <col min="3449" max="3449" width="7.5546875" style="2" bestFit="1" customWidth="1"/>
    <col min="3450" max="3450" width="7.109375" style="2" bestFit="1" customWidth="1"/>
    <col min="3451" max="3451" width="7.5546875" style="2" bestFit="1" customWidth="1"/>
    <col min="3452" max="3452" width="7.109375" style="2" bestFit="1" customWidth="1"/>
    <col min="3453" max="3453" width="7.5546875" style="2" bestFit="1" customWidth="1"/>
    <col min="3454" max="3454" width="7.109375" style="2" bestFit="1" customWidth="1"/>
    <col min="3455" max="3455" width="7.5546875" style="2" bestFit="1" customWidth="1"/>
    <col min="3456" max="3456" width="7.109375" style="2" bestFit="1" customWidth="1"/>
    <col min="3457" max="3457" width="7.5546875" style="2" bestFit="1" customWidth="1"/>
    <col min="3458" max="3458" width="7.109375" style="2" bestFit="1" customWidth="1"/>
    <col min="3459" max="3459" width="7.5546875" style="2" bestFit="1" customWidth="1"/>
    <col min="3460" max="3460" width="7.109375" style="2" bestFit="1" customWidth="1"/>
    <col min="3461" max="3461" width="7.5546875" style="2" bestFit="1" customWidth="1"/>
    <col min="3462" max="3462" width="7.109375" style="2" bestFit="1" customWidth="1"/>
    <col min="3463" max="3463" width="7.5546875" style="2" bestFit="1" customWidth="1"/>
    <col min="3464" max="3464" width="7.109375" style="2" bestFit="1" customWidth="1"/>
    <col min="3465" max="3465" width="7.5546875" style="2" bestFit="1" customWidth="1"/>
    <col min="3466" max="3466" width="7.109375" style="2" bestFit="1" customWidth="1"/>
    <col min="3467" max="3467" width="7.5546875" style="2" bestFit="1" customWidth="1"/>
    <col min="3468" max="3468" width="7.109375" style="2" bestFit="1" customWidth="1"/>
    <col min="3469" max="3469" width="7.5546875" style="2" bestFit="1" customWidth="1"/>
    <col min="3470" max="3470" width="7.109375" style="2" bestFit="1" customWidth="1"/>
    <col min="3471" max="3471" width="7.5546875" style="2" bestFit="1" customWidth="1"/>
    <col min="3472" max="3472" width="7.109375" style="2" bestFit="1" customWidth="1"/>
    <col min="3473" max="3473" width="7.5546875" style="2" bestFit="1" customWidth="1"/>
    <col min="3474" max="3474" width="7.109375" style="2" bestFit="1" customWidth="1"/>
    <col min="3475" max="3475" width="7.5546875" style="2" bestFit="1" customWidth="1"/>
    <col min="3476" max="3476" width="7.109375" style="2" bestFit="1" customWidth="1"/>
    <col min="3477" max="3477" width="7.5546875" style="2" bestFit="1" customWidth="1"/>
    <col min="3478" max="3478" width="7.109375" style="2" bestFit="1" customWidth="1"/>
    <col min="3479" max="3479" width="7.5546875" style="2" bestFit="1" customWidth="1"/>
    <col min="3480" max="3480" width="7.109375" style="2" bestFit="1" customWidth="1"/>
    <col min="3481" max="3481" width="7.5546875" style="2" bestFit="1" customWidth="1"/>
    <col min="3482" max="3482" width="7.109375" style="2" bestFit="1" customWidth="1"/>
    <col min="3483" max="3483" width="7.5546875" style="2" bestFit="1" customWidth="1"/>
    <col min="3484" max="3484" width="7.109375" style="2" bestFit="1" customWidth="1"/>
    <col min="3485" max="3485" width="7.5546875" style="2" bestFit="1" customWidth="1"/>
    <col min="3486" max="3486" width="7.109375" style="2" bestFit="1" customWidth="1"/>
    <col min="3487" max="3487" width="7.5546875" style="2" bestFit="1" customWidth="1"/>
    <col min="3488" max="3488" width="7.109375" style="2" bestFit="1" customWidth="1"/>
    <col min="3489" max="3489" width="7.5546875" style="2" bestFit="1" customWidth="1"/>
    <col min="3490" max="3490" width="7.109375" style="2" bestFit="1" customWidth="1"/>
    <col min="3491" max="3491" width="7.5546875" style="2" bestFit="1" customWidth="1"/>
    <col min="3492" max="3492" width="7.109375" style="2" bestFit="1" customWidth="1"/>
    <col min="3493" max="3493" width="7.5546875" style="2" bestFit="1" customWidth="1"/>
    <col min="3494" max="3494" width="7.109375" style="2" bestFit="1" customWidth="1"/>
    <col min="3495" max="3495" width="7.5546875" style="2" bestFit="1" customWidth="1"/>
    <col min="3496" max="3496" width="7.109375" style="2" bestFit="1" customWidth="1"/>
    <col min="3497" max="3497" width="7.5546875" style="2" bestFit="1" customWidth="1"/>
    <col min="3498" max="3498" width="7.109375" style="2" bestFit="1" customWidth="1"/>
    <col min="3499" max="3499" width="7.5546875" style="2" bestFit="1" customWidth="1"/>
    <col min="3500" max="3500" width="7.109375" style="2" bestFit="1" customWidth="1"/>
    <col min="3501" max="3501" width="7.5546875" style="2" bestFit="1" customWidth="1"/>
    <col min="3502" max="3502" width="7.109375" style="2" bestFit="1" customWidth="1"/>
    <col min="3503" max="3503" width="7.5546875" style="2" bestFit="1" customWidth="1"/>
    <col min="3504" max="3504" width="7.109375" style="2" bestFit="1" customWidth="1"/>
    <col min="3505" max="3505" width="7.5546875" style="2" bestFit="1" customWidth="1"/>
    <col min="3506" max="3506" width="7.109375" style="2" bestFit="1" customWidth="1"/>
    <col min="3507" max="3507" width="7.5546875" style="2" bestFit="1" customWidth="1"/>
    <col min="3508" max="3508" width="7.109375" style="2" bestFit="1" customWidth="1"/>
    <col min="3509" max="3509" width="7.5546875" style="2" bestFit="1" customWidth="1"/>
    <col min="3510" max="3510" width="7.109375" style="2" bestFit="1" customWidth="1"/>
    <col min="3511" max="3511" width="7.5546875" style="2" bestFit="1" customWidth="1"/>
    <col min="3512" max="3512" width="7.109375" style="2" bestFit="1" customWidth="1"/>
    <col min="3513" max="3513" width="7.5546875" style="2" bestFit="1" customWidth="1"/>
    <col min="3514" max="3514" width="7.109375" style="2" bestFit="1" customWidth="1"/>
    <col min="3515" max="3515" width="7.5546875" style="2" bestFit="1" customWidth="1"/>
    <col min="3516" max="3516" width="7.109375" style="2" bestFit="1" customWidth="1"/>
    <col min="3517" max="3517" width="7.5546875" style="2" bestFit="1" customWidth="1"/>
    <col min="3518" max="3518" width="7.109375" style="2" bestFit="1" customWidth="1"/>
    <col min="3519" max="3519" width="7.5546875" style="2" bestFit="1" customWidth="1"/>
    <col min="3520" max="3520" width="7.109375" style="2" bestFit="1" customWidth="1"/>
    <col min="3521" max="3521" width="7.5546875" style="2" bestFit="1" customWidth="1"/>
    <col min="3522" max="3522" width="7.109375" style="2" bestFit="1" customWidth="1"/>
    <col min="3523" max="3523" width="7.5546875" style="2" bestFit="1" customWidth="1"/>
    <col min="3524" max="3524" width="7.109375" style="2" bestFit="1" customWidth="1"/>
    <col min="3525" max="3525" width="7.5546875" style="2" bestFit="1" customWidth="1"/>
    <col min="3526" max="3526" width="7.109375" style="2" bestFit="1" customWidth="1"/>
    <col min="3527" max="3527" width="7.5546875" style="2" bestFit="1" customWidth="1"/>
    <col min="3528" max="3528" width="7.109375" style="2" bestFit="1" customWidth="1"/>
    <col min="3529" max="3529" width="7.5546875" style="2" bestFit="1" customWidth="1"/>
    <col min="3530" max="3530" width="7.109375" style="2" bestFit="1" customWidth="1"/>
    <col min="3531" max="3531" width="7.5546875" style="2" bestFit="1" customWidth="1"/>
    <col min="3532" max="3532" width="7.109375" style="2" bestFit="1" customWidth="1"/>
    <col min="3533" max="3533" width="7.5546875" style="2" bestFit="1" customWidth="1"/>
    <col min="3534" max="3534" width="7.109375" style="2" bestFit="1" customWidth="1"/>
    <col min="3535" max="3535" width="7.5546875" style="2" bestFit="1" customWidth="1"/>
    <col min="3536" max="3536" width="7.109375" style="2" bestFit="1" customWidth="1"/>
    <col min="3537" max="3537" width="7.5546875" style="2" bestFit="1" customWidth="1"/>
    <col min="3538" max="3538" width="7.109375" style="2" bestFit="1" customWidth="1"/>
    <col min="3539" max="3539" width="7.5546875" style="2" bestFit="1" customWidth="1"/>
    <col min="3540" max="3540" width="7.109375" style="2" bestFit="1" customWidth="1"/>
    <col min="3541" max="3541" width="7.5546875" style="2" bestFit="1" customWidth="1"/>
    <col min="3542" max="3542" width="7.109375" style="2" bestFit="1" customWidth="1"/>
    <col min="3543" max="3543" width="7.5546875" style="2" bestFit="1" customWidth="1"/>
    <col min="3544" max="3544" width="7.109375" style="2" bestFit="1" customWidth="1"/>
    <col min="3545" max="3545" width="7.5546875" style="2" bestFit="1" customWidth="1"/>
    <col min="3546" max="3546" width="7.109375" style="2" bestFit="1" customWidth="1"/>
    <col min="3547" max="3547" width="7.5546875" style="2" bestFit="1" customWidth="1"/>
    <col min="3548" max="3548" width="7.109375" style="2" bestFit="1" customWidth="1"/>
    <col min="3549" max="3549" width="7.5546875" style="2" bestFit="1" customWidth="1"/>
    <col min="3550" max="3550" width="7.109375" style="2" bestFit="1" customWidth="1"/>
    <col min="3551" max="3551" width="7.5546875" style="2" bestFit="1" customWidth="1"/>
    <col min="3552" max="3552" width="7.109375" style="2" bestFit="1" customWidth="1"/>
    <col min="3553" max="3553" width="7.5546875" style="2" bestFit="1" customWidth="1"/>
    <col min="3554" max="3554" width="7.109375" style="2" bestFit="1" customWidth="1"/>
    <col min="3555" max="3555" width="7.5546875" style="2" bestFit="1" customWidth="1"/>
    <col min="3556" max="3556" width="7.109375" style="2" bestFit="1" customWidth="1"/>
    <col min="3557" max="3557" width="7.5546875" style="2" bestFit="1" customWidth="1"/>
    <col min="3558" max="3558" width="7.109375" style="2" bestFit="1" customWidth="1"/>
    <col min="3559" max="3559" width="7.5546875" style="2" bestFit="1" customWidth="1"/>
    <col min="3560" max="3560" width="7.109375" style="2" bestFit="1" customWidth="1"/>
    <col min="3561" max="3561" width="7.5546875" style="2" bestFit="1" customWidth="1"/>
    <col min="3562" max="3562" width="7.109375" style="2" bestFit="1" customWidth="1"/>
    <col min="3563" max="3563" width="7.5546875" style="2" bestFit="1" customWidth="1"/>
    <col min="3564" max="3564" width="7.109375" style="2" bestFit="1" customWidth="1"/>
    <col min="3565" max="3565" width="7.5546875" style="2" bestFit="1" customWidth="1"/>
    <col min="3566" max="3566" width="7.109375" style="2" bestFit="1" customWidth="1"/>
    <col min="3567" max="3567" width="7.5546875" style="2" bestFit="1" customWidth="1"/>
    <col min="3568" max="3568" width="7.109375" style="2" bestFit="1" customWidth="1"/>
    <col min="3569" max="3569" width="7.5546875" style="2" bestFit="1" customWidth="1"/>
    <col min="3570" max="3570" width="7.109375" style="2" bestFit="1" customWidth="1"/>
    <col min="3571" max="3571" width="7.5546875" style="2" bestFit="1" customWidth="1"/>
    <col min="3572" max="3572" width="7.109375" style="2" bestFit="1" customWidth="1"/>
    <col min="3573" max="3573" width="7.5546875" style="2" bestFit="1" customWidth="1"/>
    <col min="3574" max="3574" width="7.109375" style="2" bestFit="1" customWidth="1"/>
    <col min="3575" max="3575" width="7.5546875" style="2" bestFit="1" customWidth="1"/>
    <col min="3576" max="3576" width="7.109375" style="2" bestFit="1" customWidth="1"/>
    <col min="3577" max="3577" width="7.5546875" style="2" bestFit="1" customWidth="1"/>
    <col min="3578" max="3578" width="7.109375" style="2" bestFit="1" customWidth="1"/>
    <col min="3579" max="3579" width="7.5546875" style="2" bestFit="1" customWidth="1"/>
    <col min="3580" max="3580" width="6" style="2" bestFit="1" customWidth="1"/>
    <col min="3581" max="3581" width="7.5546875" style="2" bestFit="1" customWidth="1"/>
    <col min="3582" max="3582" width="7.109375" style="2" bestFit="1" customWidth="1"/>
    <col min="3583" max="3583" width="7.5546875" style="2" bestFit="1" customWidth="1"/>
    <col min="3584" max="3584" width="7.109375" style="2" bestFit="1" customWidth="1"/>
    <col min="3585" max="3585" width="7.5546875" style="2" bestFit="1" customWidth="1"/>
    <col min="3586" max="3586" width="7.109375" style="2" bestFit="1" customWidth="1"/>
    <col min="3587" max="3587" width="7.5546875" style="2" bestFit="1" customWidth="1"/>
    <col min="3588" max="3588" width="7.109375" style="2" bestFit="1" customWidth="1"/>
    <col min="3589" max="3589" width="7.5546875" style="2" bestFit="1" customWidth="1"/>
    <col min="3590" max="3590" width="7.109375" style="2" bestFit="1" customWidth="1"/>
    <col min="3591" max="3591" width="7.5546875" style="2" bestFit="1" customWidth="1"/>
    <col min="3592" max="3592" width="7.109375" style="2" bestFit="1" customWidth="1"/>
    <col min="3593" max="3593" width="7.5546875" style="2" bestFit="1" customWidth="1"/>
    <col min="3594" max="3594" width="7.109375" style="2" bestFit="1" customWidth="1"/>
    <col min="3595" max="3595" width="7.5546875" style="2" bestFit="1" customWidth="1"/>
    <col min="3596" max="3596" width="7.109375" style="2" bestFit="1" customWidth="1"/>
    <col min="3597" max="3597" width="7.5546875" style="2" bestFit="1" customWidth="1"/>
    <col min="3598" max="3598" width="7.109375" style="2" bestFit="1" customWidth="1"/>
    <col min="3599" max="3599" width="7.5546875" style="2" bestFit="1" customWidth="1"/>
    <col min="3600" max="3600" width="7.109375" style="2" bestFit="1" customWidth="1"/>
    <col min="3601" max="3601" width="7.5546875" style="2" bestFit="1" customWidth="1"/>
    <col min="3602" max="3602" width="7.109375" style="2" bestFit="1" customWidth="1"/>
    <col min="3603" max="3603" width="7.5546875" style="2" bestFit="1" customWidth="1"/>
    <col min="3604" max="3604" width="7.109375" style="2" bestFit="1" customWidth="1"/>
    <col min="3605" max="3605" width="7.5546875" style="2" bestFit="1" customWidth="1"/>
    <col min="3606" max="3606" width="7.109375" style="2" bestFit="1" customWidth="1"/>
    <col min="3607" max="3607" width="7.5546875" style="2" bestFit="1" customWidth="1"/>
    <col min="3608" max="3608" width="7.109375" style="2" bestFit="1" customWidth="1"/>
    <col min="3609" max="3609" width="7.5546875" style="2" bestFit="1" customWidth="1"/>
    <col min="3610" max="3610" width="7.109375" style="2" bestFit="1" customWidth="1"/>
    <col min="3611" max="3611" width="7.5546875" style="2" bestFit="1" customWidth="1"/>
    <col min="3612" max="3612" width="7.109375" style="2" bestFit="1" customWidth="1"/>
    <col min="3613" max="3613" width="7.5546875" style="2" bestFit="1" customWidth="1"/>
    <col min="3614" max="3614" width="7.109375" style="2" bestFit="1" customWidth="1"/>
    <col min="3615" max="3615" width="7.5546875" style="2" bestFit="1" customWidth="1"/>
    <col min="3616" max="3616" width="7.109375" style="2" bestFit="1" customWidth="1"/>
    <col min="3617" max="3617" width="7.5546875" style="2" bestFit="1" customWidth="1"/>
    <col min="3618" max="3618" width="7.109375" style="2" bestFit="1" customWidth="1"/>
    <col min="3619" max="3619" width="7.5546875" style="2" bestFit="1" customWidth="1"/>
    <col min="3620" max="3620" width="7.109375" style="2" bestFit="1" customWidth="1"/>
    <col min="3621" max="3621" width="7.5546875" style="2" bestFit="1" customWidth="1"/>
    <col min="3622" max="3622" width="7.109375" style="2" bestFit="1" customWidth="1"/>
    <col min="3623" max="3623" width="7.5546875" style="2" bestFit="1" customWidth="1"/>
    <col min="3624" max="3624" width="7.109375" style="2" bestFit="1" customWidth="1"/>
    <col min="3625" max="3625" width="7.5546875" style="2" bestFit="1" customWidth="1"/>
    <col min="3626" max="3626" width="7.109375" style="2" bestFit="1" customWidth="1"/>
    <col min="3627" max="3627" width="7.5546875" style="2" bestFit="1" customWidth="1"/>
    <col min="3628" max="3628" width="7.109375" style="2" bestFit="1" customWidth="1"/>
    <col min="3629" max="3629" width="7.5546875" style="2" bestFit="1" customWidth="1"/>
    <col min="3630" max="3630" width="7.109375" style="2" bestFit="1" customWidth="1"/>
    <col min="3631" max="3631" width="7.5546875" style="2" bestFit="1" customWidth="1"/>
    <col min="3632" max="3632" width="7.109375" style="2" bestFit="1" customWidth="1"/>
    <col min="3633" max="3633" width="7.5546875" style="2" bestFit="1" customWidth="1"/>
    <col min="3634" max="3634" width="7.109375" style="2" bestFit="1" customWidth="1"/>
    <col min="3635" max="3635" width="7.5546875" style="2" bestFit="1" customWidth="1"/>
    <col min="3636" max="3636" width="7.109375" style="2" bestFit="1" customWidth="1"/>
    <col min="3637" max="3637" width="7.5546875" style="2" bestFit="1" customWidth="1"/>
    <col min="3638" max="3638" width="7.109375" style="2" bestFit="1" customWidth="1"/>
    <col min="3639" max="3639" width="7.5546875" style="2" bestFit="1" customWidth="1"/>
    <col min="3640" max="3640" width="7.109375" style="2" bestFit="1" customWidth="1"/>
    <col min="3641" max="3641" width="7.5546875" style="2" bestFit="1" customWidth="1"/>
    <col min="3642" max="3642" width="7.109375" style="2" bestFit="1" customWidth="1"/>
    <col min="3643" max="3643" width="7.5546875" style="2" bestFit="1" customWidth="1"/>
    <col min="3644" max="3644" width="7.109375" style="2" bestFit="1" customWidth="1"/>
    <col min="3645" max="3645" width="7.5546875" style="2" bestFit="1" customWidth="1"/>
    <col min="3646" max="3646" width="7.109375" style="2" bestFit="1" customWidth="1"/>
    <col min="3647" max="3647" width="7.5546875" style="2" bestFit="1" customWidth="1"/>
    <col min="3648" max="3648" width="7.109375" style="2" bestFit="1" customWidth="1"/>
    <col min="3649" max="3649" width="7.5546875" style="2" bestFit="1" customWidth="1"/>
    <col min="3650" max="3650" width="7.109375" style="2" bestFit="1" customWidth="1"/>
    <col min="3651" max="3651" width="7.5546875" style="2" bestFit="1" customWidth="1"/>
    <col min="3652" max="3652" width="7.109375" style="2" bestFit="1" customWidth="1"/>
    <col min="3653" max="3653" width="7.5546875" style="2" bestFit="1" customWidth="1"/>
    <col min="3654" max="3654" width="7.109375" style="2" bestFit="1" customWidth="1"/>
    <col min="3655" max="3655" width="7.5546875" style="2" bestFit="1" customWidth="1"/>
    <col min="3656" max="3656" width="7.109375" style="2" bestFit="1" customWidth="1"/>
    <col min="3657" max="3657" width="7.5546875" style="2" bestFit="1" customWidth="1"/>
    <col min="3658" max="3658" width="7.109375" style="2" bestFit="1" customWidth="1"/>
    <col min="3659" max="3659" width="7.5546875" style="2" bestFit="1" customWidth="1"/>
    <col min="3660" max="3660" width="7.109375" style="2" bestFit="1" customWidth="1"/>
    <col min="3661" max="3661" width="7.5546875" style="2" bestFit="1" customWidth="1"/>
    <col min="3662" max="3662" width="7.109375" style="2" bestFit="1" customWidth="1"/>
    <col min="3663" max="3663" width="7.5546875" style="2" bestFit="1" customWidth="1"/>
    <col min="3664" max="3664" width="7.109375" style="2" bestFit="1" customWidth="1"/>
    <col min="3665" max="3665" width="7.5546875" style="2" bestFit="1" customWidth="1"/>
    <col min="3666" max="3666" width="7.109375" style="2" bestFit="1" customWidth="1"/>
    <col min="3667" max="3667" width="7.5546875" style="2" bestFit="1" customWidth="1"/>
    <col min="3668" max="3668" width="7.109375" style="2" bestFit="1" customWidth="1"/>
    <col min="3669" max="3669" width="7.5546875" style="2" bestFit="1" customWidth="1"/>
    <col min="3670" max="3670" width="7.109375" style="2" bestFit="1" customWidth="1"/>
    <col min="3671" max="3671" width="7.5546875" style="2" bestFit="1" customWidth="1"/>
    <col min="3672" max="3672" width="7.109375" style="2" bestFit="1" customWidth="1"/>
    <col min="3673" max="3673" width="7.5546875" style="2" bestFit="1" customWidth="1"/>
    <col min="3674" max="3674" width="7.109375" style="2" bestFit="1" customWidth="1"/>
    <col min="3675" max="3675" width="7.5546875" style="2" bestFit="1" customWidth="1"/>
    <col min="3676" max="3676" width="7.109375" style="2" bestFit="1" customWidth="1"/>
    <col min="3677" max="3677" width="7.5546875" style="2" bestFit="1" customWidth="1"/>
    <col min="3678" max="3678" width="7.109375" style="2" bestFit="1" customWidth="1"/>
    <col min="3679" max="3679" width="7.5546875" style="2" bestFit="1" customWidth="1"/>
    <col min="3680" max="3680" width="7.109375" style="2" bestFit="1" customWidth="1"/>
    <col min="3681" max="3681" width="7.5546875" style="2" bestFit="1" customWidth="1"/>
    <col min="3682" max="3682" width="7.109375" style="2" bestFit="1" customWidth="1"/>
    <col min="3683" max="3683" width="7.5546875" style="2" bestFit="1" customWidth="1"/>
    <col min="3684" max="3684" width="7.109375" style="2" bestFit="1" customWidth="1"/>
    <col min="3685" max="3685" width="7.5546875" style="2" bestFit="1" customWidth="1"/>
    <col min="3686" max="3686" width="7.109375" style="2" bestFit="1" customWidth="1"/>
    <col min="3687" max="3687" width="7.5546875" style="2" bestFit="1" customWidth="1"/>
    <col min="3688" max="3688" width="7.109375" style="2" bestFit="1" customWidth="1"/>
    <col min="3689" max="3689" width="7.5546875" style="2" bestFit="1" customWidth="1"/>
    <col min="3690" max="3690" width="7.109375" style="2" bestFit="1" customWidth="1"/>
    <col min="3691" max="3691" width="7.5546875" style="2" bestFit="1" customWidth="1"/>
    <col min="3692" max="3692" width="7.109375" style="2" bestFit="1" customWidth="1"/>
    <col min="3693" max="3693" width="7.5546875" style="2" bestFit="1" customWidth="1"/>
    <col min="3694" max="3694" width="7.109375" style="2" bestFit="1" customWidth="1"/>
    <col min="3695" max="3695" width="7.5546875" style="2" bestFit="1" customWidth="1"/>
    <col min="3696" max="3696" width="7.109375" style="2" bestFit="1" customWidth="1"/>
    <col min="3697" max="3697" width="7.5546875" style="2" bestFit="1" customWidth="1"/>
    <col min="3698" max="3698" width="7.109375" style="2" bestFit="1" customWidth="1"/>
    <col min="3699" max="3699" width="7.5546875" style="2" bestFit="1" customWidth="1"/>
    <col min="3700" max="3700" width="7.109375" style="2" bestFit="1" customWidth="1"/>
    <col min="3701" max="3701" width="7.5546875" style="2" bestFit="1" customWidth="1"/>
    <col min="3702" max="3702" width="7.109375" style="2" bestFit="1" customWidth="1"/>
    <col min="3703" max="3703" width="7.5546875" style="2" bestFit="1" customWidth="1"/>
    <col min="3704" max="3704" width="7.109375" style="2" bestFit="1" customWidth="1"/>
    <col min="3705" max="3705" width="7.5546875" style="2" bestFit="1" customWidth="1"/>
    <col min="3706" max="3706" width="7.109375" style="2" bestFit="1" customWidth="1"/>
    <col min="3707" max="3707" width="7.5546875" style="2" bestFit="1" customWidth="1"/>
    <col min="3708" max="3708" width="7.109375" style="2" bestFit="1" customWidth="1"/>
    <col min="3709" max="3709" width="7.5546875" style="2" bestFit="1" customWidth="1"/>
    <col min="3710" max="3710" width="7.109375" style="2" bestFit="1" customWidth="1"/>
    <col min="3711" max="3711" width="7.5546875" style="2" bestFit="1" customWidth="1"/>
    <col min="3712" max="3712" width="7.109375" style="2" bestFit="1" customWidth="1"/>
    <col min="3713" max="3713" width="7.5546875" style="2" bestFit="1" customWidth="1"/>
    <col min="3714" max="3714" width="7.109375" style="2" bestFit="1" customWidth="1"/>
    <col min="3715" max="3715" width="7.5546875" style="2" bestFit="1" customWidth="1"/>
    <col min="3716" max="3716" width="7.109375" style="2" bestFit="1" customWidth="1"/>
    <col min="3717" max="3717" width="7.5546875" style="2" bestFit="1" customWidth="1"/>
    <col min="3718" max="3718" width="7.109375" style="2" bestFit="1" customWidth="1"/>
    <col min="3719" max="3719" width="7.5546875" style="2" bestFit="1" customWidth="1"/>
    <col min="3720" max="3720" width="7.109375" style="2" bestFit="1" customWidth="1"/>
    <col min="3721" max="3721" width="7.5546875" style="2" bestFit="1" customWidth="1"/>
    <col min="3722" max="3722" width="7.109375" style="2" bestFit="1" customWidth="1"/>
    <col min="3723" max="3723" width="7.5546875" style="2" bestFit="1" customWidth="1"/>
    <col min="3724" max="3724" width="7.109375" style="2" bestFit="1" customWidth="1"/>
    <col min="3725" max="3725" width="7.5546875" style="2" bestFit="1" customWidth="1"/>
    <col min="3726" max="3726" width="7.109375" style="2" bestFit="1" customWidth="1"/>
    <col min="3727" max="3727" width="7.5546875" style="2" bestFit="1" customWidth="1"/>
    <col min="3728" max="3728" width="7.109375" style="2" bestFit="1" customWidth="1"/>
    <col min="3729" max="3729" width="7.5546875" style="2" bestFit="1" customWidth="1"/>
    <col min="3730" max="3730" width="7.109375" style="2" bestFit="1" customWidth="1"/>
    <col min="3731" max="3731" width="7.5546875" style="2" bestFit="1" customWidth="1"/>
    <col min="3732" max="3732" width="7.109375" style="2" bestFit="1" customWidth="1"/>
    <col min="3733" max="3733" width="7.5546875" style="2" bestFit="1" customWidth="1"/>
    <col min="3734" max="3734" width="7.109375" style="2" bestFit="1" customWidth="1"/>
    <col min="3735" max="3735" width="7.5546875" style="2" bestFit="1" customWidth="1"/>
    <col min="3736" max="3736" width="7.109375" style="2" bestFit="1" customWidth="1"/>
    <col min="3737" max="3737" width="7.5546875" style="2" bestFit="1" customWidth="1"/>
    <col min="3738" max="3738" width="7.109375" style="2" bestFit="1" customWidth="1"/>
    <col min="3739" max="3739" width="7.5546875" style="2" bestFit="1" customWidth="1"/>
    <col min="3740" max="3740" width="7.109375" style="2" bestFit="1" customWidth="1"/>
    <col min="3741" max="3741" width="7.5546875" style="2" bestFit="1" customWidth="1"/>
    <col min="3742" max="3742" width="7.109375" style="2" bestFit="1" customWidth="1"/>
    <col min="3743" max="3743" width="7.5546875" style="2" bestFit="1" customWidth="1"/>
    <col min="3744" max="3744" width="7.109375" style="2" bestFit="1" customWidth="1"/>
    <col min="3745" max="3745" width="7.5546875" style="2" bestFit="1" customWidth="1"/>
    <col min="3746" max="3746" width="7.109375" style="2" bestFit="1" customWidth="1"/>
    <col min="3747" max="3747" width="7.5546875" style="2" bestFit="1" customWidth="1"/>
    <col min="3748" max="3748" width="7.109375" style="2" bestFit="1" customWidth="1"/>
    <col min="3749" max="3749" width="7.5546875" style="2" bestFit="1" customWidth="1"/>
    <col min="3750" max="3750" width="7.109375" style="2" bestFit="1" customWidth="1"/>
    <col min="3751" max="3751" width="7.5546875" style="2" bestFit="1" customWidth="1"/>
    <col min="3752" max="3752" width="7.109375" style="2" bestFit="1" customWidth="1"/>
    <col min="3753" max="3753" width="7.5546875" style="2" bestFit="1" customWidth="1"/>
    <col min="3754" max="3754" width="7.109375" style="2" bestFit="1" customWidth="1"/>
    <col min="3755" max="3755" width="7.5546875" style="2" bestFit="1" customWidth="1"/>
    <col min="3756" max="3756" width="7.109375" style="2" bestFit="1" customWidth="1"/>
    <col min="3757" max="3757" width="7.5546875" style="2" bestFit="1" customWidth="1"/>
    <col min="3758" max="3758" width="7.109375" style="2" bestFit="1" customWidth="1"/>
    <col min="3759" max="3759" width="7.5546875" style="2" bestFit="1" customWidth="1"/>
    <col min="3760" max="3760" width="7.109375" style="2" bestFit="1" customWidth="1"/>
    <col min="3761" max="3761" width="7.5546875" style="2" bestFit="1" customWidth="1"/>
    <col min="3762" max="3762" width="7.109375" style="2" bestFit="1" customWidth="1"/>
    <col min="3763" max="3763" width="7.5546875" style="2" bestFit="1" customWidth="1"/>
    <col min="3764" max="3764" width="7.109375" style="2" bestFit="1" customWidth="1"/>
    <col min="3765" max="3765" width="7.5546875" style="2" bestFit="1" customWidth="1"/>
    <col min="3766" max="3766" width="7.109375" style="2" bestFit="1" customWidth="1"/>
    <col min="3767" max="3767" width="7.5546875" style="2" bestFit="1" customWidth="1"/>
    <col min="3768" max="3768" width="7.109375" style="2" bestFit="1" customWidth="1"/>
    <col min="3769" max="3769" width="7.5546875" style="2" bestFit="1" customWidth="1"/>
    <col min="3770" max="3770" width="7.109375" style="2" bestFit="1" customWidth="1"/>
    <col min="3771" max="3771" width="7.5546875" style="2" bestFit="1" customWidth="1"/>
    <col min="3772" max="3772" width="7.109375" style="2" bestFit="1" customWidth="1"/>
    <col min="3773" max="3773" width="7.5546875" style="2" bestFit="1" customWidth="1"/>
    <col min="3774" max="3774" width="7.109375" style="2" bestFit="1" customWidth="1"/>
    <col min="3775" max="3775" width="7.5546875" style="2" bestFit="1" customWidth="1"/>
    <col min="3776" max="3776" width="7.109375" style="2" bestFit="1" customWidth="1"/>
    <col min="3777" max="3777" width="7.5546875" style="2" bestFit="1" customWidth="1"/>
    <col min="3778" max="3778" width="7.109375" style="2" bestFit="1" customWidth="1"/>
    <col min="3779" max="3779" width="7.5546875" style="2" bestFit="1" customWidth="1"/>
    <col min="3780" max="3780" width="7.109375" style="2" bestFit="1" customWidth="1"/>
    <col min="3781" max="3781" width="7.5546875" style="2" bestFit="1" customWidth="1"/>
    <col min="3782" max="3782" width="7.109375" style="2" bestFit="1" customWidth="1"/>
    <col min="3783" max="3783" width="7.5546875" style="2" bestFit="1" customWidth="1"/>
    <col min="3784" max="3784" width="7.109375" style="2" bestFit="1" customWidth="1"/>
    <col min="3785" max="3785" width="7.5546875" style="2" bestFit="1" customWidth="1"/>
    <col min="3786" max="3786" width="7.109375" style="2" bestFit="1" customWidth="1"/>
    <col min="3787" max="3787" width="7.5546875" style="2" bestFit="1" customWidth="1"/>
    <col min="3788" max="16384" width="9.109375" style="2"/>
  </cols>
  <sheetData>
    <row r="1" spans="1:1023 1025:1845" ht="11.25" customHeight="1" x14ac:dyDescent="0.3">
      <c r="A1" s="230"/>
      <c r="B1" s="231"/>
      <c r="C1" s="232"/>
      <c r="D1" s="232"/>
      <c r="E1" s="218"/>
      <c r="F1" s="219"/>
      <c r="G1" s="218"/>
      <c r="H1" s="219"/>
      <c r="I1" s="218"/>
      <c r="J1" s="219"/>
      <c r="K1" s="218"/>
      <c r="L1" s="219"/>
      <c r="M1" s="218"/>
      <c r="N1" s="219"/>
      <c r="O1" s="218"/>
      <c r="P1" s="219"/>
      <c r="Q1" s="218"/>
      <c r="R1" s="219"/>
      <c r="S1" s="218"/>
      <c r="T1" s="21"/>
      <c r="U1" s="20"/>
      <c r="V1" s="21"/>
      <c r="W1" s="20"/>
      <c r="X1" s="21"/>
      <c r="Y1" s="21"/>
      <c r="Z1" s="21"/>
      <c r="AA1" s="21"/>
      <c r="AB1" s="21"/>
      <c r="AC1" s="21"/>
      <c r="AD1" s="21"/>
      <c r="AE1" s="20"/>
      <c r="AF1" s="21"/>
      <c r="AG1" s="20"/>
      <c r="AH1" s="21"/>
      <c r="AI1" s="20"/>
      <c r="AJ1" s="21"/>
      <c r="AK1" s="20"/>
      <c r="AL1" s="21"/>
      <c r="AM1" s="20"/>
      <c r="AN1" s="21"/>
      <c r="AO1" s="20"/>
      <c r="AP1" s="21"/>
      <c r="AQ1" s="20"/>
      <c r="AR1" s="21"/>
      <c r="AS1" s="20"/>
      <c r="AT1" s="21"/>
      <c r="AU1" s="20"/>
      <c r="AV1" s="21"/>
      <c r="AW1" s="20"/>
      <c r="AX1" s="21"/>
      <c r="AY1" s="20"/>
      <c r="AZ1" s="21"/>
      <c r="BA1" s="20"/>
      <c r="BB1" s="21"/>
      <c r="BC1" s="20"/>
      <c r="BD1" s="21"/>
      <c r="BE1" s="20"/>
      <c r="BF1" s="21"/>
      <c r="BG1" s="20"/>
      <c r="BH1" s="21"/>
      <c r="BI1" s="20"/>
      <c r="BJ1" s="21"/>
      <c r="BK1" s="20"/>
      <c r="BL1" s="21"/>
      <c r="BM1" s="20"/>
      <c r="BN1" s="21"/>
      <c r="BO1" s="20"/>
      <c r="BP1" s="21"/>
      <c r="BQ1" s="20"/>
      <c r="BR1" s="21"/>
      <c r="BS1" s="20"/>
      <c r="BT1" s="21"/>
      <c r="BU1" s="20"/>
      <c r="BV1" s="21"/>
      <c r="BW1" s="20"/>
      <c r="BX1" s="21"/>
      <c r="BY1" s="20"/>
      <c r="BZ1" s="21"/>
      <c r="CA1" s="20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0"/>
      <c r="CN1" s="21"/>
      <c r="CO1" s="20"/>
      <c r="CP1" s="21"/>
      <c r="CQ1" s="20"/>
      <c r="CR1" s="21"/>
      <c r="CS1" s="20"/>
      <c r="CT1" s="21"/>
      <c r="CU1" s="20"/>
      <c r="CV1" s="21"/>
      <c r="CW1" s="20"/>
      <c r="CX1" s="21"/>
      <c r="CY1" s="20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0"/>
      <c r="DL1" s="21"/>
      <c r="DM1" s="20"/>
      <c r="DN1" s="21"/>
      <c r="DO1" s="20"/>
      <c r="DP1" s="21"/>
      <c r="DQ1" s="20"/>
      <c r="DR1" s="21"/>
      <c r="DS1" s="20"/>
      <c r="DT1" s="21"/>
      <c r="DU1" s="20"/>
      <c r="DV1" s="21"/>
      <c r="DW1" s="20"/>
      <c r="DX1" s="21"/>
      <c r="DY1" s="21"/>
      <c r="DZ1" s="21"/>
      <c r="EA1" s="21"/>
      <c r="EB1" s="21"/>
      <c r="EC1" s="20"/>
      <c r="ED1" s="21"/>
      <c r="EE1" s="20"/>
      <c r="EF1" s="21"/>
      <c r="EG1" s="20"/>
      <c r="EH1" s="21"/>
      <c r="EI1" s="20"/>
      <c r="EJ1" s="21"/>
      <c r="EK1" s="20"/>
      <c r="EL1" s="21"/>
      <c r="EM1" s="20"/>
      <c r="EN1" s="21"/>
      <c r="EO1" s="20"/>
      <c r="EP1" s="21"/>
      <c r="EQ1" s="20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BRJ1" s="3"/>
      <c r="BRM1" s="22"/>
      <c r="BRN1" s="23"/>
      <c r="BRO1" s="23"/>
      <c r="BRP1" s="23"/>
      <c r="BRQ1" s="23"/>
      <c r="BRR1" s="23"/>
      <c r="BRS1" s="23"/>
      <c r="BRT1" s="23"/>
      <c r="BRU1" s="23"/>
      <c r="BRV1" s="23"/>
      <c r="BRW1" s="24"/>
      <c r="BRX1" s="24"/>
      <c r="BRY1" s="24"/>
    </row>
    <row r="2" spans="1:1023 1025:1845" ht="30" customHeight="1" x14ac:dyDescent="0.3">
      <c r="A2" s="233" t="s">
        <v>528</v>
      </c>
      <c r="B2" s="234"/>
      <c r="C2" s="234"/>
      <c r="D2" s="234"/>
      <c r="E2" s="137"/>
      <c r="F2" s="133"/>
      <c r="G2" s="137"/>
      <c r="H2" s="133"/>
      <c r="I2" s="137"/>
      <c r="J2" s="133"/>
      <c r="K2" s="137"/>
      <c r="L2" s="133"/>
      <c r="M2" s="137"/>
      <c r="N2" s="133"/>
      <c r="O2" s="137"/>
      <c r="P2" s="133"/>
      <c r="Q2" s="137"/>
      <c r="R2" s="133"/>
      <c r="S2" s="137"/>
      <c r="BRJ2" s="3"/>
      <c r="BRM2" s="3"/>
    </row>
    <row r="3" spans="1:1023 1025:1845" s="4" customFormat="1" ht="14.4" x14ac:dyDescent="0.3">
      <c r="A3" s="203" t="s">
        <v>0</v>
      </c>
      <c r="B3" s="204"/>
      <c r="C3" s="204"/>
      <c r="D3" s="204"/>
      <c r="E3" s="220"/>
      <c r="F3" s="220"/>
      <c r="G3" s="220"/>
      <c r="H3" s="220"/>
      <c r="I3" s="220"/>
      <c r="J3" s="221"/>
      <c r="K3" s="221"/>
      <c r="L3" s="221"/>
      <c r="M3" s="220"/>
      <c r="N3" s="220"/>
      <c r="O3" s="221"/>
      <c r="P3" s="221"/>
      <c r="Q3" s="221"/>
      <c r="R3" s="221"/>
      <c r="S3" s="221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5"/>
      <c r="AJ3" s="25"/>
      <c r="AK3" s="25"/>
      <c r="AL3" s="26"/>
      <c r="AM3" s="26"/>
      <c r="AN3" s="26"/>
      <c r="AO3" s="26"/>
      <c r="AP3" s="26"/>
      <c r="AQ3" s="26"/>
      <c r="AR3" s="26"/>
      <c r="AS3" s="25"/>
      <c r="AT3" s="25"/>
      <c r="AU3" s="25"/>
      <c r="AV3" s="25"/>
      <c r="AW3" s="26"/>
      <c r="AX3" s="26"/>
      <c r="AY3" s="25"/>
      <c r="AZ3" s="25"/>
      <c r="BA3" s="25"/>
      <c r="BB3" s="25"/>
      <c r="BC3" s="26"/>
      <c r="BD3" s="26"/>
      <c r="BE3" s="25"/>
      <c r="BF3" s="25"/>
      <c r="BG3" s="25"/>
      <c r="BH3" s="25"/>
      <c r="BI3" s="25"/>
      <c r="BJ3" s="27"/>
      <c r="BK3" s="25"/>
      <c r="BL3" s="25"/>
      <c r="BM3" s="26"/>
      <c r="BN3" s="26"/>
      <c r="BO3" s="26"/>
      <c r="BP3" s="26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5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5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5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8"/>
      <c r="RW3"/>
      <c r="RY3" s="28"/>
      <c r="SA3" s="28"/>
      <c r="SC3" s="28"/>
      <c r="SE3" s="28"/>
      <c r="SG3" s="28"/>
      <c r="SI3" s="28"/>
      <c r="SK3" s="28"/>
      <c r="SM3" s="28"/>
      <c r="SO3" s="28"/>
      <c r="SQ3" s="28"/>
      <c r="SS3" s="28"/>
      <c r="SU3" s="28"/>
      <c r="SW3" s="28"/>
      <c r="SY3" s="28"/>
      <c r="TA3" s="28"/>
      <c r="TC3" s="29"/>
      <c r="TE3" s="28"/>
      <c r="TG3" s="28"/>
      <c r="TI3" s="29"/>
      <c r="TK3" s="28"/>
      <c r="TM3" s="28"/>
      <c r="TO3" s="28"/>
      <c r="TQ3" s="28"/>
      <c r="TS3" s="28"/>
      <c r="TU3" s="28"/>
      <c r="TW3" s="28"/>
      <c r="TY3" s="28"/>
      <c r="UA3" s="28"/>
      <c r="UC3" s="28"/>
      <c r="UE3" s="28"/>
      <c r="UG3" s="28"/>
      <c r="UI3" s="28"/>
      <c r="UK3" s="28"/>
      <c r="UM3" s="28"/>
      <c r="AAG3" s="29"/>
      <c r="AAI3" s="29"/>
      <c r="AAK3" s="29"/>
      <c r="AAM3" s="29"/>
      <c r="AAO3" s="29"/>
      <c r="AAQ3" s="28"/>
      <c r="AAS3" s="28"/>
      <c r="AAU3" s="28"/>
      <c r="AAW3" s="28"/>
      <c r="AAY3" s="28"/>
      <c r="ABA3" s="28"/>
      <c r="ABC3" s="28"/>
      <c r="ABE3" s="28"/>
      <c r="ADK3" s="28"/>
      <c r="ADM3" s="28"/>
      <c r="ADO3" s="28"/>
      <c r="ADQ3" s="28"/>
      <c r="ADS3" s="28"/>
      <c r="ADU3" s="28"/>
      <c r="ADW3" s="28"/>
      <c r="ADY3" s="28"/>
      <c r="AEA3" s="28"/>
      <c r="AEC3" s="28"/>
      <c r="AEE3" s="28"/>
      <c r="AEG3" s="28"/>
      <c r="AEI3" s="28"/>
      <c r="AEK3" s="28"/>
      <c r="AEM3" s="28"/>
      <c r="AEO3" s="28"/>
      <c r="AEQ3" s="28"/>
      <c r="AES3" s="28"/>
      <c r="AEU3" s="28"/>
      <c r="AEW3" s="28"/>
      <c r="AEY3" s="28"/>
      <c r="AFA3" s="28"/>
      <c r="AFC3" s="28"/>
      <c r="AFE3" s="28"/>
      <c r="AFG3" s="29"/>
      <c r="AFI3" s="29"/>
      <c r="AFK3" s="28"/>
      <c r="AFM3" s="28"/>
      <c r="AFO3" s="28"/>
      <c r="AFQ3" s="29"/>
      <c r="AFS3" s="28"/>
      <c r="AFU3" s="28"/>
      <c r="AFW3" s="28"/>
      <c r="AFY3" s="28"/>
      <c r="AGA3" s="29"/>
      <c r="AGC3" s="29"/>
      <c r="AGE3" s="28"/>
      <c r="AGG3" s="28"/>
      <c r="AGI3" s="29"/>
      <c r="AGK3" s="28"/>
      <c r="AGM3" s="28"/>
      <c r="AGO3" s="28"/>
      <c r="AGQ3" s="28"/>
      <c r="AGS3" s="28"/>
      <c r="AGU3" s="28"/>
      <c r="AGW3" s="28"/>
      <c r="AGY3" s="28"/>
      <c r="AHA3" s="28"/>
      <c r="AHC3" s="28"/>
      <c r="AHE3" s="28"/>
      <c r="AHG3" s="28"/>
      <c r="AHI3" s="28"/>
      <c r="AHK3" s="28"/>
      <c r="AHM3" s="28"/>
      <c r="AHO3" s="28"/>
      <c r="AHQ3" s="28"/>
      <c r="AHS3" s="28"/>
      <c r="AHU3" s="28"/>
      <c r="AHW3" s="28"/>
      <c r="AHY3" s="28"/>
      <c r="AIA3" s="28"/>
      <c r="AIC3" s="28"/>
      <c r="AIE3" s="28"/>
      <c r="AIG3" s="28"/>
      <c r="AII3" s="28"/>
      <c r="AIK3" s="28"/>
      <c r="AIM3" s="28"/>
      <c r="AIO3" s="28"/>
      <c r="AIQ3" s="28"/>
      <c r="AIS3" s="28"/>
      <c r="AIU3" s="28"/>
      <c r="AIW3" s="28"/>
      <c r="AIY3" s="28"/>
      <c r="AJA3" s="28"/>
      <c r="AJC3" s="29"/>
      <c r="AJE3" s="29"/>
      <c r="AJG3" s="29"/>
      <c r="AJI3" s="29"/>
      <c r="AJK3" s="28"/>
      <c r="AJM3" s="28"/>
      <c r="AJO3" s="28"/>
      <c r="AJQ3" s="28"/>
      <c r="AJS3" s="28"/>
      <c r="AJU3" s="29"/>
      <c r="AJW3" s="29"/>
      <c r="AJY3" s="28"/>
      <c r="AKA3" s="29"/>
      <c r="AKC3" s="28"/>
      <c r="AKE3" s="29"/>
      <c r="AKG3" s="29"/>
      <c r="AKI3" s="29"/>
      <c r="AKK3" s="28"/>
      <c r="AKM3" s="29"/>
      <c r="AKO3" s="28"/>
      <c r="AKQ3" s="28"/>
      <c r="AKS3" s="28"/>
      <c r="AKU3" s="28"/>
      <c r="AKW3" s="28"/>
      <c r="AKY3" s="28"/>
      <c r="ALA3" s="28"/>
      <c r="ALC3" s="28"/>
      <c r="ALE3" s="29"/>
      <c r="ALG3" s="29"/>
      <c r="ALI3" s="29"/>
      <c r="ALK3" s="29"/>
      <c r="ALM3" s="29"/>
      <c r="ALO3" s="28"/>
      <c r="ALQ3" s="28"/>
      <c r="ALS3" s="28"/>
      <c r="ALU3" s="28"/>
      <c r="AME3" s="29"/>
      <c r="AMG3" s="29"/>
      <c r="AMI3" s="29"/>
      <c r="AMK3" s="29"/>
      <c r="AMM3" s="29"/>
      <c r="AMO3" s="29"/>
      <c r="AMQ3" s="28"/>
      <c r="AMS3" s="29"/>
      <c r="AMU3" s="29"/>
      <c r="AMW3" s="29"/>
      <c r="ANC3" s="28"/>
      <c r="ANE3" s="28"/>
      <c r="ANG3" s="29"/>
      <c r="ANI3" s="29"/>
      <c r="ANK3" s="29"/>
      <c r="ANO3" s="29"/>
      <c r="ANQ3" s="28"/>
      <c r="ANS3" s="28"/>
      <c r="ANU3" s="28"/>
      <c r="ANW3" s="28"/>
      <c r="ANY3" s="28"/>
      <c r="AOA3" s="28"/>
      <c r="AOC3" s="28"/>
      <c r="AOE3" s="28"/>
      <c r="APC3" s="28"/>
      <c r="APE3" s="29"/>
      <c r="APG3" s="29"/>
      <c r="API3" s="29"/>
      <c r="APK3" s="28"/>
      <c r="APM3" s="29"/>
      <c r="APO3" s="29"/>
      <c r="APQ3" s="29"/>
      <c r="APS3" s="28"/>
      <c r="APU3" s="29"/>
      <c r="APW3" s="28"/>
      <c r="APY3" s="29"/>
      <c r="AQA3" s="29"/>
      <c r="AQC3" s="29"/>
      <c r="AQE3" s="29"/>
      <c r="AQG3" s="29"/>
      <c r="AQI3" s="29"/>
      <c r="AQK3" s="28"/>
      <c r="AQM3" s="28"/>
      <c r="AQO3" s="28"/>
      <c r="AQQ3" s="29"/>
      <c r="AQS3" s="29"/>
      <c r="AQU3" s="28"/>
      <c r="AQW3" s="29"/>
      <c r="AQY3" s="29"/>
      <c r="ARA3" s="29"/>
      <c r="ARC3" s="29"/>
      <c r="ARE3" s="29"/>
      <c r="ARG3" s="29"/>
      <c r="ARI3" s="29"/>
      <c r="ARK3" s="29"/>
      <c r="ARM3" s="28"/>
      <c r="ARO3" s="28"/>
      <c r="ARQ3" s="29"/>
      <c r="ARS3" s="29"/>
      <c r="ARU3" s="29"/>
      <c r="ARW3" s="29"/>
      <c r="ARY3" s="29"/>
      <c r="ASA3" s="28"/>
      <c r="ASC3" s="28"/>
      <c r="ASE3" s="28"/>
      <c r="ASG3" s="28"/>
      <c r="ASI3" s="28"/>
      <c r="ASK3" s="28"/>
      <c r="ASM3" s="28"/>
      <c r="ASO3" s="28"/>
      <c r="ASQ3" s="28"/>
      <c r="ASS3" s="28"/>
      <c r="ASU3" s="28"/>
      <c r="ASW3" s="28"/>
      <c r="ASY3" s="28"/>
      <c r="ATA3" s="28"/>
      <c r="ATC3" s="28"/>
      <c r="ATE3" s="28"/>
      <c r="ATG3" s="28"/>
      <c r="ATI3" s="28"/>
      <c r="ATK3" s="29"/>
      <c r="ATM3" s="28"/>
      <c r="ATO3" s="28"/>
      <c r="ATQ3" s="28"/>
      <c r="ATS3" s="28"/>
      <c r="ATU3" s="28"/>
      <c r="ATW3" s="28"/>
      <c r="ATY3" s="28"/>
      <c r="AUA3" s="28"/>
      <c r="AUC3" s="28"/>
      <c r="AUE3" s="28"/>
      <c r="AUG3" s="28"/>
      <c r="AUI3" s="28"/>
      <c r="AUK3" s="28"/>
      <c r="AUM3" s="28"/>
      <c r="AUO3" s="28"/>
      <c r="AUQ3" s="28"/>
      <c r="AUS3" s="28"/>
      <c r="AUU3" s="28"/>
      <c r="AUW3" s="28"/>
      <c r="AUY3" s="28"/>
      <c r="AVA3" s="28"/>
      <c r="AVC3" s="28"/>
      <c r="AVE3" s="28"/>
      <c r="AVG3" s="28"/>
      <c r="AVI3" s="28"/>
      <c r="AVK3" s="28"/>
      <c r="AVM3" s="28"/>
      <c r="AVO3" s="28"/>
      <c r="AVQ3" s="28"/>
      <c r="AVS3" s="28"/>
      <c r="AVU3" s="28"/>
      <c r="AVW3" s="28"/>
      <c r="AWY3" s="29"/>
      <c r="AXA3" s="29"/>
      <c r="AXC3" s="28"/>
      <c r="AXE3" s="29"/>
      <c r="AXG3" s="28"/>
      <c r="AXI3" s="29"/>
      <c r="AXK3" s="28"/>
      <c r="AXM3" s="28"/>
      <c r="AXO3" s="28"/>
      <c r="AXQ3" s="28"/>
      <c r="AXS3" s="29"/>
      <c r="AYE3" s="28"/>
      <c r="AYG3" s="28"/>
      <c r="AYI3" s="28"/>
      <c r="AYK3" s="28"/>
      <c r="AYM3" s="29"/>
      <c r="AYO3" s="29"/>
      <c r="AYQ3" s="29"/>
      <c r="AYS3" s="29"/>
      <c r="AYU3" s="29"/>
      <c r="AYW3" s="29"/>
      <c r="AYY3" s="29"/>
      <c r="AZA3" s="29"/>
      <c r="AZC3" s="29"/>
      <c r="AZE3" s="29"/>
      <c r="AZG3" s="28"/>
      <c r="AZI3" s="29"/>
      <c r="AZK3" s="29"/>
      <c r="AZM3" s="29"/>
      <c r="AZO3" s="28"/>
      <c r="BEW3" s="28"/>
      <c r="BEY3" s="28"/>
      <c r="BFA3" s="28"/>
      <c r="BFC3" s="28"/>
      <c r="BFE3" s="28"/>
      <c r="BFG3" s="28"/>
    </row>
    <row r="4" spans="1:1023 1025:1845" ht="11.25" customHeight="1" x14ac:dyDescent="0.3">
      <c r="A4" s="235"/>
      <c r="B4" s="235"/>
      <c r="C4" s="236"/>
      <c r="D4" s="236"/>
      <c r="E4" s="237"/>
      <c r="F4" s="236"/>
      <c r="G4" s="237"/>
      <c r="H4" s="236"/>
      <c r="I4" s="237"/>
      <c r="J4" s="236"/>
      <c r="K4" s="237"/>
      <c r="L4" s="236"/>
      <c r="M4" s="237"/>
      <c r="N4" s="236"/>
      <c r="O4" s="237"/>
      <c r="P4" s="236"/>
      <c r="Q4" s="237"/>
      <c r="R4" s="236"/>
      <c r="S4" s="237"/>
      <c r="T4" s="238"/>
      <c r="U4" s="239"/>
      <c r="V4" s="238"/>
      <c r="W4" s="239"/>
      <c r="X4" s="238"/>
      <c r="Y4" s="238"/>
      <c r="Z4" s="238"/>
      <c r="AA4" s="238"/>
      <c r="AB4" s="238"/>
      <c r="AC4" s="4"/>
      <c r="AD4" s="4"/>
      <c r="AE4" s="30"/>
      <c r="AF4" s="4"/>
      <c r="AG4" s="30"/>
      <c r="AH4" s="4"/>
      <c r="AI4" s="30"/>
      <c r="AJ4" s="4"/>
      <c r="AK4" s="30"/>
      <c r="AL4" s="4"/>
      <c r="AM4" s="30"/>
      <c r="AN4" s="4"/>
      <c r="AO4" s="30"/>
      <c r="AP4" s="4"/>
      <c r="AQ4" s="30"/>
      <c r="AR4" s="4"/>
      <c r="AS4" s="30"/>
      <c r="AT4" s="4"/>
      <c r="AU4" s="30"/>
      <c r="AV4" s="4"/>
      <c r="AW4" s="30"/>
      <c r="AX4" s="4"/>
      <c r="AY4" s="30"/>
      <c r="AZ4" s="4"/>
      <c r="BA4" s="30"/>
      <c r="BB4" s="4"/>
      <c r="BC4" s="30"/>
      <c r="BD4" s="4"/>
      <c r="BE4" s="30"/>
      <c r="BF4" s="4"/>
      <c r="BG4" s="30"/>
      <c r="BH4" s="4"/>
      <c r="BI4" s="30"/>
      <c r="BJ4" s="4"/>
      <c r="BK4" s="30"/>
      <c r="BL4" s="4"/>
      <c r="BM4" s="30"/>
      <c r="BN4" s="4"/>
      <c r="BO4" s="30"/>
      <c r="BP4" s="4"/>
      <c r="BQ4" s="30"/>
      <c r="BR4" s="4"/>
      <c r="BS4" s="30"/>
      <c r="BT4" s="4"/>
      <c r="BU4" s="30"/>
      <c r="BV4" s="4"/>
      <c r="BW4" s="30"/>
      <c r="BX4" s="4"/>
      <c r="BY4" s="30"/>
      <c r="BZ4" s="4"/>
      <c r="CA4" s="30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30"/>
      <c r="CN4" s="4"/>
      <c r="CO4" s="30"/>
      <c r="CP4" s="4"/>
      <c r="CQ4" s="30"/>
      <c r="CR4" s="4"/>
      <c r="CS4" s="30"/>
      <c r="CT4" s="4"/>
      <c r="CU4" s="30"/>
      <c r="CV4" s="4"/>
      <c r="CW4" s="30"/>
      <c r="CX4" s="4"/>
      <c r="CY4" s="30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30"/>
      <c r="DL4" s="4"/>
      <c r="DM4" s="30"/>
      <c r="DN4" s="4"/>
      <c r="DO4" s="30"/>
      <c r="DP4" s="4"/>
      <c r="DQ4" s="30"/>
      <c r="DR4" s="4"/>
      <c r="DS4" s="30"/>
      <c r="DT4" s="4"/>
      <c r="DU4" s="30"/>
      <c r="DV4" s="4"/>
      <c r="DW4" s="30"/>
      <c r="DX4" s="4"/>
      <c r="DY4" s="4"/>
      <c r="DZ4" s="4"/>
      <c r="EA4" s="4"/>
      <c r="EB4" s="4"/>
      <c r="EC4" s="30"/>
      <c r="ED4" s="4"/>
      <c r="EE4" s="30"/>
      <c r="EF4" s="4"/>
      <c r="EG4" s="30"/>
      <c r="EH4" s="4"/>
      <c r="EI4" s="30"/>
      <c r="EJ4" s="4"/>
      <c r="EK4" s="30"/>
      <c r="EL4" s="4"/>
      <c r="EM4" s="30"/>
      <c r="EN4" s="4"/>
      <c r="EO4" s="30"/>
      <c r="EP4" s="4"/>
      <c r="EQ4" s="30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W4" s="31"/>
      <c r="RX4" s="32"/>
      <c r="SA4" s="31"/>
      <c r="SB4" s="32"/>
      <c r="SE4"/>
      <c r="SF4" s="3"/>
      <c r="SG4"/>
      <c r="SH4" s="3"/>
      <c r="ALS4" s="3"/>
      <c r="ALT4" s="3"/>
      <c r="ALU4" s="3"/>
      <c r="ALV4" s="3"/>
      <c r="BRI4" s="30"/>
      <c r="BRJ4" s="4"/>
      <c r="BRK4" s="30"/>
      <c r="BRL4" s="30"/>
      <c r="BRM4" s="4"/>
    </row>
    <row r="5" spans="1:1023 1025:1845" ht="12" x14ac:dyDescent="0.25">
      <c r="A5" s="240"/>
      <c r="B5" s="241"/>
      <c r="C5" s="242"/>
      <c r="D5" s="242"/>
      <c r="E5" s="241"/>
      <c r="F5" s="243"/>
      <c r="G5" s="241"/>
      <c r="H5" s="243"/>
      <c r="I5" s="241"/>
      <c r="J5" s="243"/>
      <c r="K5" s="241"/>
      <c r="L5" s="243"/>
      <c r="M5" s="241"/>
      <c r="N5" s="243"/>
      <c r="O5" s="241"/>
      <c r="P5" s="243"/>
      <c r="Q5" s="241"/>
      <c r="R5" s="243"/>
      <c r="S5" s="241"/>
      <c r="T5" s="244"/>
      <c r="U5" s="245"/>
      <c r="V5" s="244"/>
      <c r="W5" s="245"/>
      <c r="X5" s="244"/>
      <c r="Y5" s="244"/>
      <c r="Z5" s="244"/>
      <c r="AA5" s="244"/>
      <c r="AB5" s="244"/>
      <c r="AC5" s="19"/>
      <c r="AD5" s="19"/>
      <c r="AE5" s="33"/>
      <c r="AF5" s="19"/>
      <c r="AG5" s="33"/>
      <c r="AH5" s="19"/>
      <c r="AI5" s="33"/>
      <c r="AJ5" s="19"/>
      <c r="AK5" s="33"/>
      <c r="AL5" s="19"/>
      <c r="AM5" s="33"/>
      <c r="AN5" s="19"/>
      <c r="AO5" s="33"/>
      <c r="AP5" s="19"/>
      <c r="AQ5" s="33"/>
      <c r="AR5" s="19"/>
      <c r="AS5" s="33"/>
      <c r="AT5" s="19"/>
      <c r="AU5" s="33"/>
      <c r="AV5" s="19"/>
      <c r="AW5" s="33"/>
      <c r="AX5" s="19"/>
      <c r="AY5" s="33"/>
      <c r="AZ5" s="19"/>
      <c r="BA5" s="33"/>
      <c r="BB5" s="19"/>
      <c r="BC5" s="33"/>
      <c r="BD5" s="19"/>
      <c r="BE5" s="33"/>
      <c r="BF5" s="19"/>
      <c r="BG5" s="33"/>
      <c r="BH5" s="19"/>
      <c r="BI5" s="33"/>
      <c r="BJ5" s="19"/>
      <c r="BK5" s="33"/>
      <c r="BL5" s="19"/>
      <c r="BM5" s="33"/>
      <c r="BN5" s="19"/>
      <c r="BO5" s="33"/>
      <c r="BP5" s="19"/>
      <c r="BQ5" s="33"/>
      <c r="BR5" s="19"/>
      <c r="BS5" s="33"/>
      <c r="BT5" s="19"/>
      <c r="BU5" s="33"/>
      <c r="BV5" s="19"/>
      <c r="BW5" s="33"/>
      <c r="BX5" s="19"/>
      <c r="BY5" s="33"/>
      <c r="BZ5" s="19"/>
      <c r="CA5" s="33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33"/>
      <c r="CN5" s="19"/>
      <c r="CO5" s="33"/>
      <c r="CP5" s="19"/>
      <c r="CQ5" s="33"/>
      <c r="CR5" s="19"/>
      <c r="CS5" s="33"/>
      <c r="CT5" s="19"/>
      <c r="CU5" s="33"/>
      <c r="CV5" s="19"/>
      <c r="CW5" s="33"/>
      <c r="CX5" s="19"/>
      <c r="CY5" s="33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33"/>
      <c r="DL5" s="19"/>
      <c r="DM5" s="33"/>
      <c r="DN5" s="19"/>
      <c r="DO5" s="33"/>
      <c r="DP5" s="19"/>
      <c r="DQ5" s="33"/>
      <c r="DR5" s="19"/>
      <c r="DS5" s="33"/>
      <c r="DT5" s="19"/>
      <c r="DU5" s="33"/>
      <c r="DV5" s="19"/>
      <c r="DW5" s="33"/>
      <c r="DX5" s="19"/>
      <c r="DY5" s="19"/>
      <c r="DZ5" s="19"/>
      <c r="EA5" s="19"/>
      <c r="EB5" s="19"/>
      <c r="EC5" s="33"/>
      <c r="ED5" s="19"/>
      <c r="EE5" s="33"/>
      <c r="EF5" s="19"/>
      <c r="EG5" s="33"/>
      <c r="EH5" s="19"/>
      <c r="EI5" s="33"/>
      <c r="EJ5" s="19"/>
      <c r="EK5" s="33"/>
      <c r="EL5" s="19"/>
      <c r="EM5" s="33"/>
      <c r="EN5" s="19"/>
      <c r="EO5" s="33"/>
      <c r="EP5" s="19"/>
      <c r="EQ5" s="33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33"/>
      <c r="RV5" s="19"/>
      <c r="RW5" s="33"/>
      <c r="RX5" s="19"/>
    </row>
    <row r="6" spans="1:1023 1025:1845" ht="12" x14ac:dyDescent="0.25">
      <c r="A6" s="223" t="s">
        <v>154</v>
      </c>
      <c r="B6" s="222"/>
      <c r="C6" s="137"/>
      <c r="D6" s="137"/>
      <c r="E6" s="137"/>
      <c r="F6" s="133"/>
      <c r="G6" s="222"/>
      <c r="H6" s="134"/>
      <c r="I6" s="222"/>
      <c r="J6" s="134"/>
      <c r="K6" s="222"/>
      <c r="L6" s="134"/>
      <c r="M6" s="222"/>
      <c r="N6" s="134"/>
      <c r="O6" s="222"/>
      <c r="P6" s="134"/>
      <c r="Q6" s="222"/>
      <c r="R6" s="134"/>
      <c r="S6" s="222"/>
      <c r="T6" s="19"/>
      <c r="U6" s="33"/>
      <c r="V6" s="19"/>
      <c r="W6" s="33"/>
      <c r="X6" s="19"/>
      <c r="Y6" s="19"/>
      <c r="Z6" s="19"/>
      <c r="AA6" s="19"/>
      <c r="AB6" s="19"/>
      <c r="AC6" s="19"/>
      <c r="AD6" s="19"/>
      <c r="AE6" s="33"/>
      <c r="AF6" s="19"/>
      <c r="AG6" s="33"/>
      <c r="AH6" s="19"/>
      <c r="AI6" s="33"/>
      <c r="AJ6" s="19"/>
      <c r="AK6" s="33"/>
      <c r="AL6" s="19"/>
      <c r="AM6" s="33"/>
      <c r="AN6" s="19"/>
      <c r="AO6" s="33"/>
      <c r="AP6" s="19"/>
      <c r="AQ6" s="33"/>
      <c r="AR6" s="19"/>
      <c r="AS6" s="33"/>
      <c r="AT6" s="19"/>
      <c r="AU6" s="33"/>
      <c r="AV6" s="19"/>
      <c r="AY6" s="33"/>
      <c r="AZ6" s="19"/>
      <c r="BA6" s="34"/>
      <c r="BB6" s="35"/>
      <c r="BC6" s="33"/>
      <c r="BD6" s="19"/>
      <c r="BE6" s="33"/>
      <c r="BF6" s="19"/>
      <c r="BG6" s="33"/>
      <c r="BH6" s="19"/>
      <c r="BI6" s="33"/>
      <c r="BJ6" s="19"/>
      <c r="BK6" s="33"/>
      <c r="BL6" s="19"/>
      <c r="BM6" s="33"/>
      <c r="BN6" s="19"/>
      <c r="BO6" s="33"/>
      <c r="BP6" s="19"/>
      <c r="BQ6" s="33"/>
      <c r="BR6" s="19"/>
      <c r="BS6" s="33"/>
      <c r="BT6" s="19"/>
      <c r="BU6" s="33"/>
      <c r="BV6" s="19"/>
      <c r="BW6" s="33"/>
      <c r="BX6" s="19"/>
      <c r="BY6" s="33"/>
      <c r="BZ6" s="19"/>
      <c r="CA6" s="33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33"/>
      <c r="CN6" s="19"/>
      <c r="CO6" s="33"/>
      <c r="CP6" s="19"/>
      <c r="CQ6" s="33"/>
      <c r="CR6" s="19"/>
      <c r="CS6" s="33"/>
      <c r="CT6" s="19"/>
      <c r="CW6" s="33"/>
      <c r="CX6" s="19"/>
      <c r="CY6" s="33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34"/>
      <c r="DL6" s="35"/>
      <c r="DM6" s="33"/>
      <c r="DN6" s="19"/>
      <c r="DO6" s="33"/>
      <c r="DP6" s="19"/>
      <c r="DQ6" s="33"/>
      <c r="DR6" s="19"/>
      <c r="DS6" s="33"/>
      <c r="DT6" s="19"/>
      <c r="DU6" s="33"/>
      <c r="DV6" s="19"/>
      <c r="DW6" s="33"/>
      <c r="DX6" s="19"/>
      <c r="DY6" s="19"/>
      <c r="DZ6" s="19"/>
      <c r="EA6" s="19"/>
      <c r="EB6" s="19"/>
      <c r="EC6" s="33"/>
      <c r="ED6" s="19"/>
      <c r="EE6" s="33"/>
      <c r="EF6" s="19"/>
      <c r="EG6" s="33"/>
      <c r="EH6" s="19"/>
      <c r="EI6" s="33"/>
      <c r="EJ6" s="19"/>
      <c r="EK6" s="33"/>
      <c r="EL6" s="19"/>
      <c r="EM6" s="33"/>
      <c r="EN6" s="19"/>
      <c r="EO6" s="33"/>
      <c r="EP6" s="19"/>
      <c r="EQ6" s="33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33"/>
      <c r="RV6" s="19"/>
      <c r="RW6" s="33"/>
      <c r="RX6" s="19"/>
    </row>
    <row r="7" spans="1:1023 1025:1845" ht="14.4" customHeight="1" x14ac:dyDescent="0.25">
      <c r="A7" s="133" t="s">
        <v>497</v>
      </c>
      <c r="B7" s="222"/>
      <c r="C7" s="137"/>
      <c r="D7" s="137"/>
      <c r="E7" s="137"/>
      <c r="F7" s="133"/>
      <c r="G7" s="222"/>
      <c r="H7" s="134"/>
      <c r="I7" s="222"/>
      <c r="J7" s="134"/>
      <c r="K7" s="222"/>
      <c r="L7" s="134"/>
      <c r="M7" s="222"/>
      <c r="N7" s="134"/>
      <c r="O7" s="222"/>
      <c r="P7" s="134"/>
      <c r="Q7" s="222"/>
      <c r="R7" s="134"/>
      <c r="S7" s="222"/>
      <c r="T7" s="19"/>
      <c r="U7" s="33"/>
      <c r="V7" s="19"/>
      <c r="W7" s="33"/>
      <c r="X7" s="19"/>
      <c r="Y7" s="19"/>
      <c r="Z7" s="19"/>
      <c r="AA7" s="19"/>
      <c r="AB7" s="19"/>
      <c r="AC7" s="19"/>
      <c r="AD7" s="19"/>
      <c r="AE7" s="33"/>
      <c r="AF7" s="19"/>
      <c r="AG7" s="33"/>
      <c r="AH7" s="19"/>
      <c r="AI7" s="33"/>
      <c r="AJ7" s="19"/>
      <c r="AK7" s="33"/>
      <c r="AL7" s="19"/>
      <c r="AM7" s="33"/>
      <c r="AN7" s="19"/>
      <c r="AO7" s="33"/>
      <c r="AP7" s="19"/>
      <c r="AQ7" s="33"/>
      <c r="AR7" s="19"/>
      <c r="AS7" s="33"/>
      <c r="AT7" s="19"/>
      <c r="AU7" s="33"/>
      <c r="AV7" s="19"/>
      <c r="AY7" s="33"/>
      <c r="AZ7" s="19"/>
      <c r="BA7" s="34"/>
      <c r="BB7" s="35"/>
      <c r="BC7" s="33"/>
      <c r="BD7" s="19"/>
      <c r="BE7" s="33"/>
      <c r="BF7" s="19"/>
      <c r="BG7" s="33"/>
      <c r="BH7" s="19"/>
      <c r="BI7" s="33"/>
      <c r="BJ7" s="19"/>
      <c r="BK7" s="33"/>
      <c r="BL7" s="19"/>
      <c r="BM7" s="33"/>
      <c r="BN7" s="19"/>
      <c r="BO7" s="33"/>
      <c r="BP7" s="19"/>
      <c r="BQ7" s="33"/>
      <c r="BR7" s="19"/>
      <c r="BS7" s="33"/>
      <c r="BT7" s="19"/>
      <c r="BU7" s="33"/>
      <c r="BV7" s="19"/>
      <c r="BW7" s="33"/>
      <c r="BX7" s="19"/>
      <c r="BY7" s="33"/>
      <c r="BZ7" s="19"/>
      <c r="CA7" s="33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33"/>
      <c r="CN7" s="19"/>
      <c r="CO7" s="33"/>
      <c r="CP7" s="19"/>
      <c r="CQ7" s="33"/>
      <c r="CR7" s="19"/>
      <c r="CS7" s="33"/>
      <c r="CT7" s="19"/>
      <c r="CW7" s="33"/>
      <c r="CX7" s="19"/>
      <c r="CY7" s="33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34"/>
      <c r="DL7" s="35"/>
      <c r="DM7" s="33"/>
      <c r="DN7" s="19"/>
      <c r="DO7" s="33"/>
      <c r="DP7" s="19"/>
      <c r="DQ7" s="33"/>
      <c r="DR7" s="19"/>
      <c r="DS7" s="33"/>
      <c r="DT7" s="19"/>
      <c r="DU7" s="33"/>
      <c r="DV7" s="19"/>
      <c r="DW7" s="33"/>
      <c r="DX7" s="19"/>
      <c r="DY7" s="19"/>
      <c r="DZ7" s="19"/>
      <c r="EA7" s="19"/>
      <c r="EB7" s="19"/>
      <c r="EC7" s="33"/>
      <c r="ED7" s="19"/>
      <c r="EE7" s="33"/>
      <c r="EF7" s="19"/>
      <c r="EG7" s="33"/>
      <c r="EH7" s="19"/>
      <c r="EI7" s="33"/>
      <c r="EJ7" s="19"/>
      <c r="EK7" s="33"/>
      <c r="EL7" s="19"/>
      <c r="EM7" s="33"/>
      <c r="EN7" s="19"/>
      <c r="EO7" s="33"/>
      <c r="EP7" s="19"/>
      <c r="EQ7" s="33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33"/>
      <c r="RV7" s="19"/>
      <c r="RW7" s="33"/>
      <c r="RX7" s="19"/>
    </row>
    <row r="8" spans="1:1023 1025:1845" ht="14.4" customHeight="1" x14ac:dyDescent="0.25">
      <c r="A8" s="144" t="s">
        <v>155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222"/>
      <c r="P8" s="134"/>
      <c r="Q8" s="222"/>
      <c r="R8" s="134"/>
      <c r="S8" s="222"/>
      <c r="T8" s="19"/>
      <c r="U8" s="33"/>
      <c r="V8" s="19"/>
      <c r="W8" s="33"/>
      <c r="X8" s="19"/>
      <c r="Y8" s="19"/>
      <c r="Z8" s="19"/>
      <c r="AA8" s="19"/>
      <c r="AB8" s="19"/>
      <c r="AC8" s="19"/>
      <c r="AD8" s="19"/>
      <c r="AE8" s="33"/>
      <c r="AF8" s="19"/>
      <c r="AG8" s="33"/>
      <c r="AH8" s="19"/>
      <c r="AI8" s="33"/>
      <c r="AJ8" s="19"/>
      <c r="AK8" s="33"/>
      <c r="AL8" s="19"/>
      <c r="AM8" s="33"/>
      <c r="AN8" s="19"/>
      <c r="AO8" s="33"/>
      <c r="AP8" s="19"/>
      <c r="AQ8" s="33"/>
      <c r="AR8" s="19"/>
      <c r="AS8" s="33"/>
      <c r="AT8" s="19"/>
      <c r="AU8" s="33"/>
      <c r="AV8" s="19"/>
      <c r="AY8" s="33"/>
      <c r="AZ8" s="19"/>
      <c r="BA8" s="34"/>
      <c r="BB8" s="35"/>
      <c r="BC8" s="33"/>
      <c r="BD8" s="19"/>
      <c r="BE8" s="33"/>
      <c r="BF8" s="19"/>
      <c r="BG8" s="33"/>
      <c r="BH8" s="19"/>
      <c r="BI8" s="33"/>
      <c r="BJ8" s="19"/>
      <c r="BK8" s="33"/>
      <c r="BL8" s="19"/>
      <c r="BM8" s="33"/>
      <c r="BN8" s="19"/>
      <c r="BO8" s="33"/>
      <c r="BP8" s="19"/>
      <c r="BQ8" s="33"/>
      <c r="BR8" s="19"/>
      <c r="BS8" s="33"/>
      <c r="BT8" s="19"/>
      <c r="BU8" s="33"/>
      <c r="BV8" s="19"/>
      <c r="BW8" s="33"/>
      <c r="BX8" s="19"/>
      <c r="BY8" s="33"/>
      <c r="BZ8" s="19"/>
      <c r="CA8" s="33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33"/>
      <c r="CN8" s="19"/>
      <c r="CO8" s="33"/>
      <c r="CP8" s="19"/>
      <c r="CQ8" s="33"/>
      <c r="CR8" s="19"/>
      <c r="CS8" s="33"/>
      <c r="CT8" s="19"/>
      <c r="CW8" s="33"/>
      <c r="CX8" s="19"/>
      <c r="CY8" s="33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34"/>
      <c r="DL8" s="35"/>
      <c r="DM8" s="33"/>
      <c r="DN8" s="19"/>
      <c r="DO8" s="33"/>
      <c r="DP8" s="19"/>
      <c r="DQ8" s="33"/>
      <c r="DR8" s="19"/>
      <c r="DS8" s="33"/>
      <c r="DT8" s="19"/>
      <c r="DU8" s="33"/>
      <c r="DV8" s="19"/>
      <c r="DW8" s="33"/>
      <c r="DX8" s="19"/>
      <c r="DY8" s="19"/>
      <c r="DZ8" s="19"/>
      <c r="EA8" s="19"/>
      <c r="EB8" s="19"/>
      <c r="EC8" s="33"/>
      <c r="ED8" s="19"/>
      <c r="EE8" s="33"/>
      <c r="EF8" s="19"/>
      <c r="EG8" s="33"/>
      <c r="EH8" s="19"/>
      <c r="EI8" s="33"/>
      <c r="EJ8" s="19"/>
      <c r="EK8" s="33"/>
      <c r="EL8" s="19"/>
      <c r="EM8" s="33"/>
      <c r="EN8" s="19"/>
      <c r="EO8" s="33"/>
      <c r="EP8" s="19"/>
      <c r="EQ8" s="33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33"/>
      <c r="RV8" s="19"/>
      <c r="RW8" s="33"/>
      <c r="RX8" s="19"/>
    </row>
    <row r="9" spans="1:1023 1025:1845" ht="14.4" customHeight="1" x14ac:dyDescent="0.25">
      <c r="A9" s="145" t="s">
        <v>156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1"/>
      <c r="O9" s="222"/>
      <c r="P9" s="134"/>
      <c r="Q9" s="222"/>
      <c r="R9" s="134"/>
      <c r="S9" s="222"/>
      <c r="T9" s="19"/>
      <c r="U9" s="33"/>
      <c r="V9" s="19"/>
      <c r="W9" s="33"/>
      <c r="X9" s="19"/>
      <c r="Y9" s="19"/>
      <c r="Z9" s="19"/>
      <c r="AA9" s="19"/>
      <c r="AB9" s="19"/>
      <c r="AC9" s="19"/>
      <c r="AD9" s="19"/>
      <c r="AE9" s="33"/>
      <c r="AF9" s="19"/>
      <c r="AG9" s="33"/>
      <c r="AH9" s="19"/>
      <c r="AI9" s="33"/>
      <c r="AJ9" s="19"/>
      <c r="AK9" s="33"/>
      <c r="AL9" s="19"/>
      <c r="AM9" s="33"/>
      <c r="AN9" s="19"/>
      <c r="AO9" s="33"/>
      <c r="AP9" s="19"/>
      <c r="AQ9" s="33"/>
      <c r="AR9" s="19"/>
      <c r="AS9" s="33"/>
      <c r="AT9" s="19"/>
      <c r="AU9" s="33"/>
      <c r="AV9" s="19"/>
      <c r="AY9" s="33"/>
      <c r="AZ9" s="19"/>
      <c r="BA9" s="36"/>
      <c r="BB9" s="36"/>
      <c r="BC9" s="33"/>
      <c r="BD9" s="19"/>
      <c r="BE9" s="33"/>
      <c r="BF9" s="19"/>
      <c r="BG9" s="33"/>
      <c r="BH9" s="19"/>
      <c r="BI9" s="33"/>
      <c r="BJ9" s="19"/>
      <c r="BK9" s="33"/>
      <c r="BL9" s="19"/>
      <c r="BM9" s="33"/>
      <c r="BN9" s="19"/>
      <c r="BO9" s="33"/>
      <c r="BP9" s="19"/>
      <c r="BQ9" s="33"/>
      <c r="BR9" s="19"/>
      <c r="BS9" s="33"/>
      <c r="BT9" s="19"/>
      <c r="BU9" s="33"/>
      <c r="BV9" s="19"/>
      <c r="BW9" s="33"/>
      <c r="BX9" s="19"/>
      <c r="BY9" s="33"/>
      <c r="BZ9" s="19"/>
      <c r="CA9" s="33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33"/>
      <c r="CN9" s="19"/>
      <c r="CO9" s="33"/>
      <c r="CP9" s="19"/>
      <c r="CQ9" s="33"/>
      <c r="CR9" s="19"/>
      <c r="CS9" s="33"/>
      <c r="CT9" s="19"/>
      <c r="CW9" s="33"/>
      <c r="CX9" s="19"/>
      <c r="CY9" s="33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36"/>
      <c r="DL9" s="36"/>
      <c r="DM9" s="33"/>
      <c r="DN9" s="19"/>
      <c r="DO9" s="33"/>
      <c r="DP9" s="19"/>
      <c r="DQ9" s="33"/>
      <c r="DR9" s="19"/>
      <c r="DS9" s="33"/>
      <c r="DT9" s="19"/>
      <c r="DU9" s="33"/>
      <c r="DV9" s="19"/>
      <c r="DW9" s="33"/>
      <c r="DX9" s="19"/>
      <c r="DY9" s="19"/>
      <c r="DZ9" s="19"/>
      <c r="EA9" s="19"/>
      <c r="EB9" s="19"/>
      <c r="EC9" s="33"/>
      <c r="ED9" s="19"/>
      <c r="EE9" s="33"/>
      <c r="EF9" s="19"/>
      <c r="EG9" s="33"/>
      <c r="EH9" s="19"/>
      <c r="EI9" s="33"/>
      <c r="EJ9" s="19"/>
      <c r="EK9" s="33"/>
      <c r="EL9" s="19"/>
      <c r="EM9" s="33"/>
      <c r="EN9" s="19"/>
      <c r="EO9" s="33"/>
      <c r="EP9" s="19"/>
      <c r="EQ9" s="33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33"/>
      <c r="RV9" s="19"/>
      <c r="RW9" s="33"/>
      <c r="RX9" s="19"/>
    </row>
    <row r="10" spans="1:1023 1025:1845" ht="14.4" customHeight="1" x14ac:dyDescent="0.2">
      <c r="A10" s="146" t="s">
        <v>157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37"/>
      <c r="U10" s="37"/>
      <c r="V10" s="38"/>
      <c r="W10" s="39"/>
      <c r="X10" s="38"/>
      <c r="Y10" s="38"/>
      <c r="Z10" s="38"/>
      <c r="AA10" s="38"/>
      <c r="AB10" s="38"/>
      <c r="AC10" s="38"/>
      <c r="AD10" s="38"/>
      <c r="AE10" s="33"/>
      <c r="AF10" s="19"/>
      <c r="AG10" s="33"/>
      <c r="AH10" s="19"/>
      <c r="AI10" s="33"/>
      <c r="AJ10" s="19"/>
      <c r="AK10" s="33"/>
      <c r="AL10" s="19"/>
      <c r="AM10" s="33"/>
      <c r="AN10" s="19"/>
      <c r="AO10" s="33"/>
      <c r="AP10" s="19"/>
      <c r="AQ10" s="33"/>
      <c r="AR10" s="19"/>
      <c r="AS10" s="33"/>
      <c r="AT10" s="19"/>
      <c r="AU10" s="33"/>
      <c r="AV10" s="19"/>
      <c r="AY10" s="33"/>
      <c r="AZ10" s="19"/>
      <c r="BA10" s="36"/>
      <c r="BB10" s="36"/>
      <c r="BC10" s="33"/>
      <c r="BD10" s="19"/>
      <c r="BE10" s="33"/>
      <c r="BF10" s="19"/>
      <c r="BG10" s="33"/>
      <c r="BH10" s="19"/>
      <c r="BI10" s="33"/>
      <c r="BJ10" s="19"/>
      <c r="BK10" s="33"/>
      <c r="BL10" s="19"/>
      <c r="BM10" s="33"/>
      <c r="BN10" s="19"/>
      <c r="BO10" s="33"/>
      <c r="BP10" s="19"/>
      <c r="BQ10" s="33"/>
      <c r="BR10" s="19"/>
      <c r="BS10" s="33"/>
      <c r="BT10" s="19"/>
      <c r="BU10" s="33"/>
      <c r="BV10" s="19"/>
      <c r="BW10" s="33"/>
      <c r="BX10" s="19"/>
      <c r="BY10" s="33"/>
      <c r="BZ10" s="19"/>
      <c r="CA10" s="33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33"/>
      <c r="CN10" s="19"/>
      <c r="CO10" s="33"/>
      <c r="CP10" s="19"/>
      <c r="CQ10" s="33"/>
      <c r="CR10" s="19"/>
      <c r="CS10" s="33"/>
      <c r="CT10" s="19"/>
      <c r="CW10" s="33"/>
      <c r="CX10" s="19"/>
      <c r="CY10" s="33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36"/>
      <c r="DL10" s="36"/>
      <c r="DM10" s="33"/>
      <c r="DN10" s="19"/>
      <c r="DO10" s="33"/>
      <c r="DP10" s="19"/>
      <c r="DQ10" s="33"/>
      <c r="DR10" s="19"/>
      <c r="DS10" s="33"/>
      <c r="DT10" s="19"/>
      <c r="DU10" s="33"/>
      <c r="DV10" s="19"/>
      <c r="DW10" s="33"/>
      <c r="DX10" s="19"/>
      <c r="DY10" s="19"/>
      <c r="DZ10" s="19"/>
      <c r="EA10" s="19"/>
      <c r="EB10" s="19"/>
      <c r="EC10" s="33"/>
      <c r="ED10" s="19"/>
      <c r="EE10" s="33"/>
      <c r="EF10" s="19"/>
      <c r="EG10" s="33"/>
      <c r="EH10" s="19"/>
      <c r="EI10" s="33"/>
      <c r="EJ10" s="19"/>
      <c r="EK10" s="33"/>
      <c r="EL10" s="19"/>
      <c r="EM10" s="33"/>
      <c r="EN10" s="19"/>
      <c r="EO10" s="33"/>
      <c r="EP10" s="19"/>
      <c r="EQ10" s="33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33"/>
      <c r="RV10" s="19"/>
      <c r="RW10" s="33"/>
      <c r="RX10" s="19"/>
    </row>
    <row r="11" spans="1:1023 1025:1845" ht="14.4" customHeight="1" x14ac:dyDescent="0.25">
      <c r="A11" s="40" t="s">
        <v>158</v>
      </c>
      <c r="B11" s="224"/>
      <c r="C11" s="137"/>
      <c r="D11" s="137"/>
      <c r="E11" s="137"/>
      <c r="F11" s="133"/>
      <c r="G11" s="225"/>
      <c r="H11" s="226"/>
      <c r="I11" s="225"/>
      <c r="J11" s="226"/>
      <c r="K11" s="225"/>
      <c r="L11" s="226"/>
      <c r="M11" s="225"/>
      <c r="N11" s="226"/>
      <c r="O11" s="225"/>
      <c r="P11" s="226"/>
      <c r="Q11" s="225"/>
      <c r="R11" s="226"/>
      <c r="S11" s="225"/>
      <c r="T11" s="38"/>
      <c r="U11" s="38"/>
      <c r="V11" s="38"/>
      <c r="W11" s="39"/>
      <c r="X11" s="38"/>
      <c r="Y11" s="38"/>
      <c r="Z11" s="38"/>
      <c r="AA11" s="38"/>
      <c r="AB11" s="38"/>
      <c r="AC11" s="38"/>
      <c r="AD11" s="38"/>
      <c r="AE11" s="33"/>
      <c r="AF11" s="19"/>
      <c r="AG11" s="33"/>
      <c r="AH11" s="19"/>
      <c r="AI11" s="33"/>
      <c r="AJ11" s="19"/>
      <c r="AK11" s="33"/>
      <c r="AL11" s="19"/>
      <c r="AM11" s="33"/>
      <c r="AN11" s="19"/>
      <c r="AO11" s="33"/>
      <c r="AP11" s="19"/>
      <c r="AQ11" s="33"/>
      <c r="AR11" s="19"/>
      <c r="AS11" s="33"/>
      <c r="AT11" s="19"/>
      <c r="AU11" s="33"/>
      <c r="AV11" s="19"/>
      <c r="AY11" s="33"/>
      <c r="AZ11" s="19"/>
      <c r="BA11" s="36"/>
      <c r="BB11" s="36"/>
      <c r="BC11" s="33"/>
      <c r="BD11" s="19"/>
      <c r="BE11" s="33"/>
      <c r="BF11" s="19"/>
      <c r="BG11" s="33"/>
      <c r="BH11" s="19"/>
      <c r="BI11" s="33"/>
      <c r="BJ11" s="19"/>
      <c r="BK11" s="33"/>
      <c r="BL11" s="19"/>
      <c r="BM11" s="33"/>
      <c r="BN11" s="19"/>
      <c r="BO11" s="33"/>
      <c r="BP11" s="19"/>
      <c r="BQ11" s="33"/>
      <c r="BR11" s="19"/>
      <c r="BS11" s="33"/>
      <c r="BT11" s="19"/>
      <c r="BU11" s="33"/>
      <c r="BV11" s="19"/>
      <c r="BW11" s="33"/>
      <c r="BX11" s="19"/>
      <c r="BY11" s="33"/>
      <c r="BZ11" s="19"/>
      <c r="CA11" s="33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33"/>
      <c r="CN11" s="19"/>
      <c r="CO11" s="33"/>
      <c r="CP11" s="19"/>
      <c r="CQ11" s="33"/>
      <c r="CR11" s="19"/>
      <c r="CS11" s="33"/>
      <c r="CT11" s="19"/>
      <c r="CW11" s="33"/>
      <c r="CX11" s="19"/>
      <c r="CY11" s="33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36"/>
      <c r="DL11" s="36"/>
      <c r="DM11" s="33"/>
      <c r="DN11" s="19"/>
      <c r="DO11" s="33"/>
      <c r="DP11" s="19"/>
      <c r="DQ11" s="33"/>
      <c r="DR11" s="19"/>
      <c r="DS11" s="33"/>
      <c r="DT11" s="19"/>
      <c r="DU11" s="33"/>
      <c r="DV11" s="19"/>
      <c r="DW11" s="33"/>
      <c r="DX11" s="19"/>
      <c r="DY11" s="19"/>
      <c r="DZ11" s="19"/>
      <c r="EA11" s="19"/>
      <c r="EB11" s="19"/>
      <c r="EC11" s="33"/>
      <c r="ED11" s="19"/>
      <c r="EE11" s="33"/>
      <c r="EF11" s="19"/>
      <c r="EG11" s="33"/>
      <c r="EH11" s="19"/>
      <c r="EI11" s="33"/>
      <c r="EJ11" s="19"/>
      <c r="EK11" s="33"/>
      <c r="EL11" s="19"/>
      <c r="EM11" s="33"/>
      <c r="EN11" s="19"/>
      <c r="EO11" s="33"/>
      <c r="EP11" s="19"/>
      <c r="EQ11" s="33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33"/>
      <c r="RV11" s="19"/>
      <c r="RW11" s="33"/>
      <c r="RX11" s="19"/>
    </row>
    <row r="12" spans="1:1023 1025:1845" ht="14.4" customHeight="1" x14ac:dyDescent="0.25">
      <c r="A12" s="40" t="s">
        <v>159</v>
      </c>
      <c r="B12" s="222"/>
      <c r="C12" s="137"/>
      <c r="D12" s="137"/>
      <c r="E12" s="137"/>
      <c r="F12" s="133"/>
      <c r="G12" s="222"/>
      <c r="H12" s="134"/>
      <c r="I12" s="222"/>
      <c r="J12" s="134"/>
      <c r="K12" s="222"/>
      <c r="L12" s="134"/>
      <c r="M12" s="222"/>
      <c r="N12" s="134"/>
      <c r="O12" s="222"/>
      <c r="P12" s="134"/>
      <c r="Q12" s="222"/>
      <c r="R12" s="134"/>
      <c r="S12" s="222"/>
      <c r="T12" s="19"/>
      <c r="U12" s="33"/>
      <c r="V12" s="19"/>
      <c r="W12" s="33"/>
      <c r="X12" s="19"/>
      <c r="Y12" s="19"/>
      <c r="Z12" s="19"/>
      <c r="AA12" s="19"/>
      <c r="AB12" s="19"/>
      <c r="AC12" s="19"/>
      <c r="AD12" s="19"/>
      <c r="AE12" s="33"/>
      <c r="AF12" s="19"/>
      <c r="AG12" s="33"/>
      <c r="AH12" s="19"/>
      <c r="AI12" s="33"/>
      <c r="AJ12" s="19"/>
      <c r="AK12" s="33"/>
      <c r="AL12" s="19"/>
      <c r="AM12" s="33"/>
      <c r="AN12" s="19"/>
      <c r="AO12" s="33"/>
      <c r="AP12" s="19"/>
      <c r="AQ12" s="33"/>
      <c r="AR12" s="19"/>
      <c r="AS12" s="33"/>
      <c r="AT12" s="19"/>
      <c r="AU12" s="33"/>
      <c r="AV12" s="19"/>
      <c r="AY12" s="33"/>
      <c r="AZ12" s="19"/>
      <c r="BA12" s="36"/>
      <c r="BB12" s="36"/>
      <c r="BC12" s="33"/>
      <c r="BD12" s="19"/>
      <c r="BE12" s="33"/>
      <c r="BF12" s="19"/>
      <c r="BG12" s="33"/>
      <c r="BH12" s="19"/>
      <c r="BI12" s="33"/>
      <c r="BJ12" s="19"/>
      <c r="BK12" s="33"/>
      <c r="BL12" s="19"/>
      <c r="BM12" s="33"/>
      <c r="BN12" s="19"/>
      <c r="BO12" s="33"/>
      <c r="BP12" s="19"/>
      <c r="BQ12" s="33"/>
      <c r="BR12" s="19"/>
      <c r="BS12" s="33"/>
      <c r="BT12" s="19"/>
      <c r="BU12" s="33"/>
      <c r="BV12" s="19"/>
      <c r="BW12" s="33"/>
      <c r="BX12" s="19"/>
      <c r="BY12" s="33"/>
      <c r="BZ12" s="19"/>
      <c r="CA12" s="33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33"/>
      <c r="CN12" s="19"/>
      <c r="CO12" s="33"/>
      <c r="CP12" s="19"/>
      <c r="CQ12" s="33"/>
      <c r="CR12" s="19"/>
      <c r="CS12" s="33"/>
      <c r="CT12" s="19"/>
      <c r="CW12" s="33"/>
      <c r="CX12" s="19"/>
      <c r="CY12" s="33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36"/>
      <c r="DL12" s="36"/>
      <c r="DM12" s="33"/>
      <c r="DN12" s="19"/>
      <c r="DO12" s="33"/>
      <c r="DP12" s="19"/>
      <c r="DQ12" s="33"/>
      <c r="DR12" s="19"/>
      <c r="DS12" s="33"/>
      <c r="DT12" s="19"/>
      <c r="DU12" s="33"/>
      <c r="DV12" s="19"/>
      <c r="DW12" s="33"/>
      <c r="DX12" s="19"/>
      <c r="DY12" s="19"/>
      <c r="DZ12" s="19"/>
      <c r="EA12" s="19"/>
      <c r="EB12" s="19"/>
      <c r="EC12" s="33"/>
      <c r="ED12" s="19"/>
      <c r="EE12" s="33"/>
      <c r="EF12" s="19"/>
      <c r="EG12" s="33"/>
      <c r="EH12" s="19"/>
      <c r="EI12" s="33"/>
      <c r="EJ12" s="19"/>
      <c r="EK12" s="33"/>
      <c r="EL12" s="19"/>
      <c r="EM12" s="33"/>
      <c r="EN12" s="19"/>
      <c r="EO12" s="33"/>
      <c r="EP12" s="19"/>
      <c r="EQ12" s="33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33"/>
      <c r="RV12" s="19"/>
      <c r="RW12" s="33"/>
      <c r="RX12" s="19"/>
    </row>
    <row r="13" spans="1:1023 1025:1845" ht="14.4" customHeight="1" x14ac:dyDescent="0.25">
      <c r="A13" s="40" t="s">
        <v>160</v>
      </c>
      <c r="B13" s="224"/>
      <c r="C13" s="137"/>
      <c r="D13" s="137"/>
      <c r="E13" s="137"/>
      <c r="F13" s="133"/>
      <c r="G13" s="222"/>
      <c r="H13" s="134"/>
      <c r="I13" s="222"/>
      <c r="J13" s="134"/>
      <c r="K13" s="222"/>
      <c r="L13" s="134"/>
      <c r="M13" s="222"/>
      <c r="N13" s="134"/>
      <c r="O13" s="222"/>
      <c r="P13" s="134"/>
      <c r="Q13" s="222"/>
      <c r="R13" s="134"/>
      <c r="S13" s="222"/>
      <c r="T13" s="19"/>
      <c r="U13" s="33"/>
      <c r="V13" s="19"/>
      <c r="W13" s="33"/>
      <c r="X13" s="19"/>
      <c r="Y13" s="19"/>
      <c r="Z13" s="19"/>
      <c r="AA13" s="19"/>
      <c r="AB13" s="19"/>
      <c r="AC13" s="19"/>
      <c r="AD13" s="19"/>
      <c r="AE13" s="33"/>
      <c r="AF13" s="19"/>
      <c r="AG13" s="33"/>
      <c r="AH13" s="19"/>
      <c r="AI13" s="33"/>
      <c r="AJ13" s="19"/>
      <c r="AK13" s="33"/>
      <c r="AL13" s="19"/>
      <c r="AM13" s="33"/>
      <c r="AN13" s="19"/>
      <c r="AO13" s="33"/>
      <c r="AP13" s="19"/>
      <c r="AQ13" s="33"/>
      <c r="AR13" s="19"/>
      <c r="AS13" s="33"/>
      <c r="AT13" s="19"/>
      <c r="AU13" s="33"/>
      <c r="AV13" s="19"/>
      <c r="AY13" s="33"/>
      <c r="AZ13" s="19"/>
      <c r="BA13" s="41"/>
      <c r="BB13" s="36"/>
      <c r="BC13" s="33"/>
      <c r="BD13" s="19"/>
      <c r="BE13" s="33"/>
      <c r="BF13" s="19"/>
      <c r="BG13" s="33"/>
      <c r="BH13" s="19"/>
      <c r="BI13" s="33"/>
      <c r="BJ13" s="19"/>
      <c r="BK13" s="33"/>
      <c r="BL13" s="19"/>
      <c r="BM13" s="33"/>
      <c r="BN13" s="19"/>
      <c r="BO13" s="33"/>
      <c r="BP13" s="19"/>
      <c r="BQ13" s="33"/>
      <c r="BR13" s="19"/>
      <c r="BS13" s="33"/>
      <c r="BT13" s="19"/>
      <c r="BU13" s="33"/>
      <c r="BV13" s="19"/>
      <c r="BW13" s="33"/>
      <c r="BX13" s="19"/>
      <c r="BY13" s="33"/>
      <c r="BZ13" s="19"/>
      <c r="CA13" s="33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33"/>
      <c r="CN13" s="19"/>
      <c r="CO13" s="33"/>
      <c r="CP13" s="19"/>
      <c r="CQ13" s="33"/>
      <c r="CR13" s="19"/>
      <c r="CS13" s="33"/>
      <c r="CT13" s="19"/>
      <c r="CW13" s="33"/>
      <c r="CX13" s="19"/>
      <c r="CY13" s="33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41"/>
      <c r="DL13" s="36"/>
      <c r="DM13" s="33"/>
      <c r="DN13" s="19"/>
      <c r="DO13" s="33"/>
      <c r="DP13" s="19"/>
      <c r="DQ13" s="33"/>
      <c r="DR13" s="19"/>
      <c r="DS13" s="33"/>
      <c r="DT13" s="19"/>
      <c r="DU13" s="33"/>
      <c r="DV13" s="19"/>
      <c r="DW13" s="33"/>
      <c r="DX13" s="19"/>
      <c r="DY13" s="19"/>
      <c r="DZ13" s="19"/>
      <c r="EA13" s="19"/>
      <c r="EB13" s="19"/>
      <c r="EC13" s="33"/>
      <c r="ED13" s="19"/>
      <c r="EE13" s="33"/>
      <c r="EF13" s="19"/>
      <c r="EG13" s="33"/>
      <c r="EH13" s="19"/>
      <c r="EI13" s="33"/>
      <c r="EJ13" s="19"/>
      <c r="EK13" s="33"/>
      <c r="EL13" s="19"/>
      <c r="EM13" s="33"/>
      <c r="EN13" s="19"/>
      <c r="EO13" s="33"/>
      <c r="EP13" s="19"/>
      <c r="EQ13" s="33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33"/>
      <c r="RV13" s="19"/>
      <c r="RW13" s="33"/>
      <c r="RX13" s="19"/>
    </row>
    <row r="14" spans="1:1023 1025:1845" ht="11.25" customHeight="1" x14ac:dyDescent="0.25">
      <c r="A14" s="224"/>
      <c r="B14" s="224"/>
      <c r="C14" s="137"/>
      <c r="D14" s="137"/>
      <c r="E14" s="137"/>
      <c r="F14" s="133"/>
      <c r="G14" s="222"/>
      <c r="H14" s="134"/>
      <c r="I14" s="222"/>
      <c r="J14" s="134"/>
      <c r="K14" s="222"/>
      <c r="L14" s="134"/>
      <c r="M14" s="222"/>
      <c r="N14" s="134"/>
      <c r="O14" s="222"/>
      <c r="P14" s="134"/>
      <c r="Q14" s="222"/>
      <c r="R14" s="134"/>
      <c r="S14" s="222"/>
      <c r="T14" s="19"/>
      <c r="U14" s="33"/>
      <c r="V14" s="19"/>
      <c r="W14" s="33"/>
      <c r="X14" s="19"/>
      <c r="Y14" s="19"/>
      <c r="Z14" s="19"/>
      <c r="AA14" s="19"/>
      <c r="AB14" s="19"/>
      <c r="AC14" s="19"/>
      <c r="AD14" s="19"/>
      <c r="AE14" s="33"/>
      <c r="AF14" s="19"/>
      <c r="AG14" s="33"/>
      <c r="AH14" s="19"/>
      <c r="AI14" s="33"/>
      <c r="AJ14" s="19"/>
      <c r="AK14" s="33"/>
      <c r="AL14" s="19"/>
      <c r="AM14" s="33"/>
      <c r="AN14" s="19"/>
      <c r="AO14" s="33"/>
      <c r="AP14" s="19"/>
      <c r="AQ14" s="33"/>
      <c r="AR14" s="19"/>
      <c r="AS14" s="33"/>
      <c r="AT14" s="19"/>
      <c r="AU14" s="33"/>
      <c r="AV14" s="19"/>
      <c r="AY14" s="33"/>
      <c r="AZ14" s="19"/>
      <c r="BA14" s="41"/>
      <c r="BB14" s="36"/>
      <c r="BC14" s="33"/>
      <c r="BD14" s="19"/>
      <c r="BE14" s="33"/>
      <c r="BF14" s="19"/>
      <c r="BG14" s="33"/>
      <c r="BH14" s="19"/>
      <c r="BI14" s="33"/>
      <c r="BJ14" s="19"/>
      <c r="BK14" s="33"/>
      <c r="BL14" s="19"/>
      <c r="BM14" s="33"/>
      <c r="BN14" s="19"/>
      <c r="BO14" s="33"/>
      <c r="BP14" s="19"/>
      <c r="BQ14" s="33"/>
      <c r="BR14" s="19"/>
      <c r="BS14" s="33"/>
      <c r="BT14" s="19"/>
      <c r="BU14" s="33"/>
      <c r="BV14" s="19"/>
      <c r="BW14" s="33"/>
      <c r="BX14" s="19"/>
      <c r="BY14" s="33"/>
      <c r="BZ14" s="19"/>
      <c r="CA14" s="33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33"/>
      <c r="CN14" s="19"/>
      <c r="CO14" s="33"/>
      <c r="CP14" s="19"/>
      <c r="CQ14" s="33"/>
      <c r="CR14" s="19"/>
      <c r="CS14" s="33"/>
      <c r="CT14" s="19"/>
      <c r="CW14" s="33"/>
      <c r="CX14" s="19"/>
      <c r="CY14" s="33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41"/>
      <c r="DL14" s="36"/>
      <c r="DM14" s="33"/>
      <c r="DN14" s="19"/>
      <c r="DO14" s="33"/>
      <c r="DP14" s="19"/>
      <c r="DQ14" s="33"/>
      <c r="DR14" s="19"/>
      <c r="DS14" s="33"/>
      <c r="DT14" s="19"/>
      <c r="DU14" s="33"/>
      <c r="DV14" s="19"/>
      <c r="DW14" s="33"/>
      <c r="DX14" s="19"/>
      <c r="DY14" s="19"/>
      <c r="DZ14" s="19"/>
      <c r="EA14" s="19"/>
      <c r="EB14" s="19"/>
      <c r="EC14" s="33"/>
      <c r="ED14" s="19"/>
      <c r="EE14" s="33"/>
      <c r="EF14" s="19"/>
      <c r="EG14" s="33"/>
      <c r="EH14" s="19"/>
      <c r="EI14" s="33"/>
      <c r="EJ14" s="19"/>
      <c r="EK14" s="33"/>
      <c r="EL14" s="19"/>
      <c r="EM14" s="33"/>
      <c r="EN14" s="19"/>
      <c r="EO14" s="33"/>
      <c r="EP14" s="19"/>
      <c r="EQ14" s="33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33"/>
      <c r="RV14" s="19"/>
      <c r="RW14" s="33"/>
      <c r="RX14" s="19"/>
    </row>
    <row r="15" spans="1:1023 1025:1845" ht="14.4" customHeight="1" x14ac:dyDescent="0.25">
      <c r="A15" s="60" t="s">
        <v>496</v>
      </c>
      <c r="B15" s="227"/>
      <c r="C15" s="137"/>
      <c r="D15" s="137"/>
      <c r="E15" s="137"/>
      <c r="F15" s="133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3"/>
      <c r="AF15" s="19"/>
      <c r="AG15" s="33"/>
      <c r="AH15" s="19"/>
      <c r="AI15" s="33"/>
      <c r="AJ15" s="19"/>
      <c r="AK15" s="33"/>
      <c r="AL15" s="19"/>
      <c r="AM15" s="33"/>
      <c r="AN15" s="19"/>
      <c r="AO15" s="33"/>
      <c r="AP15" s="19"/>
      <c r="AQ15" s="33"/>
      <c r="AR15" s="19"/>
      <c r="AS15" s="33"/>
      <c r="AT15" s="19"/>
      <c r="AU15" s="33"/>
      <c r="AV15" s="19"/>
      <c r="AY15" s="33"/>
      <c r="AZ15" s="19"/>
      <c r="BA15" s="36"/>
      <c r="BB15" s="36"/>
      <c r="BC15" s="33"/>
      <c r="BD15" s="19"/>
      <c r="BE15" s="33"/>
      <c r="BF15" s="19"/>
      <c r="BG15" s="33"/>
      <c r="BH15" s="19"/>
      <c r="BI15" s="33"/>
      <c r="BJ15" s="19"/>
      <c r="BK15" s="33"/>
      <c r="BL15" s="19"/>
      <c r="BM15" s="33"/>
      <c r="BN15" s="19"/>
      <c r="BO15" s="33"/>
      <c r="BP15" s="19"/>
      <c r="BQ15" s="33"/>
      <c r="BR15" s="19"/>
      <c r="BS15" s="33"/>
      <c r="BT15" s="19"/>
      <c r="BU15" s="33"/>
      <c r="BV15" s="19"/>
      <c r="BW15" s="33"/>
      <c r="BX15" s="19"/>
      <c r="BY15" s="33"/>
      <c r="BZ15" s="19"/>
      <c r="CA15" s="33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33"/>
      <c r="CN15" s="19"/>
      <c r="CO15" s="33"/>
      <c r="CP15" s="19"/>
      <c r="CQ15" s="33"/>
      <c r="CR15" s="19"/>
      <c r="CS15" s="33"/>
      <c r="CT15" s="19"/>
      <c r="CW15" s="33"/>
      <c r="CX15" s="19"/>
      <c r="CY15" s="33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36"/>
      <c r="DL15" s="36"/>
      <c r="DM15" s="33"/>
      <c r="DN15" s="19"/>
      <c r="DO15" s="33"/>
      <c r="DP15" s="19"/>
      <c r="DQ15" s="33"/>
      <c r="DR15" s="19"/>
      <c r="DS15" s="33"/>
      <c r="DT15" s="19"/>
      <c r="DU15" s="33"/>
      <c r="DV15" s="19"/>
      <c r="DW15" s="33"/>
      <c r="DX15" s="19"/>
      <c r="DY15" s="19"/>
      <c r="DZ15" s="19"/>
      <c r="EA15" s="19"/>
      <c r="EB15" s="19"/>
      <c r="EC15" s="33"/>
      <c r="ED15" s="19"/>
      <c r="EE15" s="33"/>
      <c r="EF15" s="19"/>
      <c r="EG15" s="33"/>
      <c r="EH15" s="19"/>
      <c r="EI15" s="33"/>
      <c r="EJ15" s="19"/>
      <c r="EK15" s="33"/>
      <c r="EL15" s="19"/>
      <c r="EM15" s="33"/>
      <c r="EN15" s="19"/>
      <c r="EO15" s="33"/>
      <c r="EP15" s="19"/>
      <c r="EQ15" s="33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33"/>
      <c r="RV15" s="19"/>
      <c r="RW15" s="33"/>
      <c r="RX15" s="19"/>
    </row>
    <row r="16" spans="1:1023 1025:1845" ht="14.4" customHeight="1" x14ac:dyDescent="0.25">
      <c r="A16" s="60" t="s">
        <v>161</v>
      </c>
      <c r="B16" s="227"/>
      <c r="C16" s="137"/>
      <c r="D16" s="137"/>
      <c r="E16" s="137"/>
      <c r="F16" s="133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33"/>
      <c r="AF16" s="19"/>
      <c r="AG16" s="33"/>
      <c r="AH16" s="19"/>
      <c r="AI16" s="33"/>
      <c r="AJ16" s="19"/>
      <c r="AK16" s="33"/>
      <c r="AL16" s="19"/>
      <c r="AM16" s="33"/>
      <c r="AN16" s="19"/>
      <c r="AO16" s="33"/>
      <c r="AP16" s="19"/>
      <c r="AQ16" s="33"/>
      <c r="AR16" s="19"/>
      <c r="AS16" s="33"/>
      <c r="AT16" s="19"/>
      <c r="AU16" s="33"/>
      <c r="AV16" s="19"/>
      <c r="AY16" s="33"/>
      <c r="AZ16" s="19"/>
      <c r="BA16" s="36"/>
      <c r="BB16" s="36"/>
      <c r="BC16" s="33"/>
      <c r="BD16" s="19"/>
      <c r="BE16" s="33"/>
      <c r="BF16" s="19"/>
      <c r="BG16" s="33"/>
      <c r="BH16" s="19"/>
      <c r="BI16" s="33"/>
      <c r="BJ16" s="19"/>
      <c r="BK16" s="33"/>
      <c r="BL16" s="19"/>
      <c r="BM16" s="33"/>
      <c r="BN16" s="19"/>
      <c r="BO16" s="33"/>
      <c r="BP16" s="19"/>
      <c r="BQ16" s="33"/>
      <c r="BR16" s="19"/>
      <c r="BS16" s="33"/>
      <c r="BT16" s="19"/>
      <c r="BU16" s="33"/>
      <c r="BV16" s="19"/>
      <c r="BW16" s="33"/>
      <c r="BX16" s="19"/>
      <c r="BY16" s="33"/>
      <c r="BZ16" s="19"/>
      <c r="CA16" s="33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33"/>
      <c r="CN16" s="19"/>
      <c r="CO16" s="33"/>
      <c r="CP16" s="19"/>
      <c r="CQ16" s="33"/>
      <c r="CR16" s="19"/>
      <c r="CS16" s="33"/>
      <c r="CT16" s="19"/>
      <c r="CW16" s="33"/>
      <c r="CX16" s="19"/>
      <c r="CY16" s="33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36"/>
      <c r="DL16" s="36"/>
      <c r="DM16" s="33"/>
      <c r="DN16" s="19"/>
      <c r="DO16" s="33"/>
      <c r="DP16" s="19"/>
      <c r="DQ16" s="33"/>
      <c r="DR16" s="19"/>
      <c r="DS16" s="33"/>
      <c r="DT16" s="19"/>
      <c r="DU16" s="33"/>
      <c r="DV16" s="19"/>
      <c r="DW16" s="33"/>
      <c r="DX16" s="19"/>
      <c r="DY16" s="19"/>
      <c r="DZ16" s="19"/>
      <c r="EA16" s="19"/>
      <c r="EB16" s="19"/>
      <c r="EC16" s="33"/>
      <c r="ED16" s="19"/>
      <c r="EE16" s="33"/>
      <c r="EF16" s="19"/>
      <c r="EG16" s="33"/>
      <c r="EH16" s="19"/>
      <c r="EI16" s="33"/>
      <c r="EJ16" s="19"/>
      <c r="EK16" s="33"/>
      <c r="EL16" s="19"/>
      <c r="EM16" s="33"/>
      <c r="EN16" s="19"/>
      <c r="EO16" s="33"/>
      <c r="EP16" s="19"/>
      <c r="EQ16" s="33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33"/>
      <c r="RV16" s="19"/>
      <c r="RW16" s="33"/>
      <c r="RX16" s="19"/>
    </row>
    <row r="17" spans="1:492" ht="14.4" customHeight="1" x14ac:dyDescent="0.25">
      <c r="A17" s="60" t="s">
        <v>162</v>
      </c>
      <c r="B17" s="222"/>
      <c r="C17" s="137"/>
      <c r="D17" s="137"/>
      <c r="E17" s="137"/>
      <c r="F17" s="133"/>
      <c r="G17" s="222"/>
      <c r="H17" s="134"/>
      <c r="I17" s="222"/>
      <c r="J17" s="134"/>
      <c r="K17" s="222"/>
      <c r="L17" s="134"/>
      <c r="M17" s="222"/>
      <c r="N17" s="134"/>
      <c r="O17" s="222"/>
      <c r="P17" s="134"/>
      <c r="Q17" s="222"/>
      <c r="R17" s="134"/>
      <c r="S17" s="222"/>
      <c r="T17" s="19"/>
      <c r="U17" s="33"/>
      <c r="V17" s="19"/>
      <c r="W17" s="33"/>
      <c r="X17" s="19"/>
      <c r="Y17" s="19"/>
      <c r="Z17" s="19"/>
      <c r="AA17" s="19"/>
      <c r="AB17" s="19"/>
      <c r="AC17" s="19"/>
      <c r="AD17" s="19"/>
      <c r="AE17" s="33"/>
      <c r="AF17" s="19"/>
      <c r="AG17" s="33"/>
      <c r="AH17" s="19"/>
      <c r="AI17" s="33"/>
      <c r="AJ17" s="19"/>
      <c r="AK17" s="33"/>
      <c r="AL17" s="19"/>
      <c r="AM17" s="33"/>
      <c r="AN17" s="19"/>
      <c r="AO17" s="33"/>
      <c r="AP17" s="19"/>
      <c r="AQ17" s="33"/>
      <c r="AR17" s="19"/>
      <c r="AS17" s="33"/>
      <c r="AT17" s="19"/>
      <c r="AU17" s="33"/>
      <c r="AV17" s="19"/>
      <c r="AY17" s="33"/>
      <c r="AZ17" s="19"/>
      <c r="BA17" s="36"/>
      <c r="BB17" s="36"/>
      <c r="BC17" s="33"/>
      <c r="BD17" s="19"/>
      <c r="BE17" s="33"/>
      <c r="BF17" s="19"/>
      <c r="BG17" s="33"/>
      <c r="BH17" s="19"/>
      <c r="BI17" s="33"/>
      <c r="BJ17" s="19"/>
      <c r="BK17" s="33"/>
      <c r="BL17" s="19"/>
      <c r="BM17" s="33"/>
      <c r="BN17" s="19"/>
      <c r="BO17" s="33"/>
      <c r="BP17" s="19"/>
      <c r="BQ17" s="33"/>
      <c r="BR17" s="19"/>
      <c r="BS17" s="33"/>
      <c r="BT17" s="19"/>
      <c r="BU17" s="33"/>
      <c r="BV17" s="19"/>
      <c r="BW17" s="33"/>
      <c r="BX17" s="19"/>
      <c r="BY17" s="33"/>
      <c r="BZ17" s="19"/>
      <c r="CA17" s="33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33"/>
      <c r="CN17" s="19"/>
      <c r="CO17" s="33"/>
      <c r="CP17" s="19"/>
      <c r="CQ17" s="33"/>
      <c r="CR17" s="19"/>
      <c r="CS17" s="33"/>
      <c r="CT17" s="19"/>
      <c r="CW17" s="33"/>
      <c r="CX17" s="19"/>
      <c r="CY17" s="33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36"/>
      <c r="DL17" s="36"/>
      <c r="DM17" s="33"/>
      <c r="DN17" s="19"/>
      <c r="DO17" s="33"/>
      <c r="DP17" s="19"/>
      <c r="DQ17" s="33"/>
      <c r="DR17" s="19"/>
      <c r="DS17" s="33"/>
      <c r="DT17" s="19"/>
      <c r="DU17" s="33"/>
      <c r="DV17" s="19"/>
      <c r="DW17" s="33"/>
      <c r="DX17" s="19"/>
      <c r="DY17" s="19"/>
      <c r="DZ17" s="19"/>
      <c r="EA17" s="19"/>
      <c r="EB17" s="19"/>
      <c r="EC17" s="33"/>
      <c r="ED17" s="19"/>
      <c r="EE17" s="33"/>
      <c r="EF17" s="19"/>
      <c r="EG17" s="33"/>
      <c r="EH17" s="19"/>
      <c r="EI17" s="33"/>
      <c r="EJ17" s="19"/>
      <c r="EK17" s="33"/>
      <c r="EL17" s="19"/>
      <c r="EM17" s="33"/>
      <c r="EN17" s="19"/>
      <c r="EO17" s="33"/>
      <c r="EP17" s="19"/>
      <c r="EQ17" s="33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33"/>
      <c r="RV17" s="19"/>
      <c r="RW17" s="33"/>
      <c r="RX17" s="19"/>
    </row>
    <row r="18" spans="1:492" ht="14.4" customHeight="1" x14ac:dyDescent="0.25">
      <c r="A18" s="60" t="s">
        <v>163</v>
      </c>
      <c r="B18" s="222"/>
      <c r="C18" s="137"/>
      <c r="D18" s="137"/>
      <c r="E18" s="137"/>
      <c r="F18" s="133"/>
      <c r="G18" s="222"/>
      <c r="H18" s="134"/>
      <c r="I18" s="222"/>
      <c r="J18" s="134"/>
      <c r="K18" s="222"/>
      <c r="L18" s="134"/>
      <c r="M18" s="222"/>
      <c r="N18" s="134"/>
      <c r="O18" s="222"/>
      <c r="P18" s="134"/>
      <c r="Q18" s="222"/>
      <c r="R18" s="134"/>
      <c r="S18" s="222"/>
      <c r="T18" s="19"/>
      <c r="U18" s="33"/>
      <c r="V18" s="19"/>
      <c r="W18" s="33"/>
      <c r="X18" s="19"/>
      <c r="Y18" s="19"/>
      <c r="Z18" s="19"/>
      <c r="AA18" s="19"/>
      <c r="AB18" s="19"/>
      <c r="AC18" s="19"/>
      <c r="AD18" s="19"/>
      <c r="AE18" s="33"/>
      <c r="AF18" s="19"/>
      <c r="AG18" s="33"/>
      <c r="AH18" s="19"/>
      <c r="AI18" s="33"/>
      <c r="AJ18" s="19"/>
      <c r="AK18" s="33"/>
      <c r="AL18" s="19"/>
      <c r="AM18" s="33"/>
      <c r="AN18" s="19"/>
      <c r="AO18" s="33"/>
      <c r="AP18" s="19"/>
      <c r="AQ18" s="33"/>
      <c r="AR18" s="19"/>
      <c r="AS18" s="33"/>
      <c r="AT18" s="19"/>
      <c r="AU18" s="33"/>
      <c r="AV18" s="19"/>
      <c r="AY18" s="33"/>
      <c r="AZ18" s="19"/>
      <c r="BA18" s="36"/>
      <c r="BB18" s="36"/>
      <c r="BC18" s="33"/>
      <c r="BD18" s="19"/>
      <c r="BE18" s="33"/>
      <c r="BF18" s="19"/>
      <c r="BG18" s="33"/>
      <c r="BH18" s="19"/>
      <c r="BI18" s="33"/>
      <c r="BJ18" s="19"/>
      <c r="BK18" s="33"/>
      <c r="BL18" s="19"/>
      <c r="BM18" s="33"/>
      <c r="BN18" s="19"/>
      <c r="BO18" s="33"/>
      <c r="BP18" s="19"/>
      <c r="BQ18" s="33"/>
      <c r="BR18" s="19"/>
      <c r="BS18" s="33"/>
      <c r="BT18" s="19"/>
      <c r="BU18" s="33"/>
      <c r="BV18" s="19"/>
      <c r="BW18" s="33"/>
      <c r="BX18" s="19"/>
      <c r="BY18" s="33"/>
      <c r="BZ18" s="19"/>
      <c r="CA18" s="33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33"/>
      <c r="CN18" s="19"/>
      <c r="CO18" s="33"/>
      <c r="CP18" s="19"/>
      <c r="CQ18" s="33"/>
      <c r="CR18" s="19"/>
      <c r="CS18" s="33"/>
      <c r="CT18" s="19"/>
      <c r="CW18" s="33"/>
      <c r="CX18" s="19"/>
      <c r="CY18" s="33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36"/>
      <c r="DL18" s="36"/>
      <c r="DM18" s="33"/>
      <c r="DN18" s="19"/>
      <c r="DO18" s="33"/>
      <c r="DP18" s="19"/>
      <c r="DQ18" s="33"/>
      <c r="DR18" s="19"/>
      <c r="DS18" s="33"/>
      <c r="DT18" s="19"/>
      <c r="DU18" s="33"/>
      <c r="DV18" s="19"/>
      <c r="DW18" s="33"/>
      <c r="DX18" s="19"/>
      <c r="DY18" s="19"/>
      <c r="DZ18" s="19"/>
      <c r="EA18" s="19"/>
      <c r="EB18" s="19"/>
      <c r="EC18" s="33"/>
      <c r="ED18" s="19"/>
      <c r="EE18" s="33"/>
      <c r="EF18" s="19"/>
      <c r="EG18" s="33"/>
      <c r="EH18" s="19"/>
      <c r="EI18" s="33"/>
      <c r="EJ18" s="19"/>
      <c r="EK18" s="33"/>
      <c r="EL18" s="19"/>
      <c r="EM18" s="33"/>
      <c r="EN18" s="19"/>
      <c r="EO18" s="33"/>
      <c r="EP18" s="19"/>
      <c r="EQ18" s="33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33"/>
      <c r="RV18" s="19"/>
      <c r="RW18" s="33"/>
      <c r="RX18" s="19"/>
    </row>
    <row r="19" spans="1:492" ht="14.4" customHeight="1" x14ac:dyDescent="0.25">
      <c r="A19" s="60" t="s">
        <v>527</v>
      </c>
      <c r="B19" s="222"/>
      <c r="C19" s="137"/>
      <c r="D19" s="137"/>
      <c r="E19" s="137"/>
      <c r="F19" s="133"/>
      <c r="G19" s="222"/>
      <c r="H19" s="134"/>
      <c r="I19" s="222"/>
      <c r="J19" s="134"/>
      <c r="K19" s="222"/>
      <c r="L19" s="134"/>
      <c r="M19" s="222"/>
      <c r="N19" s="134"/>
      <c r="O19" s="222"/>
      <c r="P19" s="134"/>
      <c r="Q19" s="222"/>
      <c r="R19" s="134"/>
      <c r="S19" s="222"/>
      <c r="T19" s="19"/>
      <c r="U19" s="33"/>
      <c r="V19" s="19"/>
      <c r="W19" s="33"/>
      <c r="X19" s="19"/>
      <c r="Y19" s="19"/>
      <c r="Z19" s="19"/>
      <c r="AA19" s="19"/>
      <c r="AB19" s="19"/>
      <c r="AC19" s="19"/>
      <c r="AD19" s="19"/>
      <c r="AE19" s="33"/>
      <c r="AF19" s="19"/>
      <c r="AG19" s="33"/>
      <c r="AH19" s="19"/>
      <c r="AI19" s="33"/>
      <c r="AJ19" s="19"/>
      <c r="AK19" s="33"/>
      <c r="AL19" s="19"/>
      <c r="AM19" s="33"/>
      <c r="AN19" s="19"/>
      <c r="AO19" s="33"/>
      <c r="AP19" s="19"/>
      <c r="AQ19" s="33"/>
      <c r="AR19" s="19"/>
      <c r="AS19" s="33"/>
      <c r="AT19" s="19"/>
      <c r="AU19" s="33"/>
      <c r="AV19" s="19"/>
      <c r="AY19" s="33"/>
      <c r="AZ19" s="19"/>
      <c r="BA19" s="36"/>
      <c r="BB19" s="36"/>
      <c r="BC19" s="33"/>
      <c r="BD19" s="19"/>
      <c r="BE19" s="33"/>
      <c r="BF19" s="19"/>
      <c r="BG19" s="33"/>
      <c r="BH19" s="19"/>
      <c r="BI19" s="33"/>
      <c r="BJ19" s="19"/>
      <c r="BK19" s="33"/>
      <c r="BL19" s="19"/>
      <c r="BM19" s="33"/>
      <c r="BN19" s="19"/>
      <c r="BO19" s="33"/>
      <c r="BP19" s="19"/>
      <c r="BQ19" s="33"/>
      <c r="BR19" s="19"/>
      <c r="BS19" s="33"/>
      <c r="BT19" s="19"/>
      <c r="BU19" s="33"/>
      <c r="BV19" s="19"/>
      <c r="BW19" s="33"/>
      <c r="BX19" s="19"/>
      <c r="BY19" s="33"/>
      <c r="BZ19" s="19"/>
      <c r="CA19" s="33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33"/>
      <c r="CN19" s="19"/>
      <c r="CO19" s="33"/>
      <c r="CP19" s="19"/>
      <c r="CQ19" s="33"/>
      <c r="CR19" s="19"/>
      <c r="CS19" s="33"/>
      <c r="CT19" s="19"/>
      <c r="CW19" s="33"/>
      <c r="CX19" s="19"/>
      <c r="CY19" s="33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36"/>
      <c r="DL19" s="36"/>
      <c r="DM19" s="33"/>
      <c r="DN19" s="19"/>
      <c r="DO19" s="33"/>
      <c r="DP19" s="19"/>
      <c r="DQ19" s="33"/>
      <c r="DR19" s="19"/>
      <c r="DS19" s="33"/>
      <c r="DT19" s="19"/>
      <c r="DU19" s="33"/>
      <c r="DV19" s="19"/>
      <c r="DW19" s="33"/>
      <c r="DX19" s="19"/>
      <c r="DY19" s="19"/>
      <c r="DZ19" s="19"/>
      <c r="EA19" s="19"/>
      <c r="EB19" s="19"/>
      <c r="EC19" s="33"/>
      <c r="ED19" s="19"/>
      <c r="EE19" s="33"/>
      <c r="EF19" s="19"/>
      <c r="EG19" s="33"/>
      <c r="EH19" s="19"/>
      <c r="EI19" s="33"/>
      <c r="EJ19" s="19"/>
      <c r="EK19" s="33"/>
      <c r="EL19" s="19"/>
      <c r="EM19" s="33"/>
      <c r="EN19" s="19"/>
      <c r="EO19" s="33"/>
      <c r="EP19" s="19"/>
      <c r="EQ19" s="33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33"/>
      <c r="RV19" s="19"/>
      <c r="RW19" s="33"/>
      <c r="RX19" s="19"/>
    </row>
    <row r="20" spans="1:492" ht="14.4" customHeight="1" x14ac:dyDescent="0.25">
      <c r="A20" s="60" t="s">
        <v>164</v>
      </c>
      <c r="B20" s="229"/>
      <c r="C20" s="137"/>
      <c r="D20" s="137"/>
      <c r="E20" s="137"/>
      <c r="F20" s="133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33"/>
      <c r="AF20" s="19"/>
      <c r="AG20" s="33"/>
      <c r="AH20" s="19"/>
      <c r="AI20" s="33"/>
      <c r="AJ20" s="19"/>
      <c r="AK20" s="33"/>
      <c r="AL20" s="19"/>
      <c r="AM20" s="33"/>
      <c r="AN20" s="19"/>
      <c r="AO20" s="33"/>
      <c r="AP20" s="19"/>
      <c r="AQ20" s="33"/>
      <c r="AR20" s="19"/>
      <c r="AS20" s="33"/>
      <c r="AT20" s="19"/>
      <c r="AU20" s="33"/>
      <c r="AV20" s="19"/>
      <c r="AY20" s="33"/>
      <c r="AZ20" s="19"/>
      <c r="BA20" s="43"/>
      <c r="BB20" s="43"/>
      <c r="BC20" s="33"/>
      <c r="BD20" s="19"/>
      <c r="BE20" s="33"/>
      <c r="BF20" s="19"/>
      <c r="BG20" s="33"/>
      <c r="BH20" s="19"/>
      <c r="BI20" s="33"/>
      <c r="BJ20" s="19"/>
      <c r="BK20" s="33"/>
      <c r="BL20" s="19"/>
      <c r="BM20" s="33"/>
      <c r="BN20" s="19"/>
      <c r="BO20" s="33"/>
      <c r="BP20" s="19"/>
      <c r="BQ20" s="33"/>
      <c r="BR20" s="19"/>
      <c r="BS20" s="33"/>
      <c r="BT20" s="19"/>
      <c r="BU20" s="33"/>
      <c r="BV20" s="19"/>
      <c r="BW20" s="33"/>
      <c r="BX20" s="19"/>
      <c r="BY20" s="33"/>
      <c r="BZ20" s="19"/>
      <c r="CA20" s="33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33"/>
      <c r="CN20" s="19"/>
      <c r="CO20" s="33"/>
      <c r="CP20" s="19"/>
      <c r="CQ20" s="33"/>
      <c r="CR20" s="19"/>
      <c r="CS20" s="33"/>
      <c r="CT20" s="19"/>
      <c r="CW20" s="33"/>
      <c r="CX20" s="19"/>
      <c r="CY20" s="33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43"/>
      <c r="DL20" s="43"/>
      <c r="DM20" s="33"/>
      <c r="DN20" s="19"/>
      <c r="DO20" s="33"/>
      <c r="DP20" s="19"/>
      <c r="DQ20" s="33"/>
      <c r="DR20" s="19"/>
      <c r="DS20" s="33"/>
      <c r="DT20" s="19"/>
      <c r="DU20" s="33"/>
      <c r="DV20" s="19"/>
      <c r="DW20" s="33"/>
      <c r="DX20" s="19"/>
      <c r="DY20" s="19"/>
      <c r="DZ20" s="19"/>
      <c r="EA20" s="19"/>
      <c r="EB20" s="19"/>
      <c r="EC20" s="33"/>
      <c r="ED20" s="19"/>
      <c r="EE20" s="33"/>
      <c r="EF20" s="19"/>
      <c r="EG20" s="33"/>
      <c r="EH20" s="19"/>
      <c r="EI20" s="33"/>
      <c r="EJ20" s="19"/>
      <c r="EK20" s="33"/>
      <c r="EL20" s="19"/>
      <c r="EM20" s="33"/>
      <c r="EN20" s="19"/>
      <c r="EO20" s="33"/>
      <c r="EP20" s="19"/>
      <c r="EQ20" s="33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33"/>
      <c r="RV20" s="19"/>
      <c r="RW20" s="33"/>
      <c r="RX20" s="19"/>
    </row>
    <row r="21" spans="1:492" ht="14.4" customHeight="1" x14ac:dyDescent="0.25">
      <c r="A21" s="133" t="s">
        <v>165</v>
      </c>
      <c r="B21" s="60"/>
      <c r="C21" s="137"/>
      <c r="D21" s="137"/>
      <c r="E21" s="137"/>
      <c r="F21" s="133"/>
      <c r="G21" s="60"/>
      <c r="H21" s="60"/>
      <c r="I21" s="60"/>
      <c r="J21" s="60"/>
      <c r="K21" s="60"/>
      <c r="L21" s="60"/>
      <c r="M21" s="229"/>
      <c r="N21" s="229"/>
      <c r="O21" s="229"/>
      <c r="P21" s="229"/>
      <c r="Q21" s="229"/>
      <c r="R21" s="229"/>
      <c r="S21" s="229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33"/>
      <c r="AF21" s="19"/>
      <c r="AG21" s="33"/>
      <c r="AH21" s="19"/>
      <c r="AI21" s="33"/>
      <c r="AJ21" s="19"/>
      <c r="AK21" s="33"/>
      <c r="AL21" s="19"/>
      <c r="AM21" s="33"/>
      <c r="AN21" s="19"/>
      <c r="AO21" s="33"/>
      <c r="AP21" s="19"/>
      <c r="AQ21" s="33"/>
      <c r="AR21" s="19"/>
      <c r="AS21" s="33"/>
      <c r="AT21" s="19"/>
      <c r="AU21" s="33"/>
      <c r="AV21" s="19"/>
      <c r="AY21" s="33"/>
      <c r="AZ21" s="19"/>
      <c r="BA21" s="43"/>
      <c r="BB21" s="43"/>
      <c r="BC21" s="33"/>
      <c r="BD21" s="19"/>
      <c r="BE21" s="33"/>
      <c r="BF21" s="19"/>
      <c r="BG21" s="33"/>
      <c r="BH21" s="19"/>
      <c r="BI21" s="33"/>
      <c r="BJ21" s="19"/>
      <c r="BK21" s="33"/>
      <c r="BL21" s="19"/>
      <c r="BM21" s="33"/>
      <c r="BN21" s="19"/>
      <c r="BO21" s="33"/>
      <c r="BP21" s="19"/>
      <c r="BQ21" s="33"/>
      <c r="BR21" s="19"/>
      <c r="BS21" s="33"/>
      <c r="BT21" s="19"/>
      <c r="BU21" s="33"/>
      <c r="BV21" s="19"/>
      <c r="BW21" s="33"/>
      <c r="BX21" s="19"/>
      <c r="BY21" s="33"/>
      <c r="BZ21" s="19"/>
      <c r="CA21" s="33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33"/>
      <c r="CN21" s="19"/>
      <c r="CO21" s="33"/>
      <c r="CP21" s="19"/>
      <c r="CQ21" s="33"/>
      <c r="CR21" s="19"/>
      <c r="CS21" s="33"/>
      <c r="CT21" s="19"/>
      <c r="CW21" s="33"/>
      <c r="CX21" s="19"/>
      <c r="CY21" s="33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43"/>
      <c r="DL21" s="43"/>
      <c r="DM21" s="33"/>
      <c r="DN21" s="19"/>
      <c r="DO21" s="33"/>
      <c r="DP21" s="19"/>
      <c r="DQ21" s="33"/>
      <c r="DR21" s="19"/>
      <c r="DS21" s="33"/>
      <c r="DT21" s="19"/>
      <c r="DU21" s="33"/>
      <c r="DV21" s="19"/>
      <c r="DW21" s="33"/>
      <c r="DX21" s="19"/>
      <c r="DY21" s="19"/>
      <c r="DZ21" s="19"/>
      <c r="EA21" s="19"/>
      <c r="EB21" s="19"/>
      <c r="EC21" s="33"/>
      <c r="ED21" s="19"/>
      <c r="EE21" s="33"/>
      <c r="EF21" s="19"/>
      <c r="EG21" s="33"/>
      <c r="EH21" s="19"/>
      <c r="EI21" s="33"/>
      <c r="EJ21" s="19"/>
      <c r="EK21" s="33"/>
      <c r="EL21" s="19"/>
      <c r="EM21" s="33"/>
      <c r="EN21" s="19"/>
      <c r="EO21" s="33"/>
      <c r="EP21" s="19"/>
      <c r="EQ21" s="33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33"/>
      <c r="RV21" s="19"/>
      <c r="RW21" s="33"/>
      <c r="RX21" s="19"/>
    </row>
    <row r="22" spans="1:492" ht="14.4" customHeight="1" x14ac:dyDescent="0.25">
      <c r="A22" s="133" t="s">
        <v>166</v>
      </c>
      <c r="B22" s="60"/>
      <c r="C22" s="137"/>
      <c r="D22" s="137"/>
      <c r="E22" s="137"/>
      <c r="F22" s="133"/>
      <c r="G22" s="60"/>
      <c r="H22" s="60"/>
      <c r="I22" s="60"/>
      <c r="J22" s="60"/>
      <c r="K22" s="60"/>
      <c r="L22" s="60"/>
      <c r="M22" s="229"/>
      <c r="N22" s="229"/>
      <c r="O22" s="229"/>
      <c r="P22" s="229"/>
      <c r="Q22" s="229"/>
      <c r="R22" s="229"/>
      <c r="S22" s="229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33"/>
      <c r="AF22" s="19"/>
      <c r="AG22" s="33"/>
      <c r="AH22" s="19"/>
      <c r="AI22" s="33"/>
      <c r="AJ22" s="19"/>
      <c r="AK22" s="33"/>
      <c r="AL22" s="19"/>
      <c r="AM22" s="33"/>
      <c r="AN22" s="19"/>
      <c r="AO22" s="33"/>
      <c r="AP22" s="19"/>
      <c r="AQ22" s="33"/>
      <c r="AR22" s="19"/>
      <c r="AS22" s="33"/>
      <c r="AT22" s="19"/>
      <c r="AU22" s="33"/>
      <c r="AV22" s="19"/>
      <c r="AY22" s="33"/>
      <c r="AZ22" s="19"/>
      <c r="BA22" s="43"/>
      <c r="BB22" s="43"/>
      <c r="BC22" s="33"/>
      <c r="BD22" s="19"/>
      <c r="BE22" s="33"/>
      <c r="BF22" s="19"/>
      <c r="BG22" s="33"/>
      <c r="BH22" s="19"/>
      <c r="BI22" s="33"/>
      <c r="BJ22" s="19"/>
      <c r="BK22" s="33"/>
      <c r="BL22" s="19"/>
      <c r="BM22" s="33"/>
      <c r="BN22" s="19"/>
      <c r="BO22" s="33"/>
      <c r="BP22" s="19"/>
      <c r="BQ22" s="33"/>
      <c r="BR22" s="19"/>
      <c r="BS22" s="33"/>
      <c r="BT22" s="19"/>
      <c r="BU22" s="33"/>
      <c r="BV22" s="19"/>
      <c r="BW22" s="33"/>
      <c r="BX22" s="19"/>
      <c r="BY22" s="33"/>
      <c r="BZ22" s="19"/>
      <c r="CA22" s="33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33"/>
      <c r="CN22" s="19"/>
      <c r="CO22" s="33"/>
      <c r="CP22" s="19"/>
      <c r="CQ22" s="33"/>
      <c r="CR22" s="19"/>
      <c r="CS22" s="33"/>
      <c r="CT22" s="19"/>
      <c r="CW22" s="33"/>
      <c r="CX22" s="19"/>
      <c r="CY22" s="33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43"/>
      <c r="DL22" s="43"/>
      <c r="DM22" s="33"/>
      <c r="DN22" s="19"/>
      <c r="DO22" s="33"/>
      <c r="DP22" s="19"/>
      <c r="DQ22" s="33"/>
      <c r="DR22" s="19"/>
      <c r="DS22" s="33"/>
      <c r="DT22" s="19"/>
      <c r="DU22" s="33"/>
      <c r="DV22" s="19"/>
      <c r="DW22" s="33"/>
      <c r="DX22" s="19"/>
      <c r="DY22" s="19"/>
      <c r="DZ22" s="19"/>
      <c r="EA22" s="19"/>
      <c r="EB22" s="19"/>
      <c r="EC22" s="33"/>
      <c r="ED22" s="19"/>
      <c r="EE22" s="33"/>
      <c r="EF22" s="19"/>
      <c r="EG22" s="33"/>
      <c r="EH22" s="19"/>
      <c r="EI22" s="33"/>
      <c r="EJ22" s="19"/>
      <c r="EK22" s="33"/>
      <c r="EL22" s="19"/>
      <c r="EM22" s="33"/>
      <c r="EN22" s="19"/>
      <c r="EO22" s="33"/>
      <c r="EP22" s="19"/>
      <c r="EQ22" s="33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33"/>
      <c r="RV22" s="19"/>
      <c r="RW22" s="33"/>
      <c r="RX22" s="19"/>
    </row>
    <row r="23" spans="1:492" ht="14.4" customHeight="1" x14ac:dyDescent="0.25">
      <c r="A23" s="60" t="s">
        <v>167</v>
      </c>
      <c r="B23" s="60"/>
      <c r="C23" s="137"/>
      <c r="D23" s="137"/>
      <c r="E23" s="137"/>
      <c r="F23" s="133"/>
      <c r="G23" s="60"/>
      <c r="H23" s="60"/>
      <c r="I23" s="60"/>
      <c r="J23" s="60"/>
      <c r="K23" s="60"/>
      <c r="L23" s="60"/>
      <c r="M23" s="229"/>
      <c r="N23" s="229"/>
      <c r="O23" s="229"/>
      <c r="P23" s="229"/>
      <c r="Q23" s="229"/>
      <c r="R23" s="229"/>
      <c r="S23" s="229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33"/>
      <c r="AF23" s="19"/>
      <c r="AG23" s="33"/>
      <c r="AH23" s="19"/>
      <c r="AI23" s="33"/>
      <c r="AJ23" s="19"/>
      <c r="AK23" s="33"/>
      <c r="AL23" s="19"/>
      <c r="AM23" s="33"/>
      <c r="AN23" s="19"/>
      <c r="AO23" s="33"/>
      <c r="AP23" s="19"/>
      <c r="AQ23" s="33"/>
      <c r="AR23" s="19"/>
      <c r="AS23" s="33"/>
      <c r="AT23" s="19"/>
      <c r="AU23" s="33"/>
      <c r="AV23" s="19"/>
      <c r="AY23" s="33"/>
      <c r="AZ23" s="19"/>
      <c r="BA23" s="43"/>
      <c r="BB23" s="43"/>
      <c r="BC23" s="33"/>
      <c r="BD23" s="19"/>
      <c r="BE23" s="33"/>
      <c r="BF23" s="19"/>
      <c r="BG23" s="33"/>
      <c r="BH23" s="19"/>
      <c r="BI23" s="33"/>
      <c r="BJ23" s="19"/>
      <c r="BK23" s="33"/>
      <c r="BL23" s="19"/>
      <c r="BM23" s="33"/>
      <c r="BN23" s="19"/>
      <c r="BO23" s="33"/>
      <c r="BP23" s="19"/>
      <c r="BQ23" s="33"/>
      <c r="BR23" s="19"/>
      <c r="BS23" s="33"/>
      <c r="BT23" s="19"/>
      <c r="BU23" s="33"/>
      <c r="BV23" s="19"/>
      <c r="BW23" s="33"/>
      <c r="BX23" s="19"/>
      <c r="BY23" s="33"/>
      <c r="BZ23" s="19"/>
      <c r="CA23" s="33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33"/>
      <c r="CN23" s="19"/>
      <c r="CO23" s="33"/>
      <c r="CP23" s="19"/>
      <c r="CQ23" s="33"/>
      <c r="CR23" s="19"/>
      <c r="CS23" s="33"/>
      <c r="CT23" s="19"/>
      <c r="CW23" s="33"/>
      <c r="CX23" s="19"/>
      <c r="CY23" s="33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43"/>
      <c r="DL23" s="43"/>
      <c r="DM23" s="33"/>
      <c r="DN23" s="19"/>
      <c r="DO23" s="33"/>
      <c r="DP23" s="19"/>
      <c r="DQ23" s="33"/>
      <c r="DR23" s="19"/>
      <c r="DS23" s="33"/>
      <c r="DT23" s="19"/>
      <c r="DU23" s="33"/>
      <c r="DV23" s="19"/>
      <c r="DW23" s="33"/>
      <c r="DX23" s="19"/>
      <c r="DY23" s="19"/>
      <c r="DZ23" s="19"/>
      <c r="EA23" s="19"/>
      <c r="EB23" s="19"/>
      <c r="EC23" s="33"/>
      <c r="ED23" s="19"/>
      <c r="EE23" s="33"/>
      <c r="EF23" s="19"/>
      <c r="EG23" s="33"/>
      <c r="EH23" s="19"/>
      <c r="EI23" s="33"/>
      <c r="EJ23" s="19"/>
      <c r="EK23" s="33"/>
      <c r="EL23" s="19"/>
      <c r="EM23" s="33"/>
      <c r="EN23" s="19"/>
      <c r="EO23" s="33"/>
      <c r="EP23" s="19"/>
      <c r="EQ23" s="33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33"/>
      <c r="RV23" s="19"/>
      <c r="RW23" s="33"/>
      <c r="RX23" s="19"/>
    </row>
    <row r="24" spans="1:492" ht="11.25" customHeight="1" x14ac:dyDescent="0.2">
      <c r="A24" s="60"/>
      <c r="B24" s="43"/>
      <c r="G24" s="43"/>
      <c r="H24" s="43"/>
      <c r="I24" s="43"/>
      <c r="J24" s="43"/>
      <c r="K24" s="43"/>
      <c r="L24" s="4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33"/>
      <c r="AF24" s="19"/>
      <c r="AG24" s="33"/>
      <c r="AH24" s="19"/>
      <c r="AI24" s="33"/>
      <c r="AJ24" s="19"/>
      <c r="AK24" s="33"/>
      <c r="AL24" s="19"/>
      <c r="AM24" s="33"/>
      <c r="AN24" s="19"/>
      <c r="AO24" s="33"/>
      <c r="AP24" s="19"/>
      <c r="AQ24" s="33"/>
      <c r="AR24" s="19"/>
      <c r="AS24" s="33"/>
      <c r="AT24" s="19"/>
      <c r="AU24" s="33"/>
      <c r="AV24" s="19"/>
      <c r="AY24" s="33"/>
      <c r="AZ24" s="19"/>
      <c r="BA24" s="43"/>
      <c r="BB24" s="43"/>
      <c r="BC24" s="33"/>
      <c r="BD24" s="19"/>
      <c r="BE24" s="33"/>
      <c r="BF24" s="19"/>
      <c r="BG24" s="33"/>
      <c r="BH24" s="19"/>
      <c r="BI24" s="33"/>
      <c r="BJ24" s="19"/>
      <c r="BK24" s="33"/>
      <c r="BL24" s="19"/>
      <c r="BM24" s="33"/>
      <c r="BN24" s="19"/>
      <c r="BO24" s="33"/>
      <c r="BP24" s="19"/>
      <c r="BQ24" s="33"/>
      <c r="BR24" s="19"/>
      <c r="BS24" s="33"/>
      <c r="BT24" s="19"/>
      <c r="BU24" s="33"/>
      <c r="BV24" s="19"/>
      <c r="BW24" s="33"/>
      <c r="BX24" s="19"/>
      <c r="BY24" s="33"/>
      <c r="BZ24" s="19"/>
      <c r="CA24" s="33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33"/>
      <c r="CN24" s="19"/>
      <c r="CO24" s="33"/>
      <c r="CP24" s="19"/>
      <c r="CQ24" s="33"/>
      <c r="CR24" s="19"/>
      <c r="CS24" s="33"/>
      <c r="CT24" s="19"/>
      <c r="CW24" s="33"/>
      <c r="CX24" s="19"/>
      <c r="CY24" s="33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43"/>
      <c r="DL24" s="43"/>
      <c r="DM24" s="33"/>
      <c r="DN24" s="19"/>
      <c r="DO24" s="33"/>
      <c r="DP24" s="19"/>
      <c r="DQ24" s="33"/>
      <c r="DR24" s="19"/>
      <c r="DS24" s="33"/>
      <c r="DT24" s="19"/>
      <c r="DU24" s="33"/>
      <c r="DV24" s="19"/>
      <c r="DW24" s="33"/>
      <c r="DX24" s="19"/>
      <c r="DY24" s="19"/>
      <c r="DZ24" s="19"/>
      <c r="EA24" s="19"/>
      <c r="EB24" s="19"/>
      <c r="EC24" s="33"/>
      <c r="ED24" s="19"/>
      <c r="EE24" s="33"/>
      <c r="EF24" s="19"/>
      <c r="EG24" s="33"/>
      <c r="EH24" s="19"/>
      <c r="EI24" s="33"/>
      <c r="EJ24" s="19"/>
      <c r="EK24" s="33"/>
      <c r="EL24" s="19"/>
      <c r="EM24" s="33"/>
      <c r="EN24" s="19"/>
      <c r="EO24" s="33"/>
      <c r="EP24" s="19"/>
      <c r="EQ24" s="33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33"/>
      <c r="RV24" s="19"/>
      <c r="RW24" s="33"/>
      <c r="RX24" s="19"/>
    </row>
    <row r="25" spans="1:492" ht="11.25" customHeight="1" x14ac:dyDescent="0.2">
      <c r="A25" s="3"/>
      <c r="B25" s="43"/>
      <c r="G25" s="43"/>
      <c r="H25" s="43"/>
      <c r="I25" s="43"/>
      <c r="J25" s="43"/>
      <c r="K25" s="43"/>
      <c r="L25" s="4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33"/>
      <c r="AF25" s="19"/>
      <c r="AG25" s="33"/>
      <c r="AH25" s="19"/>
      <c r="AI25" s="33"/>
      <c r="AJ25" s="19"/>
      <c r="AK25" s="33"/>
      <c r="AL25" s="19"/>
      <c r="AM25" s="33"/>
      <c r="AN25" s="19"/>
      <c r="AO25" s="33"/>
      <c r="AP25" s="19"/>
      <c r="AQ25" s="33"/>
      <c r="AR25" s="19"/>
      <c r="AS25" s="33"/>
      <c r="AT25" s="19"/>
      <c r="AU25" s="33"/>
      <c r="AV25" s="19"/>
      <c r="AY25" s="33"/>
      <c r="AZ25" s="19"/>
      <c r="BA25" s="43"/>
      <c r="BB25" s="43"/>
      <c r="BC25" s="33"/>
      <c r="BD25" s="19"/>
      <c r="BE25" s="33"/>
      <c r="BF25" s="19"/>
      <c r="BG25" s="33"/>
      <c r="BH25" s="19"/>
      <c r="BI25" s="33"/>
      <c r="BJ25" s="19"/>
      <c r="BK25" s="33"/>
      <c r="BL25" s="19"/>
      <c r="BM25" s="33"/>
      <c r="BN25" s="19"/>
      <c r="BO25" s="33"/>
      <c r="BP25" s="19"/>
      <c r="BQ25" s="33"/>
      <c r="BR25" s="19"/>
      <c r="BS25" s="33"/>
      <c r="BT25" s="19"/>
      <c r="BU25" s="33"/>
      <c r="BV25" s="19"/>
      <c r="BW25" s="33"/>
      <c r="BX25" s="19"/>
      <c r="BY25" s="33"/>
      <c r="BZ25" s="19"/>
      <c r="CA25" s="33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33"/>
      <c r="CN25" s="19"/>
      <c r="CO25" s="33"/>
      <c r="CP25" s="19"/>
      <c r="CQ25" s="33"/>
      <c r="CR25" s="19"/>
      <c r="CS25" s="33"/>
      <c r="CT25" s="19"/>
      <c r="CW25" s="33"/>
      <c r="CX25" s="19"/>
      <c r="CY25" s="33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43"/>
      <c r="DL25" s="43"/>
      <c r="DM25" s="33"/>
      <c r="DN25" s="19"/>
      <c r="DO25" s="33"/>
      <c r="DP25" s="19"/>
      <c r="DQ25" s="33"/>
      <c r="DR25" s="19"/>
      <c r="DS25" s="33"/>
      <c r="DT25" s="19"/>
      <c r="DU25" s="33"/>
      <c r="DV25" s="19"/>
      <c r="DW25" s="33"/>
      <c r="DX25" s="19"/>
      <c r="DY25" s="19"/>
      <c r="DZ25" s="19"/>
      <c r="EA25" s="19"/>
      <c r="EB25" s="19"/>
      <c r="EC25" s="33"/>
      <c r="ED25" s="19"/>
      <c r="EE25" s="33"/>
      <c r="EF25" s="19"/>
      <c r="EG25" s="33"/>
      <c r="EH25" s="19"/>
      <c r="EI25" s="33"/>
      <c r="EJ25" s="19"/>
      <c r="EK25" s="33"/>
      <c r="EL25" s="19"/>
      <c r="EM25" s="33"/>
      <c r="EN25" s="19"/>
      <c r="EO25" s="33"/>
      <c r="EP25" s="19"/>
      <c r="EQ25" s="33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33"/>
      <c r="RV25" s="19"/>
      <c r="RW25" s="33"/>
      <c r="RX25" s="19"/>
    </row>
    <row r="26" spans="1:492" ht="11.25" customHeight="1" x14ac:dyDescent="0.2">
      <c r="A26" s="3"/>
      <c r="B26" s="43"/>
      <c r="G26" s="43"/>
      <c r="H26" s="43"/>
      <c r="I26" s="43"/>
      <c r="J26" s="43"/>
      <c r="K26" s="43"/>
      <c r="L26" s="4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33"/>
      <c r="AF26" s="19"/>
      <c r="AG26" s="33"/>
      <c r="AH26" s="19"/>
      <c r="AI26" s="33"/>
      <c r="AJ26" s="19"/>
      <c r="AK26" s="33"/>
      <c r="AL26" s="19"/>
      <c r="AM26" s="33"/>
      <c r="AN26" s="19"/>
      <c r="AO26" s="33"/>
      <c r="AP26" s="19"/>
      <c r="AQ26" s="33"/>
      <c r="AR26" s="19"/>
      <c r="AS26" s="33"/>
      <c r="AT26" s="19"/>
      <c r="AU26" s="33"/>
      <c r="AV26" s="19"/>
      <c r="AY26" s="33"/>
      <c r="AZ26" s="19"/>
      <c r="BA26" s="43"/>
      <c r="BB26" s="43"/>
      <c r="BC26" s="33"/>
      <c r="BD26" s="19"/>
      <c r="BE26" s="33"/>
      <c r="BF26" s="19"/>
      <c r="BG26" s="33"/>
      <c r="BH26" s="19"/>
      <c r="BI26" s="33"/>
      <c r="BJ26" s="19"/>
      <c r="BK26" s="33"/>
      <c r="BL26" s="19"/>
      <c r="BM26" s="33"/>
      <c r="BN26" s="19"/>
      <c r="BO26" s="33"/>
      <c r="BP26" s="19"/>
      <c r="BQ26" s="33"/>
      <c r="BR26" s="19"/>
      <c r="BS26" s="33"/>
      <c r="BT26" s="19"/>
      <c r="BU26" s="33"/>
      <c r="BV26" s="19"/>
      <c r="BW26" s="33"/>
      <c r="BX26" s="19"/>
      <c r="BY26" s="33"/>
      <c r="BZ26" s="19"/>
      <c r="CA26" s="33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33"/>
      <c r="CN26" s="19"/>
      <c r="CO26" s="33"/>
      <c r="CP26" s="19"/>
      <c r="CQ26" s="33"/>
      <c r="CR26" s="19"/>
      <c r="CS26" s="33"/>
      <c r="CT26" s="19"/>
      <c r="CW26" s="33"/>
      <c r="CX26" s="19"/>
      <c r="CY26" s="33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43"/>
      <c r="DL26" s="43"/>
      <c r="DM26" s="33"/>
      <c r="DN26" s="19"/>
      <c r="DO26" s="33"/>
      <c r="DP26" s="19"/>
      <c r="DQ26" s="33"/>
      <c r="DR26" s="19"/>
      <c r="DS26" s="33"/>
      <c r="DT26" s="19"/>
      <c r="DU26" s="33"/>
      <c r="DV26" s="19"/>
      <c r="DW26" s="33"/>
      <c r="DX26" s="19"/>
      <c r="DY26" s="19"/>
      <c r="DZ26" s="19"/>
      <c r="EA26" s="19"/>
      <c r="EB26" s="19"/>
      <c r="EC26" s="33"/>
      <c r="ED26" s="19"/>
      <c r="EE26" s="33"/>
      <c r="EF26" s="19"/>
      <c r="EG26" s="33"/>
      <c r="EH26" s="19"/>
      <c r="EI26" s="33"/>
      <c r="EJ26" s="19"/>
      <c r="EK26" s="33"/>
      <c r="EL26" s="19"/>
      <c r="EM26" s="33"/>
      <c r="EN26" s="19"/>
      <c r="EO26" s="33"/>
      <c r="EP26" s="19"/>
      <c r="EQ26" s="33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33"/>
      <c r="RV26" s="19"/>
      <c r="RW26" s="33"/>
      <c r="RX26" s="19"/>
    </row>
    <row r="27" spans="1:492" ht="11.25" customHeight="1" x14ac:dyDescent="0.2">
      <c r="A27" s="43"/>
      <c r="B27" s="43"/>
      <c r="G27" s="43"/>
      <c r="H27" s="43"/>
      <c r="I27" s="43"/>
      <c r="J27" s="43"/>
      <c r="K27" s="43"/>
      <c r="L27" s="4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33"/>
      <c r="AF27" s="19"/>
      <c r="AG27" s="33"/>
      <c r="AH27" s="19"/>
      <c r="AI27" s="33"/>
      <c r="AJ27" s="19"/>
      <c r="AK27" s="33"/>
      <c r="AL27" s="19"/>
      <c r="AM27" s="33"/>
      <c r="AN27" s="19"/>
      <c r="AO27" s="33"/>
      <c r="AP27" s="19"/>
      <c r="AQ27" s="33"/>
      <c r="AR27" s="19"/>
      <c r="AS27" s="33"/>
      <c r="AT27" s="19"/>
      <c r="AU27" s="33"/>
      <c r="AV27" s="19"/>
      <c r="AY27" s="33"/>
      <c r="AZ27" s="19"/>
      <c r="BA27" s="43"/>
      <c r="BB27" s="43"/>
      <c r="BC27" s="33"/>
      <c r="BD27" s="19"/>
      <c r="BE27" s="33"/>
      <c r="BF27" s="19"/>
      <c r="BG27" s="33"/>
      <c r="BH27" s="19"/>
      <c r="BI27" s="33"/>
      <c r="BJ27" s="19"/>
      <c r="BK27" s="33"/>
      <c r="BL27" s="19"/>
      <c r="BM27" s="33"/>
      <c r="BN27" s="19"/>
      <c r="BO27" s="33"/>
      <c r="BP27" s="19"/>
      <c r="BQ27" s="33"/>
      <c r="BR27" s="19"/>
      <c r="BS27" s="33"/>
      <c r="BT27" s="19"/>
      <c r="BU27" s="33"/>
      <c r="BV27" s="19"/>
      <c r="BW27" s="33"/>
      <c r="BX27" s="19"/>
      <c r="BY27" s="33"/>
      <c r="BZ27" s="19"/>
      <c r="CA27" s="33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33"/>
      <c r="CN27" s="19"/>
      <c r="CO27" s="33"/>
      <c r="CP27" s="19"/>
      <c r="CQ27" s="33"/>
      <c r="CR27" s="19"/>
      <c r="CS27" s="33"/>
      <c r="CT27" s="19"/>
      <c r="CW27" s="33"/>
      <c r="CX27" s="19"/>
      <c r="CY27" s="33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43"/>
      <c r="DL27" s="43"/>
      <c r="DM27" s="33"/>
      <c r="DN27" s="19"/>
      <c r="DO27" s="33"/>
      <c r="DP27" s="19"/>
      <c r="DQ27" s="33"/>
      <c r="DR27" s="19"/>
      <c r="DS27" s="33"/>
      <c r="DT27" s="19"/>
      <c r="DU27" s="33"/>
      <c r="DV27" s="19"/>
      <c r="DW27" s="33"/>
      <c r="DX27" s="19"/>
      <c r="DY27" s="19"/>
      <c r="DZ27" s="19"/>
      <c r="EA27" s="19"/>
      <c r="EB27" s="19"/>
      <c r="EC27" s="33"/>
      <c r="ED27" s="19"/>
      <c r="EE27" s="33"/>
      <c r="EF27" s="19"/>
      <c r="EG27" s="33"/>
      <c r="EH27" s="19"/>
      <c r="EI27" s="33"/>
      <c r="EJ27" s="19"/>
      <c r="EK27" s="33"/>
      <c r="EL27" s="19"/>
      <c r="EM27" s="33"/>
      <c r="EN27" s="19"/>
      <c r="EO27" s="33"/>
      <c r="EP27" s="19"/>
      <c r="EQ27" s="33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33"/>
      <c r="RV27" s="19"/>
      <c r="RW27" s="33"/>
      <c r="RX27" s="19"/>
    </row>
    <row r="28" spans="1:492" ht="11.25" customHeight="1" x14ac:dyDescent="0.2">
      <c r="A28" s="43"/>
      <c r="B28" s="43"/>
      <c r="G28" s="43"/>
      <c r="H28" s="43"/>
      <c r="I28" s="43"/>
      <c r="J28" s="43"/>
      <c r="K28" s="43"/>
      <c r="L28" s="4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33"/>
      <c r="AF28" s="19"/>
      <c r="AG28" s="33"/>
      <c r="AH28" s="19"/>
      <c r="AI28" s="33"/>
      <c r="AJ28" s="19"/>
      <c r="AK28" s="33"/>
      <c r="AL28" s="19"/>
      <c r="AM28" s="33"/>
      <c r="AN28" s="19"/>
      <c r="AO28" s="33"/>
      <c r="AP28" s="19"/>
      <c r="AQ28" s="33"/>
      <c r="AR28" s="19"/>
      <c r="AS28" s="33"/>
      <c r="AT28" s="19"/>
      <c r="AU28" s="33"/>
      <c r="AV28" s="19"/>
      <c r="AY28" s="33"/>
      <c r="AZ28" s="19"/>
      <c r="BA28" s="43"/>
      <c r="BB28" s="43"/>
      <c r="BC28" s="33"/>
      <c r="BD28" s="19"/>
      <c r="BE28" s="33"/>
      <c r="BF28" s="19"/>
      <c r="BG28" s="33"/>
      <c r="BH28" s="19"/>
      <c r="BI28" s="33"/>
      <c r="BJ28" s="19"/>
      <c r="BK28" s="33"/>
      <c r="BL28" s="19"/>
      <c r="BM28" s="33"/>
      <c r="BN28" s="19"/>
      <c r="BO28" s="33"/>
      <c r="BP28" s="19"/>
      <c r="BQ28" s="33"/>
      <c r="BR28" s="19"/>
      <c r="BS28" s="33"/>
      <c r="BT28" s="19"/>
      <c r="BU28" s="33"/>
      <c r="BV28" s="19"/>
      <c r="BW28" s="33"/>
      <c r="BX28" s="19"/>
      <c r="BY28" s="33"/>
      <c r="BZ28" s="19"/>
      <c r="CA28" s="33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33"/>
      <c r="CN28" s="19"/>
      <c r="CO28" s="33"/>
      <c r="CP28" s="19"/>
      <c r="CQ28" s="33"/>
      <c r="CR28" s="19"/>
      <c r="CS28" s="33"/>
      <c r="CT28" s="19"/>
      <c r="CW28" s="33"/>
      <c r="CX28" s="19"/>
      <c r="CY28" s="33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43"/>
      <c r="DL28" s="43"/>
      <c r="DM28" s="33"/>
      <c r="DN28" s="19"/>
      <c r="DO28" s="33"/>
      <c r="DP28" s="19"/>
      <c r="DQ28" s="33"/>
      <c r="DR28" s="19"/>
      <c r="DS28" s="33"/>
      <c r="DT28" s="19"/>
      <c r="DU28" s="33"/>
      <c r="DV28" s="19"/>
      <c r="DW28" s="33"/>
      <c r="DX28" s="19"/>
      <c r="DY28" s="19"/>
      <c r="DZ28" s="19"/>
      <c r="EA28" s="19"/>
      <c r="EB28" s="19"/>
      <c r="EC28" s="33"/>
      <c r="ED28" s="19"/>
      <c r="EE28" s="33"/>
      <c r="EF28" s="19"/>
      <c r="EG28" s="33"/>
      <c r="EH28" s="19"/>
      <c r="EI28" s="33"/>
      <c r="EJ28" s="19"/>
      <c r="EK28" s="33"/>
      <c r="EL28" s="19"/>
      <c r="EM28" s="33"/>
      <c r="EN28" s="19"/>
      <c r="EO28" s="33"/>
      <c r="EP28" s="19"/>
      <c r="EQ28" s="33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33"/>
      <c r="RV28" s="19"/>
      <c r="RW28" s="33"/>
      <c r="RX28" s="19"/>
    </row>
  </sheetData>
  <dataConsolidate/>
  <mergeCells count="5">
    <mergeCell ref="A2:D2"/>
    <mergeCell ref="A4:B4"/>
    <mergeCell ref="A8:N8"/>
    <mergeCell ref="A9:M9"/>
    <mergeCell ref="A10:S10"/>
  </mergeCells>
  <pageMargins left="0.7" right="0.7" top="0.75" bottom="0.75" header="0.3" footer="0.3"/>
  <pageSetup paperSize="3" fitToWidth="0" orientation="landscape" r:id="rId1"/>
  <headerFooter scaleWithDoc="0">
    <oddFooter>&amp;L&amp;8ES102011123831RDD&amp;R&amp;8 7 OF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4"/>
  <sheetViews>
    <sheetView view="pageBreakPreview" zoomScaleNormal="100" zoomScaleSheetLayoutView="100" workbookViewId="0">
      <selection activeCell="A93" sqref="A93"/>
    </sheetView>
  </sheetViews>
  <sheetFormatPr defaultRowHeight="14.4" x14ac:dyDescent="0.3"/>
  <cols>
    <col min="1" max="1" width="20.33203125" customWidth="1"/>
    <col min="2" max="2" width="14.109375" bestFit="1" customWidth="1"/>
    <col min="3" max="3" width="9.44140625" customWidth="1"/>
    <col min="4" max="4" width="9.88671875" customWidth="1"/>
    <col min="6" max="6" width="8.5546875" bestFit="1" customWidth="1"/>
    <col min="7" max="7" width="7.5546875" bestFit="1" customWidth="1"/>
    <col min="8" max="8" width="6" bestFit="1" customWidth="1"/>
    <col min="9" max="9" width="7.5546875" bestFit="1" customWidth="1"/>
    <col min="10" max="10" width="8.33203125" bestFit="1" customWidth="1"/>
    <col min="11" max="11" width="7.5546875" bestFit="1" customWidth="1"/>
    <col min="12" max="12" width="7.109375" bestFit="1" customWidth="1"/>
    <col min="13" max="13" width="7.5546875" bestFit="1" customWidth="1"/>
    <col min="14" max="14" width="11.88671875" bestFit="1" customWidth="1"/>
    <col min="15" max="15" width="8.33203125" bestFit="1" customWidth="1"/>
    <col min="16" max="16" width="14.44140625" customWidth="1"/>
    <col min="17" max="17" width="19.109375" customWidth="1"/>
    <col min="18" max="18" width="8.33203125" bestFit="1" customWidth="1"/>
    <col min="19" max="19" width="10.109375" customWidth="1"/>
    <col min="20" max="20" width="18.109375" customWidth="1"/>
  </cols>
  <sheetData>
    <row r="1" spans="1:20" x14ac:dyDescent="0.3">
      <c r="A1" s="45"/>
      <c r="B1" s="4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6"/>
    </row>
    <row r="2" spans="1:20" x14ac:dyDescent="0.3">
      <c r="A2" s="261" t="s">
        <v>532</v>
      </c>
      <c r="B2" s="246"/>
      <c r="C2" s="246"/>
      <c r="D2" s="246"/>
      <c r="E2" s="246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247"/>
    </row>
    <row r="3" spans="1:20" x14ac:dyDescent="0.3">
      <c r="A3" s="262" t="s">
        <v>0</v>
      </c>
      <c r="B3" s="248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247"/>
    </row>
    <row r="4" spans="1:20" x14ac:dyDescent="0.3">
      <c r="A4" s="248"/>
      <c r="B4" s="248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247"/>
    </row>
    <row r="5" spans="1:20" x14ac:dyDescent="0.3">
      <c r="A5" s="256" t="s">
        <v>1</v>
      </c>
      <c r="B5" s="257" t="s">
        <v>168</v>
      </c>
      <c r="C5" s="257" t="s">
        <v>169</v>
      </c>
      <c r="D5" s="257" t="s">
        <v>170</v>
      </c>
      <c r="E5" s="257" t="s">
        <v>3</v>
      </c>
      <c r="F5" s="264" t="s">
        <v>171</v>
      </c>
      <c r="G5" s="265"/>
      <c r="H5" s="263" t="s">
        <v>172</v>
      </c>
      <c r="I5" s="250"/>
      <c r="J5" s="250"/>
      <c r="K5" s="250"/>
      <c r="L5" s="250"/>
      <c r="M5" s="250"/>
      <c r="N5" s="258"/>
      <c r="O5" s="251" t="s">
        <v>173</v>
      </c>
      <c r="P5" s="251"/>
      <c r="Q5" s="251"/>
      <c r="R5" s="251"/>
      <c r="S5" s="251"/>
      <c r="T5" s="268" t="s">
        <v>503</v>
      </c>
    </row>
    <row r="6" spans="1:20" ht="26.4" x14ac:dyDescent="0.35">
      <c r="A6" s="259"/>
      <c r="B6" s="249"/>
      <c r="C6" s="249"/>
      <c r="D6" s="249"/>
      <c r="E6" s="249"/>
      <c r="F6" s="266"/>
      <c r="G6" s="267"/>
      <c r="H6" s="263" t="s">
        <v>174</v>
      </c>
      <c r="I6" s="250"/>
      <c r="J6" s="251" t="s">
        <v>175</v>
      </c>
      <c r="K6" s="251"/>
      <c r="L6" s="250" t="s">
        <v>176</v>
      </c>
      <c r="M6" s="250"/>
      <c r="N6" s="252" t="s">
        <v>533</v>
      </c>
      <c r="O6" s="251" t="s">
        <v>534</v>
      </c>
      <c r="P6" s="251"/>
      <c r="Q6" s="253" t="s">
        <v>534</v>
      </c>
      <c r="R6" s="251" t="s">
        <v>177</v>
      </c>
      <c r="S6" s="251"/>
      <c r="T6" s="268"/>
    </row>
    <row r="7" spans="1:20" ht="26.4" x14ac:dyDescent="0.35">
      <c r="A7" s="269"/>
      <c r="B7" s="270"/>
      <c r="C7" s="270"/>
      <c r="D7" s="270"/>
      <c r="E7" s="270"/>
      <c r="F7" s="271" t="s">
        <v>178</v>
      </c>
      <c r="G7" s="271" t="s">
        <v>179</v>
      </c>
      <c r="H7" s="272" t="s">
        <v>180</v>
      </c>
      <c r="I7" s="271" t="s">
        <v>179</v>
      </c>
      <c r="J7" s="271" t="s">
        <v>181</v>
      </c>
      <c r="K7" s="271" t="s">
        <v>179</v>
      </c>
      <c r="L7" s="271" t="s">
        <v>182</v>
      </c>
      <c r="M7" s="271" t="s">
        <v>179</v>
      </c>
      <c r="N7" s="273" t="s">
        <v>535</v>
      </c>
      <c r="O7" s="271" t="s">
        <v>181</v>
      </c>
      <c r="P7" s="271" t="s">
        <v>179</v>
      </c>
      <c r="Q7" s="271" t="s">
        <v>536</v>
      </c>
      <c r="R7" s="271" t="s">
        <v>181</v>
      </c>
      <c r="S7" s="271" t="s">
        <v>179</v>
      </c>
      <c r="T7" s="268"/>
    </row>
    <row r="8" spans="1:20" x14ac:dyDescent="0.3">
      <c r="A8" s="254" t="s">
        <v>50</v>
      </c>
      <c r="B8" s="274" t="s">
        <v>48</v>
      </c>
      <c r="C8" s="275">
        <v>0.15</v>
      </c>
      <c r="D8" s="275">
        <v>0.46</v>
      </c>
      <c r="E8" s="276">
        <v>42226.697916666664</v>
      </c>
      <c r="F8" s="277">
        <v>7.66</v>
      </c>
      <c r="G8" s="278" t="s">
        <v>183</v>
      </c>
      <c r="H8" s="279">
        <v>530</v>
      </c>
      <c r="I8" s="280" t="s">
        <v>183</v>
      </c>
      <c r="J8" s="280">
        <v>0.01</v>
      </c>
      <c r="K8" s="280" t="s">
        <v>152</v>
      </c>
      <c r="L8" s="279">
        <v>800</v>
      </c>
      <c r="M8" s="280" t="s">
        <v>183</v>
      </c>
      <c r="N8" s="281">
        <v>0.9780554587334801</v>
      </c>
      <c r="O8" s="282">
        <v>20</v>
      </c>
      <c r="P8" s="280" t="s">
        <v>183</v>
      </c>
      <c r="Q8" s="279">
        <f t="shared" ref="Q8:Q44" si="0">O8*10</f>
        <v>200</v>
      </c>
      <c r="R8" s="280" t="s">
        <v>153</v>
      </c>
      <c r="S8" s="283" t="s">
        <v>183</v>
      </c>
      <c r="T8" s="275">
        <f t="shared" ref="T8:T15" si="1">IF(ISNUMBER(Q8),Q8/N8,"")</f>
        <v>204.48738178813227</v>
      </c>
    </row>
    <row r="9" spans="1:20" x14ac:dyDescent="0.3">
      <c r="A9" s="254" t="s">
        <v>51</v>
      </c>
      <c r="B9" s="274" t="s">
        <v>48</v>
      </c>
      <c r="C9" s="275">
        <v>1.52</v>
      </c>
      <c r="D9" s="275">
        <v>1.68</v>
      </c>
      <c r="E9" s="276">
        <v>42226.729166666664</v>
      </c>
      <c r="F9" s="277">
        <v>6.2</v>
      </c>
      <c r="G9" s="278" t="s">
        <v>183</v>
      </c>
      <c r="H9" s="279">
        <v>618</v>
      </c>
      <c r="I9" s="280" t="s">
        <v>183</v>
      </c>
      <c r="J9" s="280">
        <v>0.01</v>
      </c>
      <c r="K9" s="280" t="s">
        <v>183</v>
      </c>
      <c r="L9" s="279">
        <v>1200</v>
      </c>
      <c r="M9" s="280" t="s">
        <v>183</v>
      </c>
      <c r="N9" s="281">
        <v>2.6136291936143912</v>
      </c>
      <c r="O9" s="282">
        <v>8</v>
      </c>
      <c r="P9" s="280" t="s">
        <v>183</v>
      </c>
      <c r="Q9" s="279">
        <f t="shared" si="0"/>
        <v>80</v>
      </c>
      <c r="R9" s="280" t="s">
        <v>153</v>
      </c>
      <c r="S9" s="283" t="s">
        <v>183</v>
      </c>
      <c r="T9" s="275">
        <f t="shared" si="1"/>
        <v>30.608779621629456</v>
      </c>
    </row>
    <row r="10" spans="1:20" x14ac:dyDescent="0.3">
      <c r="A10" s="254" t="s">
        <v>52</v>
      </c>
      <c r="B10" s="274" t="s">
        <v>48</v>
      </c>
      <c r="C10" s="275">
        <v>1.83</v>
      </c>
      <c r="D10" s="275">
        <v>2.13</v>
      </c>
      <c r="E10" s="276">
        <v>42226.5</v>
      </c>
      <c r="F10" s="277">
        <v>7.7</v>
      </c>
      <c r="G10" s="278" t="s">
        <v>183</v>
      </c>
      <c r="H10" s="279">
        <v>591</v>
      </c>
      <c r="I10" s="280" t="s">
        <v>183</v>
      </c>
      <c r="J10" s="280">
        <v>0.01</v>
      </c>
      <c r="K10" s="280" t="s">
        <v>152</v>
      </c>
      <c r="L10" s="279">
        <v>800</v>
      </c>
      <c r="M10" s="280" t="s">
        <v>183</v>
      </c>
      <c r="N10" s="281">
        <v>0.88017435981450032</v>
      </c>
      <c r="O10" s="282">
        <v>13</v>
      </c>
      <c r="P10" s="280" t="s">
        <v>183</v>
      </c>
      <c r="Q10" s="279">
        <f t="shared" si="0"/>
        <v>130</v>
      </c>
      <c r="R10" s="280" t="s">
        <v>153</v>
      </c>
      <c r="S10" s="283" t="s">
        <v>183</v>
      </c>
      <c r="T10" s="275">
        <f t="shared" si="1"/>
        <v>147.69800841210363</v>
      </c>
    </row>
    <row r="11" spans="1:20" x14ac:dyDescent="0.3">
      <c r="A11" s="254" t="s">
        <v>53</v>
      </c>
      <c r="B11" s="274" t="s">
        <v>48</v>
      </c>
      <c r="C11" s="275">
        <v>3.51</v>
      </c>
      <c r="D11" s="275">
        <v>3.81</v>
      </c>
      <c r="E11" s="276">
        <v>42226.527777777781</v>
      </c>
      <c r="F11" s="277">
        <v>7.28</v>
      </c>
      <c r="G11" s="278" t="s">
        <v>183</v>
      </c>
      <c r="H11" s="279">
        <v>524</v>
      </c>
      <c r="I11" s="280" t="s">
        <v>183</v>
      </c>
      <c r="J11" s="280">
        <v>0.01</v>
      </c>
      <c r="K11" s="280" t="s">
        <v>152</v>
      </c>
      <c r="L11" s="279">
        <v>500</v>
      </c>
      <c r="M11" s="280" t="s">
        <v>183</v>
      </c>
      <c r="N11" s="281">
        <v>0.18056075940837257</v>
      </c>
      <c r="O11" s="282">
        <v>7</v>
      </c>
      <c r="P11" s="280" t="s">
        <v>183</v>
      </c>
      <c r="Q11" s="279">
        <f t="shared" si="0"/>
        <v>70</v>
      </c>
      <c r="R11" s="280" t="s">
        <v>153</v>
      </c>
      <c r="S11" s="283" t="s">
        <v>183</v>
      </c>
      <c r="T11" s="275">
        <f t="shared" si="1"/>
        <v>387.68113420303939</v>
      </c>
    </row>
    <row r="12" spans="1:20" x14ac:dyDescent="0.3">
      <c r="A12" s="254" t="s">
        <v>54</v>
      </c>
      <c r="B12" s="274" t="s">
        <v>48</v>
      </c>
      <c r="C12" s="275">
        <v>1.5</v>
      </c>
      <c r="D12" s="275">
        <v>2.1</v>
      </c>
      <c r="E12" s="276">
        <v>42223.746527777781</v>
      </c>
      <c r="F12" s="277">
        <v>8.0299999999999994</v>
      </c>
      <c r="G12" s="278" t="s">
        <v>183</v>
      </c>
      <c r="H12" s="279">
        <v>1150</v>
      </c>
      <c r="I12" s="280" t="s">
        <v>183</v>
      </c>
      <c r="J12" s="280">
        <v>0.01</v>
      </c>
      <c r="K12" s="280" t="s">
        <v>152</v>
      </c>
      <c r="L12" s="279">
        <v>500</v>
      </c>
      <c r="M12" s="280" t="s">
        <v>152</v>
      </c>
      <c r="N12" s="281">
        <v>0.19582828070295638</v>
      </c>
      <c r="O12" s="282">
        <v>11</v>
      </c>
      <c r="P12" s="280" t="s">
        <v>183</v>
      </c>
      <c r="Q12" s="279">
        <f t="shared" si="0"/>
        <v>110</v>
      </c>
      <c r="R12" s="280" t="s">
        <v>153</v>
      </c>
      <c r="S12" s="283" t="s">
        <v>183</v>
      </c>
      <c r="T12" s="275">
        <f t="shared" si="1"/>
        <v>561.71662032234428</v>
      </c>
    </row>
    <row r="13" spans="1:20" x14ac:dyDescent="0.3">
      <c r="A13" s="254" t="s">
        <v>55</v>
      </c>
      <c r="B13" s="274" t="s">
        <v>48</v>
      </c>
      <c r="C13" s="284">
        <v>1.5</v>
      </c>
      <c r="D13" s="284">
        <v>2.1</v>
      </c>
      <c r="E13" s="276">
        <v>42223.746527777781</v>
      </c>
      <c r="F13" s="277">
        <v>7.91</v>
      </c>
      <c r="G13" s="278" t="s">
        <v>183</v>
      </c>
      <c r="H13" s="279">
        <v>1150</v>
      </c>
      <c r="I13" s="280" t="s">
        <v>183</v>
      </c>
      <c r="J13" s="280">
        <v>0.01</v>
      </c>
      <c r="K13" s="280" t="s">
        <v>152</v>
      </c>
      <c r="L13" s="279">
        <v>600</v>
      </c>
      <c r="M13" s="280" t="s">
        <v>183</v>
      </c>
      <c r="N13" s="281">
        <v>0.50650520641221952</v>
      </c>
      <c r="O13" s="282">
        <v>10</v>
      </c>
      <c r="P13" s="280" t="s">
        <v>183</v>
      </c>
      <c r="Q13" s="279">
        <f>O13*10</f>
        <v>100</v>
      </c>
      <c r="R13" s="280" t="s">
        <v>153</v>
      </c>
      <c r="S13" s="283" t="s">
        <v>183</v>
      </c>
      <c r="T13" s="275">
        <f t="shared" si="1"/>
        <v>197.43133680370295</v>
      </c>
    </row>
    <row r="14" spans="1:20" x14ac:dyDescent="0.3">
      <c r="A14" s="254" t="s">
        <v>56</v>
      </c>
      <c r="B14" s="274" t="s">
        <v>48</v>
      </c>
      <c r="C14" s="275">
        <v>3.05</v>
      </c>
      <c r="D14" s="275">
        <v>3.29</v>
      </c>
      <c r="E14" s="276">
        <v>42224.354166666664</v>
      </c>
      <c r="F14" s="277">
        <v>7.95</v>
      </c>
      <c r="G14" s="278" t="s">
        <v>183</v>
      </c>
      <c r="H14" s="279">
        <v>592</v>
      </c>
      <c r="I14" s="280" t="s">
        <v>183</v>
      </c>
      <c r="J14" s="280">
        <v>0.01</v>
      </c>
      <c r="K14" s="280" t="s">
        <v>152</v>
      </c>
      <c r="L14" s="279">
        <v>800</v>
      </c>
      <c r="M14" s="280" t="s">
        <v>183</v>
      </c>
      <c r="N14" s="281">
        <v>1.520133868426103</v>
      </c>
      <c r="O14" s="282">
        <v>6</v>
      </c>
      <c r="P14" s="280" t="s">
        <v>183</v>
      </c>
      <c r="Q14" s="279">
        <f t="shared" si="0"/>
        <v>60</v>
      </c>
      <c r="R14" s="280" t="s">
        <v>153</v>
      </c>
      <c r="S14" s="283" t="s">
        <v>183</v>
      </c>
      <c r="T14" s="275">
        <f t="shared" si="1"/>
        <v>39.470208016693981</v>
      </c>
    </row>
    <row r="15" spans="1:20" x14ac:dyDescent="0.3">
      <c r="A15" s="254" t="s">
        <v>57</v>
      </c>
      <c r="B15" s="274" t="s">
        <v>48</v>
      </c>
      <c r="C15" s="275">
        <v>0.15</v>
      </c>
      <c r="D15" s="275">
        <v>0.3</v>
      </c>
      <c r="E15" s="276">
        <v>42225.583333333336</v>
      </c>
      <c r="F15" s="277">
        <v>7.05</v>
      </c>
      <c r="G15" s="278" t="s">
        <v>183</v>
      </c>
      <c r="H15" s="279">
        <v>769</v>
      </c>
      <c r="I15" s="280" t="s">
        <v>183</v>
      </c>
      <c r="J15" s="280">
        <v>0.01</v>
      </c>
      <c r="K15" s="280" t="s">
        <v>152</v>
      </c>
      <c r="L15" s="279">
        <v>600</v>
      </c>
      <c r="M15" s="280" t="s">
        <v>183</v>
      </c>
      <c r="N15" s="281">
        <v>0.89834538741912673</v>
      </c>
      <c r="O15" s="282">
        <v>14</v>
      </c>
      <c r="P15" s="280" t="s">
        <v>183</v>
      </c>
      <c r="Q15" s="279">
        <f t="shared" si="0"/>
        <v>140</v>
      </c>
      <c r="R15" s="280" t="s">
        <v>153</v>
      </c>
      <c r="S15" s="283" t="s">
        <v>183</v>
      </c>
      <c r="T15" s="275">
        <f t="shared" si="1"/>
        <v>155.84206471211326</v>
      </c>
    </row>
    <row r="16" spans="1:20" x14ac:dyDescent="0.3">
      <c r="A16" s="254" t="s">
        <v>58</v>
      </c>
      <c r="B16" s="274" t="s">
        <v>48</v>
      </c>
      <c r="C16" s="275">
        <v>1.98</v>
      </c>
      <c r="D16" s="275">
        <v>2.29</v>
      </c>
      <c r="E16" s="276">
        <v>42225.614583333336</v>
      </c>
      <c r="F16" s="277">
        <v>7.18</v>
      </c>
      <c r="G16" s="278" t="s">
        <v>183</v>
      </c>
      <c r="H16" s="279">
        <v>728</v>
      </c>
      <c r="I16" s="280" t="s">
        <v>183</v>
      </c>
      <c r="J16" s="280">
        <v>0.01</v>
      </c>
      <c r="K16" s="280" t="s">
        <v>152</v>
      </c>
      <c r="L16" s="279">
        <v>700</v>
      </c>
      <c r="M16" s="280" t="s">
        <v>183</v>
      </c>
      <c r="N16" s="281">
        <v>0</v>
      </c>
      <c r="O16" s="282">
        <v>9</v>
      </c>
      <c r="P16" s="280" t="s">
        <v>183</v>
      </c>
      <c r="Q16" s="279">
        <f t="shared" si="0"/>
        <v>90</v>
      </c>
      <c r="R16" s="280" t="s">
        <v>153</v>
      </c>
      <c r="S16" s="283" t="s">
        <v>183</v>
      </c>
      <c r="T16" s="275">
        <v>0</v>
      </c>
    </row>
    <row r="17" spans="1:20" x14ac:dyDescent="0.3">
      <c r="A17" s="254" t="s">
        <v>59</v>
      </c>
      <c r="B17" s="274" t="s">
        <v>48</v>
      </c>
      <c r="C17" s="284">
        <v>0</v>
      </c>
      <c r="D17" s="284">
        <v>0.4</v>
      </c>
      <c r="E17" s="276">
        <v>42223.385416666664</v>
      </c>
      <c r="F17" s="277">
        <v>6.34</v>
      </c>
      <c r="G17" s="278" t="s">
        <v>183</v>
      </c>
      <c r="H17" s="279" t="s">
        <v>153</v>
      </c>
      <c r="I17" s="280" t="s">
        <v>183</v>
      </c>
      <c r="J17" s="280" t="s">
        <v>153</v>
      </c>
      <c r="K17" s="280" t="s">
        <v>183</v>
      </c>
      <c r="L17" s="279">
        <v>1100</v>
      </c>
      <c r="M17" s="280" t="s">
        <v>183</v>
      </c>
      <c r="N17" s="285">
        <f t="shared" ref="N17" si="2">L17*31.25/10000</f>
        <v>3.4375</v>
      </c>
      <c r="O17" s="282" t="s">
        <v>153</v>
      </c>
      <c r="P17" s="280" t="s">
        <v>183</v>
      </c>
      <c r="Q17" s="280" t="s">
        <v>184</v>
      </c>
      <c r="R17" s="280" t="s">
        <v>153</v>
      </c>
      <c r="S17" s="283" t="s">
        <v>183</v>
      </c>
      <c r="T17" s="275" t="s">
        <v>184</v>
      </c>
    </row>
    <row r="18" spans="1:20" x14ac:dyDescent="0.3">
      <c r="A18" s="254" t="s">
        <v>60</v>
      </c>
      <c r="B18" s="274" t="s">
        <v>48</v>
      </c>
      <c r="C18" s="284">
        <v>0</v>
      </c>
      <c r="D18" s="284">
        <v>0.4</v>
      </c>
      <c r="E18" s="276">
        <v>42223.385416666664</v>
      </c>
      <c r="F18" s="277">
        <v>6.77</v>
      </c>
      <c r="G18" s="278" t="s">
        <v>183</v>
      </c>
      <c r="H18" s="279" t="s">
        <v>153</v>
      </c>
      <c r="I18" s="280" t="s">
        <v>183</v>
      </c>
      <c r="J18" s="280">
        <v>0.01</v>
      </c>
      <c r="K18" s="280" t="s">
        <v>183</v>
      </c>
      <c r="L18" s="279">
        <v>1000</v>
      </c>
      <c r="M18" s="280" t="s">
        <v>183</v>
      </c>
      <c r="N18" s="281">
        <v>2.0935671009284085</v>
      </c>
      <c r="O18" s="282" t="s">
        <v>153</v>
      </c>
      <c r="P18" s="280" t="s">
        <v>183</v>
      </c>
      <c r="Q18" s="280" t="s">
        <v>184</v>
      </c>
      <c r="R18" s="280" t="s">
        <v>153</v>
      </c>
      <c r="S18" s="283" t="s">
        <v>183</v>
      </c>
      <c r="T18" s="275" t="s">
        <v>184</v>
      </c>
    </row>
    <row r="19" spans="1:20" x14ac:dyDescent="0.3">
      <c r="A19" s="254" t="s">
        <v>61</v>
      </c>
      <c r="B19" s="274" t="s">
        <v>48</v>
      </c>
      <c r="C19" s="284">
        <v>0.4</v>
      </c>
      <c r="D19" s="275">
        <v>0.76</v>
      </c>
      <c r="E19" s="276">
        <v>42223.395833333336</v>
      </c>
      <c r="F19" s="277">
        <v>6.7</v>
      </c>
      <c r="G19" s="278" t="s">
        <v>183</v>
      </c>
      <c r="H19" s="279">
        <v>1075</v>
      </c>
      <c r="I19" s="280" t="s">
        <v>183</v>
      </c>
      <c r="J19" s="280">
        <v>0.01</v>
      </c>
      <c r="K19" s="280" t="s">
        <v>152</v>
      </c>
      <c r="L19" s="279">
        <v>900</v>
      </c>
      <c r="M19" s="280" t="s">
        <v>183</v>
      </c>
      <c r="N19" s="281">
        <v>1.5770939515981359</v>
      </c>
      <c r="O19" s="282">
        <v>16</v>
      </c>
      <c r="P19" s="280" t="s">
        <v>183</v>
      </c>
      <c r="Q19" s="279">
        <f t="shared" si="0"/>
        <v>160</v>
      </c>
      <c r="R19" s="280" t="s">
        <v>153</v>
      </c>
      <c r="S19" s="283" t="s">
        <v>183</v>
      </c>
      <c r="T19" s="275">
        <f t="shared" ref="T19:T27" si="3">IF(ISNUMBER(Q19),Q19/N19,"")</f>
        <v>101.45242129542456</v>
      </c>
    </row>
    <row r="20" spans="1:20" x14ac:dyDescent="0.3">
      <c r="A20" s="254" t="s">
        <v>62</v>
      </c>
      <c r="B20" s="274" t="s">
        <v>48</v>
      </c>
      <c r="C20" s="284">
        <v>2.1</v>
      </c>
      <c r="D20" s="275">
        <v>2.44</v>
      </c>
      <c r="E20" s="276">
        <v>42223.4375</v>
      </c>
      <c r="F20" s="277">
        <v>7.19</v>
      </c>
      <c r="G20" s="278" t="s">
        <v>183</v>
      </c>
      <c r="H20" s="279">
        <v>401</v>
      </c>
      <c r="I20" s="280" t="s">
        <v>183</v>
      </c>
      <c r="J20" s="280">
        <v>0.01</v>
      </c>
      <c r="K20" s="280" t="s">
        <v>183</v>
      </c>
      <c r="L20" s="279">
        <v>1500</v>
      </c>
      <c r="M20" s="280" t="s">
        <v>183</v>
      </c>
      <c r="N20" s="281">
        <v>3.9440124702071588</v>
      </c>
      <c r="O20" s="282">
        <v>9</v>
      </c>
      <c r="P20" s="280" t="s">
        <v>183</v>
      </c>
      <c r="Q20" s="279">
        <f t="shared" si="0"/>
        <v>90</v>
      </c>
      <c r="R20" s="280" t="s">
        <v>153</v>
      </c>
      <c r="S20" s="283" t="s">
        <v>183</v>
      </c>
      <c r="T20" s="275">
        <f t="shared" si="3"/>
        <v>22.819400465859268</v>
      </c>
    </row>
    <row r="21" spans="1:20" x14ac:dyDescent="0.3">
      <c r="A21" s="254" t="s">
        <v>63</v>
      </c>
      <c r="B21" s="274" t="s">
        <v>48</v>
      </c>
      <c r="C21" s="275">
        <v>48.2</v>
      </c>
      <c r="D21" s="275">
        <v>49.7</v>
      </c>
      <c r="E21" s="276">
        <v>42249.476388888892</v>
      </c>
      <c r="F21" s="277">
        <v>8.19</v>
      </c>
      <c r="G21" s="278" t="s">
        <v>183</v>
      </c>
      <c r="H21" s="279">
        <v>718</v>
      </c>
      <c r="I21" s="280" t="s">
        <v>183</v>
      </c>
      <c r="J21" s="280">
        <v>0.01</v>
      </c>
      <c r="K21" s="280" t="s">
        <v>152</v>
      </c>
      <c r="L21" s="279">
        <v>500</v>
      </c>
      <c r="M21" s="280" t="s">
        <v>152</v>
      </c>
      <c r="N21" s="281">
        <v>0.6609431157589144</v>
      </c>
      <c r="O21" s="282">
        <v>13</v>
      </c>
      <c r="P21" s="280" t="s">
        <v>183</v>
      </c>
      <c r="Q21" s="279">
        <f t="shared" si="0"/>
        <v>130</v>
      </c>
      <c r="R21" s="280" t="s">
        <v>153</v>
      </c>
      <c r="S21" s="283" t="s">
        <v>183</v>
      </c>
      <c r="T21" s="275">
        <f t="shared" si="3"/>
        <v>196.68863613282386</v>
      </c>
    </row>
    <row r="22" spans="1:20" x14ac:dyDescent="0.3">
      <c r="A22" s="254" t="s">
        <v>64</v>
      </c>
      <c r="B22" s="274" t="s">
        <v>48</v>
      </c>
      <c r="C22" s="275">
        <v>48.2</v>
      </c>
      <c r="D22" s="275">
        <v>49.7</v>
      </c>
      <c r="E22" s="276">
        <v>42249.476388888892</v>
      </c>
      <c r="F22" s="277">
        <v>8.2899999999999991</v>
      </c>
      <c r="G22" s="278" t="s">
        <v>183</v>
      </c>
      <c r="H22" s="279">
        <v>653</v>
      </c>
      <c r="I22" s="280" t="s">
        <v>183</v>
      </c>
      <c r="J22" s="280">
        <v>0.01</v>
      </c>
      <c r="K22" s="280" t="s">
        <v>183</v>
      </c>
      <c r="L22" s="279">
        <v>600</v>
      </c>
      <c r="M22" s="280" t="s">
        <v>183</v>
      </c>
      <c r="N22" s="281">
        <v>1.0255419187854069</v>
      </c>
      <c r="O22" s="282">
        <v>11</v>
      </c>
      <c r="P22" s="280" t="s">
        <v>183</v>
      </c>
      <c r="Q22" s="279">
        <f>O22*10</f>
        <v>110</v>
      </c>
      <c r="R22" s="280" t="s">
        <v>153</v>
      </c>
      <c r="S22" s="283" t="s">
        <v>183</v>
      </c>
      <c r="T22" s="275">
        <f t="shared" si="3"/>
        <v>107.26036448151987</v>
      </c>
    </row>
    <row r="23" spans="1:20" x14ac:dyDescent="0.3">
      <c r="A23" s="254" t="s">
        <v>65</v>
      </c>
      <c r="B23" s="274" t="s">
        <v>48</v>
      </c>
      <c r="C23" s="275">
        <v>49.8</v>
      </c>
      <c r="D23" s="275">
        <v>51.4</v>
      </c>
      <c r="E23" s="276">
        <v>42249.552083333336</v>
      </c>
      <c r="F23" s="277">
        <v>8.24</v>
      </c>
      <c r="G23" s="278" t="s">
        <v>183</v>
      </c>
      <c r="H23" s="279">
        <v>628</v>
      </c>
      <c r="I23" s="280" t="s">
        <v>183</v>
      </c>
      <c r="J23" s="280">
        <v>0.01</v>
      </c>
      <c r="K23" s="280" t="s">
        <v>152</v>
      </c>
      <c r="L23" s="279">
        <v>700</v>
      </c>
      <c r="M23" s="280" t="s">
        <v>183</v>
      </c>
      <c r="N23" s="281">
        <v>1.3652699517159934</v>
      </c>
      <c r="O23" s="282">
        <v>21</v>
      </c>
      <c r="P23" s="280" t="s">
        <v>183</v>
      </c>
      <c r="Q23" s="279">
        <f t="shared" si="0"/>
        <v>210</v>
      </c>
      <c r="R23" s="280" t="s">
        <v>153</v>
      </c>
      <c r="S23" s="283" t="s">
        <v>183</v>
      </c>
      <c r="T23" s="275">
        <f t="shared" si="3"/>
        <v>153.81573419678153</v>
      </c>
    </row>
    <row r="24" spans="1:20" x14ac:dyDescent="0.3">
      <c r="A24" s="254" t="s">
        <v>66</v>
      </c>
      <c r="B24" s="274" t="s">
        <v>48</v>
      </c>
      <c r="C24" s="275">
        <v>10.5</v>
      </c>
      <c r="D24" s="275">
        <v>11.6</v>
      </c>
      <c r="E24" s="276">
        <v>42245.743055555555</v>
      </c>
      <c r="F24" s="277">
        <v>7.6</v>
      </c>
      <c r="G24" s="278" t="s">
        <v>183</v>
      </c>
      <c r="H24" s="279">
        <v>1255</v>
      </c>
      <c r="I24" s="280" t="s">
        <v>183</v>
      </c>
      <c r="J24" s="280">
        <v>0.01</v>
      </c>
      <c r="K24" s="280" t="s">
        <v>183</v>
      </c>
      <c r="L24" s="279">
        <v>5600</v>
      </c>
      <c r="M24" s="280" t="s">
        <v>183</v>
      </c>
      <c r="N24" s="275">
        <v>15.876194514554651</v>
      </c>
      <c r="O24" s="282">
        <v>35</v>
      </c>
      <c r="P24" s="280" t="s">
        <v>183</v>
      </c>
      <c r="Q24" s="279">
        <f t="shared" si="0"/>
        <v>350</v>
      </c>
      <c r="R24" s="280" t="s">
        <v>153</v>
      </c>
      <c r="S24" s="283" t="s">
        <v>183</v>
      </c>
      <c r="T24" s="275">
        <f t="shared" si="3"/>
        <v>22.045585274174751</v>
      </c>
    </row>
    <row r="25" spans="1:20" x14ac:dyDescent="0.3">
      <c r="A25" s="254" t="s">
        <v>67</v>
      </c>
      <c r="B25" s="274" t="s">
        <v>48</v>
      </c>
      <c r="C25" s="275">
        <v>10.5</v>
      </c>
      <c r="D25" s="275">
        <v>11.6</v>
      </c>
      <c r="E25" s="276">
        <v>42245.743055555555</v>
      </c>
      <c r="F25" s="277">
        <v>7.6</v>
      </c>
      <c r="G25" s="278" t="s">
        <v>183</v>
      </c>
      <c r="H25" s="279">
        <v>1185</v>
      </c>
      <c r="I25" s="280" t="s">
        <v>183</v>
      </c>
      <c r="J25" s="280" t="s">
        <v>153</v>
      </c>
      <c r="K25" s="280" t="s">
        <v>183</v>
      </c>
      <c r="L25" s="279">
        <v>4800</v>
      </c>
      <c r="M25" s="280" t="s">
        <v>183</v>
      </c>
      <c r="N25" s="286">
        <f>L25*31.25/10000</f>
        <v>15</v>
      </c>
      <c r="O25" s="282">
        <v>26</v>
      </c>
      <c r="P25" s="280" t="s">
        <v>183</v>
      </c>
      <c r="Q25" s="279">
        <f>O25*10</f>
        <v>260</v>
      </c>
      <c r="R25" s="280" t="s">
        <v>153</v>
      </c>
      <c r="S25" s="283" t="s">
        <v>183</v>
      </c>
      <c r="T25" s="275">
        <f t="shared" si="3"/>
        <v>17.333333333333332</v>
      </c>
    </row>
    <row r="26" spans="1:20" x14ac:dyDescent="0.3">
      <c r="A26" s="254" t="s">
        <v>68</v>
      </c>
      <c r="B26" s="274" t="s">
        <v>48</v>
      </c>
      <c r="C26" s="275">
        <v>20.7</v>
      </c>
      <c r="D26" s="275">
        <v>22.3</v>
      </c>
      <c r="E26" s="276">
        <v>42246.463888888888</v>
      </c>
      <c r="F26" s="277">
        <v>7.69</v>
      </c>
      <c r="G26" s="278" t="s">
        <v>183</v>
      </c>
      <c r="H26" s="279">
        <v>1260</v>
      </c>
      <c r="I26" s="280" t="s">
        <v>183</v>
      </c>
      <c r="J26" s="280">
        <v>0.01</v>
      </c>
      <c r="K26" s="280" t="s">
        <v>152</v>
      </c>
      <c r="L26" s="279">
        <v>1600</v>
      </c>
      <c r="M26" s="280" t="s">
        <v>183</v>
      </c>
      <c r="N26" s="281">
        <v>3.5777630640611888</v>
      </c>
      <c r="O26" s="282">
        <v>26</v>
      </c>
      <c r="P26" s="280" t="s">
        <v>183</v>
      </c>
      <c r="Q26" s="279">
        <f t="shared" si="0"/>
        <v>260</v>
      </c>
      <c r="R26" s="280" t="s">
        <v>153</v>
      </c>
      <c r="S26" s="283" t="s">
        <v>183</v>
      </c>
      <c r="T26" s="275">
        <f t="shared" si="3"/>
        <v>72.671106315483314</v>
      </c>
    </row>
    <row r="27" spans="1:20" x14ac:dyDescent="0.3">
      <c r="A27" s="254" t="s">
        <v>69</v>
      </c>
      <c r="B27" s="274" t="s">
        <v>48</v>
      </c>
      <c r="C27" s="275">
        <v>3.04</v>
      </c>
      <c r="D27" s="275">
        <v>3.57</v>
      </c>
      <c r="E27" s="276">
        <v>42211.554861111108</v>
      </c>
      <c r="F27" s="277">
        <v>6.4</v>
      </c>
      <c r="G27" s="278" t="s">
        <v>183</v>
      </c>
      <c r="H27" s="279" t="s">
        <v>153</v>
      </c>
      <c r="I27" s="280" t="s">
        <v>183</v>
      </c>
      <c r="J27" s="280" t="s">
        <v>153</v>
      </c>
      <c r="K27" s="280" t="s">
        <v>183</v>
      </c>
      <c r="L27" s="279">
        <v>600</v>
      </c>
      <c r="M27" s="280" t="s">
        <v>183</v>
      </c>
      <c r="N27" s="285">
        <f t="shared" ref="N27:N42" si="4">L27*31.25/10000</f>
        <v>1.875</v>
      </c>
      <c r="O27" s="282">
        <v>11</v>
      </c>
      <c r="P27" s="280" t="s">
        <v>183</v>
      </c>
      <c r="Q27" s="279">
        <f t="shared" si="0"/>
        <v>110</v>
      </c>
      <c r="R27" s="280" t="s">
        <v>153</v>
      </c>
      <c r="S27" s="283" t="s">
        <v>183</v>
      </c>
      <c r="T27" s="275">
        <f t="shared" si="3"/>
        <v>58.666666666666664</v>
      </c>
    </row>
    <row r="28" spans="1:20" x14ac:dyDescent="0.3">
      <c r="A28" s="254" t="s">
        <v>70</v>
      </c>
      <c r="B28" s="274" t="s">
        <v>48</v>
      </c>
      <c r="C28" s="284">
        <v>2.2999999999999998</v>
      </c>
      <c r="D28" s="284">
        <v>2.4</v>
      </c>
      <c r="E28" s="276">
        <v>42210.456250000003</v>
      </c>
      <c r="F28" s="277">
        <v>8.34</v>
      </c>
      <c r="G28" s="278" t="s">
        <v>183</v>
      </c>
      <c r="H28" s="279" t="s">
        <v>153</v>
      </c>
      <c r="I28" s="280" t="s">
        <v>183</v>
      </c>
      <c r="J28" s="280" t="s">
        <v>153</v>
      </c>
      <c r="K28" s="280" t="s">
        <v>183</v>
      </c>
      <c r="L28" s="279">
        <v>500</v>
      </c>
      <c r="M28" s="280" t="s">
        <v>152</v>
      </c>
      <c r="N28" s="285">
        <f t="shared" si="4"/>
        <v>1.5625</v>
      </c>
      <c r="O28" s="282" t="s">
        <v>153</v>
      </c>
      <c r="P28" s="280" t="s">
        <v>183</v>
      </c>
      <c r="Q28" s="280" t="s">
        <v>184</v>
      </c>
      <c r="R28" s="280" t="s">
        <v>153</v>
      </c>
      <c r="S28" s="283" t="s">
        <v>183</v>
      </c>
      <c r="T28" s="275" t="s">
        <v>184</v>
      </c>
    </row>
    <row r="29" spans="1:20" x14ac:dyDescent="0.3">
      <c r="A29" s="254" t="s">
        <v>71</v>
      </c>
      <c r="B29" s="274" t="s">
        <v>48</v>
      </c>
      <c r="C29" s="284">
        <v>2.8</v>
      </c>
      <c r="D29" s="284">
        <v>2.9</v>
      </c>
      <c r="E29" s="276">
        <v>42217.68472222222</v>
      </c>
      <c r="F29" s="277">
        <v>7.2</v>
      </c>
      <c r="G29" s="278" t="s">
        <v>183</v>
      </c>
      <c r="H29" s="279" t="s">
        <v>153</v>
      </c>
      <c r="I29" s="280" t="s">
        <v>183</v>
      </c>
      <c r="J29" s="280" t="s">
        <v>153</v>
      </c>
      <c r="K29" s="280" t="s">
        <v>183</v>
      </c>
      <c r="L29" s="279">
        <v>500</v>
      </c>
      <c r="M29" s="280" t="s">
        <v>183</v>
      </c>
      <c r="N29" s="285">
        <f t="shared" si="4"/>
        <v>1.5625</v>
      </c>
      <c r="O29" s="282" t="s">
        <v>153</v>
      </c>
      <c r="P29" s="280" t="s">
        <v>183</v>
      </c>
      <c r="Q29" s="280" t="s">
        <v>184</v>
      </c>
      <c r="R29" s="280" t="s">
        <v>153</v>
      </c>
      <c r="S29" s="283" t="s">
        <v>183</v>
      </c>
      <c r="T29" s="275" t="s">
        <v>184</v>
      </c>
    </row>
    <row r="30" spans="1:20" x14ac:dyDescent="0.3">
      <c r="A30" s="254" t="s">
        <v>72</v>
      </c>
      <c r="B30" s="274" t="s">
        <v>48</v>
      </c>
      <c r="C30" s="284">
        <v>4.2</v>
      </c>
      <c r="D30" s="284">
        <v>4.5</v>
      </c>
      <c r="E30" s="276">
        <v>42221</v>
      </c>
      <c r="F30" s="277">
        <v>7.93</v>
      </c>
      <c r="G30" s="278" t="s">
        <v>183</v>
      </c>
      <c r="H30" s="279" t="s">
        <v>153</v>
      </c>
      <c r="I30" s="280" t="s">
        <v>183</v>
      </c>
      <c r="J30" s="280" t="s">
        <v>153</v>
      </c>
      <c r="K30" s="280" t="s">
        <v>183</v>
      </c>
      <c r="L30" s="279">
        <v>900</v>
      </c>
      <c r="M30" s="280" t="s">
        <v>183</v>
      </c>
      <c r="N30" s="285">
        <f t="shared" si="4"/>
        <v>2.8125</v>
      </c>
      <c r="O30" s="282" t="s">
        <v>153</v>
      </c>
      <c r="P30" s="280" t="s">
        <v>183</v>
      </c>
      <c r="Q30" s="280" t="s">
        <v>184</v>
      </c>
      <c r="R30" s="280" t="s">
        <v>153</v>
      </c>
      <c r="S30" s="283" t="s">
        <v>183</v>
      </c>
      <c r="T30" s="275" t="s">
        <v>184</v>
      </c>
    </row>
    <row r="31" spans="1:20" x14ac:dyDescent="0.3">
      <c r="A31" s="254" t="s">
        <v>72</v>
      </c>
      <c r="B31" s="274" t="s">
        <v>48</v>
      </c>
      <c r="C31" s="284">
        <v>4.2</v>
      </c>
      <c r="D31" s="284">
        <v>4.5</v>
      </c>
      <c r="E31" s="276">
        <v>42221</v>
      </c>
      <c r="F31" s="277">
        <v>8.02</v>
      </c>
      <c r="G31" s="278" t="s">
        <v>183</v>
      </c>
      <c r="H31" s="279" t="s">
        <v>153</v>
      </c>
      <c r="I31" s="280" t="s">
        <v>183</v>
      </c>
      <c r="J31" s="280" t="s">
        <v>153</v>
      </c>
      <c r="K31" s="280" t="s">
        <v>183</v>
      </c>
      <c r="L31" s="279">
        <v>800</v>
      </c>
      <c r="M31" s="280" t="s">
        <v>183</v>
      </c>
      <c r="N31" s="285">
        <f t="shared" si="4"/>
        <v>2.5</v>
      </c>
      <c r="O31" s="282" t="s">
        <v>153</v>
      </c>
      <c r="P31" s="280" t="s">
        <v>183</v>
      </c>
      <c r="Q31" s="280" t="s">
        <v>184</v>
      </c>
      <c r="R31" s="280" t="s">
        <v>153</v>
      </c>
      <c r="S31" s="283" t="s">
        <v>183</v>
      </c>
      <c r="T31" s="275" t="s">
        <v>184</v>
      </c>
    </row>
    <row r="32" spans="1:20" x14ac:dyDescent="0.3">
      <c r="A32" s="254" t="s">
        <v>74</v>
      </c>
      <c r="B32" s="274" t="s">
        <v>48</v>
      </c>
      <c r="C32" s="275">
        <v>5.49</v>
      </c>
      <c r="D32" s="275">
        <v>5.94</v>
      </c>
      <c r="E32" s="276">
        <v>42213.456250000003</v>
      </c>
      <c r="F32" s="277">
        <v>8.11</v>
      </c>
      <c r="G32" s="278" t="s">
        <v>183</v>
      </c>
      <c r="H32" s="279" t="s">
        <v>153</v>
      </c>
      <c r="I32" s="280" t="s">
        <v>183</v>
      </c>
      <c r="J32" s="280" t="s">
        <v>153</v>
      </c>
      <c r="K32" s="280" t="s">
        <v>183</v>
      </c>
      <c r="L32" s="279">
        <v>600</v>
      </c>
      <c r="M32" s="280" t="s">
        <v>183</v>
      </c>
      <c r="N32" s="285">
        <f t="shared" si="4"/>
        <v>1.875</v>
      </c>
      <c r="O32" s="282" t="s">
        <v>153</v>
      </c>
      <c r="P32" s="280" t="s">
        <v>183</v>
      </c>
      <c r="Q32" s="280" t="s">
        <v>184</v>
      </c>
      <c r="R32" s="280" t="s">
        <v>153</v>
      </c>
      <c r="S32" s="283" t="s">
        <v>183</v>
      </c>
      <c r="T32" s="275" t="s">
        <v>184</v>
      </c>
    </row>
    <row r="33" spans="1:20" x14ac:dyDescent="0.3">
      <c r="A33" s="254" t="s">
        <v>75</v>
      </c>
      <c r="B33" s="274" t="s">
        <v>48</v>
      </c>
      <c r="C33" s="284">
        <v>5.0999999999999996</v>
      </c>
      <c r="D33" s="284">
        <v>5.2</v>
      </c>
      <c r="E33" s="276">
        <v>42215</v>
      </c>
      <c r="F33" s="277">
        <v>8.3000000000000007</v>
      </c>
      <c r="G33" s="278" t="s">
        <v>183</v>
      </c>
      <c r="H33" s="279" t="s">
        <v>153</v>
      </c>
      <c r="I33" s="280" t="s">
        <v>183</v>
      </c>
      <c r="J33" s="280" t="s">
        <v>153</v>
      </c>
      <c r="K33" s="280" t="s">
        <v>183</v>
      </c>
      <c r="L33" s="279">
        <v>500</v>
      </c>
      <c r="M33" s="280" t="s">
        <v>152</v>
      </c>
      <c r="N33" s="285">
        <f t="shared" si="4"/>
        <v>1.5625</v>
      </c>
      <c r="O33" s="282" t="s">
        <v>153</v>
      </c>
      <c r="P33" s="280" t="s">
        <v>183</v>
      </c>
      <c r="Q33" s="280" t="s">
        <v>184</v>
      </c>
      <c r="R33" s="280" t="s">
        <v>153</v>
      </c>
      <c r="S33" s="283" t="s">
        <v>183</v>
      </c>
      <c r="T33" s="275" t="s">
        <v>184</v>
      </c>
    </row>
    <row r="34" spans="1:20" x14ac:dyDescent="0.3">
      <c r="A34" s="254" t="s">
        <v>76</v>
      </c>
      <c r="B34" s="274" t="s">
        <v>48</v>
      </c>
      <c r="C34" s="284">
        <v>1</v>
      </c>
      <c r="D34" s="284">
        <v>1.2</v>
      </c>
      <c r="E34" s="276">
        <v>42219</v>
      </c>
      <c r="F34" s="277">
        <v>8.11</v>
      </c>
      <c r="G34" s="278" t="s">
        <v>183</v>
      </c>
      <c r="H34" s="279" t="s">
        <v>153</v>
      </c>
      <c r="I34" s="280" t="s">
        <v>183</v>
      </c>
      <c r="J34" s="280" t="s">
        <v>153</v>
      </c>
      <c r="K34" s="280" t="s">
        <v>183</v>
      </c>
      <c r="L34" s="279">
        <v>500</v>
      </c>
      <c r="M34" s="280" t="s">
        <v>152</v>
      </c>
      <c r="N34" s="285">
        <f t="shared" si="4"/>
        <v>1.5625</v>
      </c>
      <c r="O34" s="282" t="s">
        <v>153</v>
      </c>
      <c r="P34" s="280" t="s">
        <v>183</v>
      </c>
      <c r="Q34" s="280" t="s">
        <v>184</v>
      </c>
      <c r="R34" s="280" t="s">
        <v>153</v>
      </c>
      <c r="S34" s="283" t="s">
        <v>183</v>
      </c>
      <c r="T34" s="275" t="s">
        <v>184</v>
      </c>
    </row>
    <row r="35" spans="1:20" x14ac:dyDescent="0.3">
      <c r="A35" s="254" t="s">
        <v>77</v>
      </c>
      <c r="B35" s="274" t="s">
        <v>48</v>
      </c>
      <c r="C35" s="284">
        <v>5.7</v>
      </c>
      <c r="D35" s="284">
        <v>5.9</v>
      </c>
      <c r="E35" s="276">
        <v>42219</v>
      </c>
      <c r="F35" s="277">
        <v>6.81</v>
      </c>
      <c r="G35" s="278" t="s">
        <v>183</v>
      </c>
      <c r="H35" s="279" t="s">
        <v>153</v>
      </c>
      <c r="I35" s="280" t="s">
        <v>183</v>
      </c>
      <c r="J35" s="280" t="s">
        <v>153</v>
      </c>
      <c r="K35" s="280" t="s">
        <v>183</v>
      </c>
      <c r="L35" s="279">
        <v>500</v>
      </c>
      <c r="M35" s="280" t="s">
        <v>152</v>
      </c>
      <c r="N35" s="285">
        <f t="shared" si="4"/>
        <v>1.5625</v>
      </c>
      <c r="O35" s="282" t="s">
        <v>153</v>
      </c>
      <c r="P35" s="280" t="s">
        <v>183</v>
      </c>
      <c r="Q35" s="280" t="s">
        <v>184</v>
      </c>
      <c r="R35" s="280" t="s">
        <v>153</v>
      </c>
      <c r="S35" s="283" t="s">
        <v>183</v>
      </c>
      <c r="T35" s="275" t="s">
        <v>184</v>
      </c>
    </row>
    <row r="36" spans="1:20" x14ac:dyDescent="0.3">
      <c r="A36" s="254" t="s">
        <v>78</v>
      </c>
      <c r="B36" s="274" t="s">
        <v>48</v>
      </c>
      <c r="C36" s="284">
        <v>4.2</v>
      </c>
      <c r="D36" s="284">
        <v>4.3</v>
      </c>
      <c r="E36" s="276">
        <v>42223</v>
      </c>
      <c r="F36" s="277">
        <v>8.31</v>
      </c>
      <c r="G36" s="278" t="s">
        <v>183</v>
      </c>
      <c r="H36" s="279" t="s">
        <v>153</v>
      </c>
      <c r="I36" s="280" t="s">
        <v>183</v>
      </c>
      <c r="J36" s="280" t="s">
        <v>153</v>
      </c>
      <c r="K36" s="280" t="s">
        <v>183</v>
      </c>
      <c r="L36" s="279">
        <v>500</v>
      </c>
      <c r="M36" s="280" t="s">
        <v>152</v>
      </c>
      <c r="N36" s="285">
        <f t="shared" si="4"/>
        <v>1.5625</v>
      </c>
      <c r="O36" s="282" t="s">
        <v>153</v>
      </c>
      <c r="P36" s="280" t="s">
        <v>183</v>
      </c>
      <c r="Q36" s="280" t="s">
        <v>184</v>
      </c>
      <c r="R36" s="280" t="s">
        <v>153</v>
      </c>
      <c r="S36" s="283" t="s">
        <v>183</v>
      </c>
      <c r="T36" s="275" t="s">
        <v>184</v>
      </c>
    </row>
    <row r="37" spans="1:20" x14ac:dyDescent="0.3">
      <c r="A37" s="254" t="s">
        <v>79</v>
      </c>
      <c r="B37" s="274" t="s">
        <v>48</v>
      </c>
      <c r="C37" s="275">
        <v>17.68</v>
      </c>
      <c r="D37" s="284">
        <v>18.100000000000001</v>
      </c>
      <c r="E37" s="276">
        <v>42225</v>
      </c>
      <c r="F37" s="277">
        <v>8.41</v>
      </c>
      <c r="G37" s="278" t="s">
        <v>183</v>
      </c>
      <c r="H37" s="279" t="s">
        <v>153</v>
      </c>
      <c r="I37" s="280" t="s">
        <v>183</v>
      </c>
      <c r="J37" s="280" t="s">
        <v>153</v>
      </c>
      <c r="K37" s="280" t="s">
        <v>183</v>
      </c>
      <c r="L37" s="279">
        <v>500</v>
      </c>
      <c r="M37" s="280" t="s">
        <v>152</v>
      </c>
      <c r="N37" s="285">
        <f t="shared" si="4"/>
        <v>1.5625</v>
      </c>
      <c r="O37" s="282" t="s">
        <v>153</v>
      </c>
      <c r="P37" s="280" t="s">
        <v>183</v>
      </c>
      <c r="Q37" s="280" t="s">
        <v>184</v>
      </c>
      <c r="R37" s="280" t="s">
        <v>153</v>
      </c>
      <c r="S37" s="283" t="s">
        <v>183</v>
      </c>
      <c r="T37" s="275" t="s">
        <v>184</v>
      </c>
    </row>
    <row r="38" spans="1:20" x14ac:dyDescent="0.3">
      <c r="A38" s="254" t="s">
        <v>80</v>
      </c>
      <c r="B38" s="274" t="s">
        <v>48</v>
      </c>
      <c r="C38" s="284">
        <v>10.1</v>
      </c>
      <c r="D38" s="284">
        <v>10.1</v>
      </c>
      <c r="E38" s="276">
        <v>42242.645833333336</v>
      </c>
      <c r="F38" s="277" t="s">
        <v>153</v>
      </c>
      <c r="G38" s="278" t="s">
        <v>183</v>
      </c>
      <c r="H38" s="279" t="s">
        <v>153</v>
      </c>
      <c r="I38" s="280" t="s">
        <v>183</v>
      </c>
      <c r="J38" s="280" t="s">
        <v>153</v>
      </c>
      <c r="K38" s="280" t="s">
        <v>183</v>
      </c>
      <c r="L38" s="279">
        <v>800</v>
      </c>
      <c r="M38" s="280" t="s">
        <v>183</v>
      </c>
      <c r="N38" s="285">
        <f t="shared" si="4"/>
        <v>2.5</v>
      </c>
      <c r="O38" s="282" t="s">
        <v>153</v>
      </c>
      <c r="P38" s="280" t="s">
        <v>183</v>
      </c>
      <c r="Q38" s="280" t="s">
        <v>184</v>
      </c>
      <c r="R38" s="280" t="s">
        <v>153</v>
      </c>
      <c r="S38" s="283" t="s">
        <v>183</v>
      </c>
      <c r="T38" s="275" t="s">
        <v>184</v>
      </c>
    </row>
    <row r="39" spans="1:20" x14ac:dyDescent="0.3">
      <c r="A39" s="254" t="s">
        <v>81</v>
      </c>
      <c r="B39" s="274" t="s">
        <v>48</v>
      </c>
      <c r="C39" s="284">
        <v>4</v>
      </c>
      <c r="D39" s="284">
        <v>4.2</v>
      </c>
      <c r="E39" s="276">
        <v>42231.517361111109</v>
      </c>
      <c r="F39" s="277">
        <v>6.85</v>
      </c>
      <c r="G39" s="278" t="s">
        <v>183</v>
      </c>
      <c r="H39" s="279" t="s">
        <v>153</v>
      </c>
      <c r="I39" s="280" t="s">
        <v>183</v>
      </c>
      <c r="J39" s="280" t="s">
        <v>153</v>
      </c>
      <c r="K39" s="280" t="s">
        <v>183</v>
      </c>
      <c r="L39" s="279">
        <v>600</v>
      </c>
      <c r="M39" s="280" t="s">
        <v>183</v>
      </c>
      <c r="N39" s="285">
        <f t="shared" si="4"/>
        <v>1.875</v>
      </c>
      <c r="O39" s="282" t="s">
        <v>153</v>
      </c>
      <c r="P39" s="280" t="s">
        <v>183</v>
      </c>
      <c r="Q39" s="280" t="s">
        <v>184</v>
      </c>
      <c r="R39" s="280" t="s">
        <v>153</v>
      </c>
      <c r="S39" s="283" t="s">
        <v>183</v>
      </c>
      <c r="T39" s="275" t="s">
        <v>184</v>
      </c>
    </row>
    <row r="40" spans="1:20" x14ac:dyDescent="0.3">
      <c r="A40" s="254" t="s">
        <v>82</v>
      </c>
      <c r="B40" s="274" t="s">
        <v>48</v>
      </c>
      <c r="C40" s="275">
        <v>0.91</v>
      </c>
      <c r="D40" s="275">
        <v>1.37</v>
      </c>
      <c r="E40" s="276">
        <v>42240.371527777781</v>
      </c>
      <c r="F40" s="277">
        <v>8.09</v>
      </c>
      <c r="G40" s="278" t="s">
        <v>183</v>
      </c>
      <c r="H40" s="279" t="s">
        <v>153</v>
      </c>
      <c r="I40" s="280" t="s">
        <v>183</v>
      </c>
      <c r="J40" s="280" t="s">
        <v>153</v>
      </c>
      <c r="K40" s="280" t="s">
        <v>183</v>
      </c>
      <c r="L40" s="279">
        <v>500</v>
      </c>
      <c r="M40" s="280" t="s">
        <v>152</v>
      </c>
      <c r="N40" s="285">
        <f t="shared" si="4"/>
        <v>1.5625</v>
      </c>
      <c r="O40" s="282" t="s">
        <v>153</v>
      </c>
      <c r="P40" s="280" t="s">
        <v>183</v>
      </c>
      <c r="Q40" s="280" t="s">
        <v>184</v>
      </c>
      <c r="R40" s="280" t="s">
        <v>153</v>
      </c>
      <c r="S40" s="283" t="s">
        <v>183</v>
      </c>
      <c r="T40" s="275" t="s">
        <v>184</v>
      </c>
    </row>
    <row r="41" spans="1:20" x14ac:dyDescent="0.3">
      <c r="A41" s="254" t="s">
        <v>83</v>
      </c>
      <c r="B41" s="274" t="s">
        <v>48</v>
      </c>
      <c r="C41" s="284">
        <v>0.8</v>
      </c>
      <c r="D41" s="284">
        <v>1</v>
      </c>
      <c r="E41" s="276">
        <v>42240.427083333336</v>
      </c>
      <c r="F41" s="277">
        <v>7.91</v>
      </c>
      <c r="G41" s="278" t="s">
        <v>183</v>
      </c>
      <c r="H41" s="279" t="s">
        <v>153</v>
      </c>
      <c r="I41" s="280" t="s">
        <v>183</v>
      </c>
      <c r="J41" s="280" t="s">
        <v>153</v>
      </c>
      <c r="K41" s="280" t="s">
        <v>183</v>
      </c>
      <c r="L41" s="279">
        <v>500</v>
      </c>
      <c r="M41" s="280" t="s">
        <v>152</v>
      </c>
      <c r="N41" s="285">
        <f t="shared" si="4"/>
        <v>1.5625</v>
      </c>
      <c r="O41" s="282">
        <v>12</v>
      </c>
      <c r="P41" s="280" t="s">
        <v>183</v>
      </c>
      <c r="Q41" s="279">
        <f t="shared" si="0"/>
        <v>120</v>
      </c>
      <c r="R41" s="280" t="s">
        <v>153</v>
      </c>
      <c r="S41" s="283" t="s">
        <v>183</v>
      </c>
      <c r="T41" s="275">
        <f>IF(ISNUMBER(Q41),Q41/N41,"")</f>
        <v>76.8</v>
      </c>
    </row>
    <row r="42" spans="1:20" x14ac:dyDescent="0.3">
      <c r="A42" s="254" t="s">
        <v>84</v>
      </c>
      <c r="B42" s="274" t="s">
        <v>48</v>
      </c>
      <c r="C42" s="284">
        <v>0</v>
      </c>
      <c r="D42" s="284">
        <v>1.3</v>
      </c>
      <c r="E42" s="276">
        <v>42241.395833333336</v>
      </c>
      <c r="F42" s="277">
        <v>6.55</v>
      </c>
      <c r="G42" s="278" t="s">
        <v>183</v>
      </c>
      <c r="H42" s="279" t="s">
        <v>153</v>
      </c>
      <c r="I42" s="280" t="s">
        <v>183</v>
      </c>
      <c r="J42" s="280" t="s">
        <v>153</v>
      </c>
      <c r="K42" s="280" t="s">
        <v>183</v>
      </c>
      <c r="L42" s="279">
        <v>600</v>
      </c>
      <c r="M42" s="280" t="s">
        <v>183</v>
      </c>
      <c r="N42" s="285">
        <f t="shared" si="4"/>
        <v>1.875</v>
      </c>
      <c r="O42" s="282">
        <v>9</v>
      </c>
      <c r="P42" s="280" t="s">
        <v>183</v>
      </c>
      <c r="Q42" s="279">
        <f t="shared" si="0"/>
        <v>90</v>
      </c>
      <c r="R42" s="280" t="s">
        <v>153</v>
      </c>
      <c r="S42" s="283" t="s">
        <v>183</v>
      </c>
      <c r="T42" s="275">
        <f>IF(ISNUMBER(Q42),Q42/N42,"")</f>
        <v>48</v>
      </c>
    </row>
    <row r="43" spans="1:20" x14ac:dyDescent="0.3">
      <c r="A43" s="254" t="s">
        <v>85</v>
      </c>
      <c r="B43" s="274" t="s">
        <v>48</v>
      </c>
      <c r="C43" s="284">
        <v>0</v>
      </c>
      <c r="D43" s="284">
        <v>1.3</v>
      </c>
      <c r="E43" s="276">
        <v>42241.395833333336</v>
      </c>
      <c r="F43" s="277">
        <v>6.44</v>
      </c>
      <c r="G43" s="278" t="s">
        <v>183</v>
      </c>
      <c r="H43" s="280" t="s">
        <v>153</v>
      </c>
      <c r="I43" s="280" t="s">
        <v>183</v>
      </c>
      <c r="J43" s="280" t="s">
        <v>153</v>
      </c>
      <c r="K43" s="280" t="s">
        <v>183</v>
      </c>
      <c r="L43" s="279">
        <v>500</v>
      </c>
      <c r="M43" s="280" t="s">
        <v>152</v>
      </c>
      <c r="N43" s="285">
        <f>L43*31.25/10000</f>
        <v>1.5625</v>
      </c>
      <c r="O43" s="282">
        <v>11</v>
      </c>
      <c r="P43" s="280" t="s">
        <v>183</v>
      </c>
      <c r="Q43" s="279">
        <f>O43*10</f>
        <v>110</v>
      </c>
      <c r="R43" s="280" t="s">
        <v>153</v>
      </c>
      <c r="S43" s="283" t="s">
        <v>183</v>
      </c>
      <c r="T43" s="275">
        <f>IF(ISNUMBER(Q43),Q43/N43,"")</f>
        <v>70.400000000000006</v>
      </c>
    </row>
    <row r="44" spans="1:20" x14ac:dyDescent="0.3">
      <c r="A44" s="254" t="s">
        <v>86</v>
      </c>
      <c r="B44" s="274" t="s">
        <v>48</v>
      </c>
      <c r="C44" s="284">
        <v>1.75</v>
      </c>
      <c r="D44" s="284">
        <v>2.8</v>
      </c>
      <c r="E44" s="276">
        <v>42240.602083333331</v>
      </c>
      <c r="F44" s="277">
        <v>5.84</v>
      </c>
      <c r="G44" s="278" t="s">
        <v>183</v>
      </c>
      <c r="H44" s="279">
        <v>764</v>
      </c>
      <c r="I44" s="280" t="s">
        <v>183</v>
      </c>
      <c r="J44" s="280">
        <v>0.01</v>
      </c>
      <c r="K44" s="280" t="s">
        <v>152</v>
      </c>
      <c r="L44" s="279">
        <v>1500</v>
      </c>
      <c r="M44" s="280" t="s">
        <v>183</v>
      </c>
      <c r="N44" s="281">
        <v>3.7039093346261875</v>
      </c>
      <c r="O44" s="282">
        <v>11</v>
      </c>
      <c r="P44" s="280" t="s">
        <v>183</v>
      </c>
      <c r="Q44" s="279">
        <f t="shared" si="0"/>
        <v>110</v>
      </c>
      <c r="R44" s="280" t="s">
        <v>153</v>
      </c>
      <c r="S44" s="283" t="s">
        <v>183</v>
      </c>
      <c r="T44" s="275">
        <f>IF(ISNUMBER(Q44),Q44/N44,"")</f>
        <v>29.69835113717804</v>
      </c>
    </row>
    <row r="45" spans="1:20" x14ac:dyDescent="0.3">
      <c r="A45" s="254" t="s">
        <v>87</v>
      </c>
      <c r="B45" s="274" t="s">
        <v>48</v>
      </c>
      <c r="C45" s="284">
        <v>2.5</v>
      </c>
      <c r="D45" s="284">
        <v>2.7</v>
      </c>
      <c r="E45" s="276">
        <v>42210.638888888891</v>
      </c>
      <c r="F45" s="277">
        <v>7.09</v>
      </c>
      <c r="G45" s="278" t="s">
        <v>183</v>
      </c>
      <c r="H45" s="280" t="s">
        <v>153</v>
      </c>
      <c r="I45" s="280" t="s">
        <v>183</v>
      </c>
      <c r="J45" s="280" t="s">
        <v>153</v>
      </c>
      <c r="K45" s="280" t="s">
        <v>183</v>
      </c>
      <c r="L45" s="279">
        <v>500</v>
      </c>
      <c r="M45" s="280" t="s">
        <v>183</v>
      </c>
      <c r="N45" s="285">
        <f t="shared" ref="N45:N63" si="5">L45*31.25/10000</f>
        <v>1.5625</v>
      </c>
      <c r="O45" s="282" t="s">
        <v>153</v>
      </c>
      <c r="P45" s="280" t="s">
        <v>183</v>
      </c>
      <c r="Q45" s="280" t="s">
        <v>184</v>
      </c>
      <c r="R45" s="280" t="s">
        <v>153</v>
      </c>
      <c r="S45" s="283" t="s">
        <v>183</v>
      </c>
      <c r="T45" s="275" t="s">
        <v>184</v>
      </c>
    </row>
    <row r="46" spans="1:20" x14ac:dyDescent="0.3">
      <c r="A46" s="254" t="s">
        <v>104</v>
      </c>
      <c r="B46" s="274" t="s">
        <v>48</v>
      </c>
      <c r="C46" s="284">
        <v>2.5</v>
      </c>
      <c r="D46" s="284">
        <v>2.7</v>
      </c>
      <c r="E46" s="276">
        <v>42210.576388888891</v>
      </c>
      <c r="F46" s="277">
        <v>6.99</v>
      </c>
      <c r="G46" s="278" t="s">
        <v>183</v>
      </c>
      <c r="H46" s="280" t="s">
        <v>153</v>
      </c>
      <c r="I46" s="280" t="s">
        <v>183</v>
      </c>
      <c r="J46" s="280" t="s">
        <v>153</v>
      </c>
      <c r="K46" s="280" t="s">
        <v>183</v>
      </c>
      <c r="L46" s="279">
        <v>500</v>
      </c>
      <c r="M46" s="280" t="s">
        <v>183</v>
      </c>
      <c r="N46" s="285">
        <f t="shared" si="5"/>
        <v>1.5625</v>
      </c>
      <c r="O46" s="282" t="s">
        <v>153</v>
      </c>
      <c r="P46" s="280" t="s">
        <v>183</v>
      </c>
      <c r="Q46" s="280" t="s">
        <v>184</v>
      </c>
      <c r="R46" s="280" t="s">
        <v>153</v>
      </c>
      <c r="S46" s="283" t="s">
        <v>183</v>
      </c>
      <c r="T46" s="275" t="s">
        <v>184</v>
      </c>
    </row>
    <row r="47" spans="1:20" x14ac:dyDescent="0.3">
      <c r="A47" s="254" t="s">
        <v>105</v>
      </c>
      <c r="B47" s="274" t="s">
        <v>48</v>
      </c>
      <c r="C47" s="284">
        <v>5.3</v>
      </c>
      <c r="D47" s="284">
        <v>5.6</v>
      </c>
      <c r="E47" s="276">
        <v>42210.590277777781</v>
      </c>
      <c r="F47" s="277">
        <v>7.36</v>
      </c>
      <c r="G47" s="278" t="s">
        <v>183</v>
      </c>
      <c r="H47" s="280" t="s">
        <v>153</v>
      </c>
      <c r="I47" s="280" t="s">
        <v>183</v>
      </c>
      <c r="J47" s="280" t="s">
        <v>153</v>
      </c>
      <c r="K47" s="280" t="s">
        <v>183</v>
      </c>
      <c r="L47" s="279">
        <v>500</v>
      </c>
      <c r="M47" s="280" t="s">
        <v>152</v>
      </c>
      <c r="N47" s="285">
        <f t="shared" si="5"/>
        <v>1.5625</v>
      </c>
      <c r="O47" s="282" t="s">
        <v>153</v>
      </c>
      <c r="P47" s="280" t="s">
        <v>183</v>
      </c>
      <c r="Q47" s="280" t="s">
        <v>184</v>
      </c>
      <c r="R47" s="280" t="s">
        <v>153</v>
      </c>
      <c r="S47" s="283" t="s">
        <v>183</v>
      </c>
      <c r="T47" s="275" t="s">
        <v>184</v>
      </c>
    </row>
    <row r="48" spans="1:20" x14ac:dyDescent="0.3">
      <c r="A48" s="254" t="s">
        <v>88</v>
      </c>
      <c r="B48" s="274" t="s">
        <v>48</v>
      </c>
      <c r="C48" s="284">
        <v>2</v>
      </c>
      <c r="D48" s="284">
        <v>2.2000000000000002</v>
      </c>
      <c r="E48" s="276">
        <v>42212.4375</v>
      </c>
      <c r="F48" s="277">
        <v>8.08</v>
      </c>
      <c r="G48" s="278" t="s">
        <v>183</v>
      </c>
      <c r="H48" s="280" t="s">
        <v>153</v>
      </c>
      <c r="I48" s="280" t="s">
        <v>183</v>
      </c>
      <c r="J48" s="280" t="s">
        <v>153</v>
      </c>
      <c r="K48" s="280" t="s">
        <v>183</v>
      </c>
      <c r="L48" s="279">
        <v>500</v>
      </c>
      <c r="M48" s="280" t="s">
        <v>183</v>
      </c>
      <c r="N48" s="285">
        <f t="shared" si="5"/>
        <v>1.5625</v>
      </c>
      <c r="O48" s="282" t="s">
        <v>153</v>
      </c>
      <c r="P48" s="280" t="s">
        <v>183</v>
      </c>
      <c r="Q48" s="280" t="s">
        <v>184</v>
      </c>
      <c r="R48" s="280" t="s">
        <v>153</v>
      </c>
      <c r="S48" s="283" t="s">
        <v>183</v>
      </c>
      <c r="T48" s="275" t="s">
        <v>184</v>
      </c>
    </row>
    <row r="49" spans="1:20" x14ac:dyDescent="0.3">
      <c r="A49" s="254" t="s">
        <v>89</v>
      </c>
      <c r="B49" s="274" t="s">
        <v>48</v>
      </c>
      <c r="C49" s="284">
        <v>2</v>
      </c>
      <c r="D49" s="284">
        <v>2.2000000000000002</v>
      </c>
      <c r="E49" s="276">
        <v>42212.4375</v>
      </c>
      <c r="F49" s="277">
        <v>8.0399999999999991</v>
      </c>
      <c r="G49" s="278" t="s">
        <v>183</v>
      </c>
      <c r="H49" s="280" t="s">
        <v>153</v>
      </c>
      <c r="I49" s="280" t="s">
        <v>183</v>
      </c>
      <c r="J49" s="280" t="s">
        <v>153</v>
      </c>
      <c r="K49" s="280" t="s">
        <v>183</v>
      </c>
      <c r="L49" s="279">
        <v>600</v>
      </c>
      <c r="M49" s="280" t="s">
        <v>183</v>
      </c>
      <c r="N49" s="285">
        <f>L49*31.25/10000</f>
        <v>1.875</v>
      </c>
      <c r="O49" s="282" t="s">
        <v>153</v>
      </c>
      <c r="P49" s="280" t="s">
        <v>183</v>
      </c>
      <c r="Q49" s="280" t="s">
        <v>184</v>
      </c>
      <c r="R49" s="280" t="s">
        <v>153</v>
      </c>
      <c r="S49" s="283" t="s">
        <v>183</v>
      </c>
      <c r="T49" s="275" t="s">
        <v>184</v>
      </c>
    </row>
    <row r="50" spans="1:20" x14ac:dyDescent="0.3">
      <c r="A50" s="254" t="s">
        <v>90</v>
      </c>
      <c r="B50" s="274" t="s">
        <v>48</v>
      </c>
      <c r="C50" s="284">
        <v>2</v>
      </c>
      <c r="D50" s="284">
        <v>2.2000000000000002</v>
      </c>
      <c r="E50" s="276">
        <v>42210.510416666664</v>
      </c>
      <c r="F50" s="277">
        <v>8.2100000000000009</v>
      </c>
      <c r="G50" s="278" t="s">
        <v>183</v>
      </c>
      <c r="H50" s="280" t="s">
        <v>153</v>
      </c>
      <c r="I50" s="280" t="s">
        <v>183</v>
      </c>
      <c r="J50" s="280" t="s">
        <v>153</v>
      </c>
      <c r="K50" s="280" t="s">
        <v>183</v>
      </c>
      <c r="L50" s="279">
        <v>500</v>
      </c>
      <c r="M50" s="280" t="s">
        <v>152</v>
      </c>
      <c r="N50" s="285">
        <f t="shared" si="5"/>
        <v>1.5625</v>
      </c>
      <c r="O50" s="282" t="s">
        <v>153</v>
      </c>
      <c r="P50" s="280" t="s">
        <v>183</v>
      </c>
      <c r="Q50" s="280" t="s">
        <v>184</v>
      </c>
      <c r="R50" s="280" t="s">
        <v>153</v>
      </c>
      <c r="S50" s="283" t="s">
        <v>183</v>
      </c>
      <c r="T50" s="275" t="s">
        <v>184</v>
      </c>
    </row>
    <row r="51" spans="1:20" x14ac:dyDescent="0.3">
      <c r="A51" s="254" t="s">
        <v>91</v>
      </c>
      <c r="B51" s="274" t="s">
        <v>48</v>
      </c>
      <c r="C51" s="284">
        <v>4.5</v>
      </c>
      <c r="D51" s="284">
        <v>4.7</v>
      </c>
      <c r="E51" s="276">
        <v>42210.53125</v>
      </c>
      <c r="F51" s="277">
        <v>8.16</v>
      </c>
      <c r="G51" s="278" t="s">
        <v>183</v>
      </c>
      <c r="H51" s="280" t="s">
        <v>153</v>
      </c>
      <c r="I51" s="280" t="s">
        <v>183</v>
      </c>
      <c r="J51" s="280" t="s">
        <v>153</v>
      </c>
      <c r="K51" s="280" t="s">
        <v>183</v>
      </c>
      <c r="L51" s="279">
        <v>500</v>
      </c>
      <c r="M51" s="280" t="s">
        <v>152</v>
      </c>
      <c r="N51" s="285">
        <f t="shared" si="5"/>
        <v>1.5625</v>
      </c>
      <c r="O51" s="282" t="s">
        <v>153</v>
      </c>
      <c r="P51" s="280" t="s">
        <v>183</v>
      </c>
      <c r="Q51" s="280" t="s">
        <v>184</v>
      </c>
      <c r="R51" s="280" t="s">
        <v>153</v>
      </c>
      <c r="S51" s="283" t="s">
        <v>183</v>
      </c>
      <c r="T51" s="275" t="s">
        <v>184</v>
      </c>
    </row>
    <row r="52" spans="1:20" x14ac:dyDescent="0.3">
      <c r="A52" s="254" t="s">
        <v>92</v>
      </c>
      <c r="B52" s="274" t="s">
        <v>48</v>
      </c>
      <c r="C52" s="284">
        <v>2.1</v>
      </c>
      <c r="D52" s="284">
        <v>2.2999999999999998</v>
      </c>
      <c r="E52" s="276">
        <v>42237.645833333336</v>
      </c>
      <c r="F52" s="277">
        <v>8.06</v>
      </c>
      <c r="G52" s="278" t="s">
        <v>183</v>
      </c>
      <c r="H52" s="280" t="s">
        <v>153</v>
      </c>
      <c r="I52" s="280" t="s">
        <v>183</v>
      </c>
      <c r="J52" s="280" t="s">
        <v>153</v>
      </c>
      <c r="K52" s="280" t="s">
        <v>183</v>
      </c>
      <c r="L52" s="279">
        <v>600</v>
      </c>
      <c r="M52" s="280" t="s">
        <v>183</v>
      </c>
      <c r="N52" s="285">
        <f t="shared" si="5"/>
        <v>1.875</v>
      </c>
      <c r="O52" s="282" t="s">
        <v>153</v>
      </c>
      <c r="P52" s="280" t="s">
        <v>183</v>
      </c>
      <c r="Q52" s="280" t="s">
        <v>184</v>
      </c>
      <c r="R52" s="280" t="s">
        <v>153</v>
      </c>
      <c r="S52" s="283" t="s">
        <v>183</v>
      </c>
      <c r="T52" s="275" t="s">
        <v>184</v>
      </c>
    </row>
    <row r="53" spans="1:20" x14ac:dyDescent="0.3">
      <c r="A53" s="254" t="s">
        <v>93</v>
      </c>
      <c r="B53" s="274" t="s">
        <v>48</v>
      </c>
      <c r="C53" s="284">
        <v>2</v>
      </c>
      <c r="D53" s="284">
        <v>2.2000000000000002</v>
      </c>
      <c r="E53" s="276">
        <v>42212.5</v>
      </c>
      <c r="F53" s="277">
        <v>7.89</v>
      </c>
      <c r="G53" s="278" t="s">
        <v>183</v>
      </c>
      <c r="H53" s="280" t="s">
        <v>153</v>
      </c>
      <c r="I53" s="280" t="s">
        <v>183</v>
      </c>
      <c r="J53" s="280" t="s">
        <v>153</v>
      </c>
      <c r="K53" s="280" t="s">
        <v>183</v>
      </c>
      <c r="L53" s="279">
        <v>600</v>
      </c>
      <c r="M53" s="280" t="s">
        <v>183</v>
      </c>
      <c r="N53" s="285">
        <f t="shared" si="5"/>
        <v>1.875</v>
      </c>
      <c r="O53" s="282" t="s">
        <v>153</v>
      </c>
      <c r="P53" s="280" t="s">
        <v>183</v>
      </c>
      <c r="Q53" s="280" t="s">
        <v>184</v>
      </c>
      <c r="R53" s="280" t="s">
        <v>153</v>
      </c>
      <c r="S53" s="283" t="s">
        <v>183</v>
      </c>
      <c r="T53" s="275" t="s">
        <v>184</v>
      </c>
    </row>
    <row r="54" spans="1:20" x14ac:dyDescent="0.3">
      <c r="A54" s="254" t="s">
        <v>94</v>
      </c>
      <c r="B54" s="274" t="s">
        <v>48</v>
      </c>
      <c r="C54" s="284">
        <v>5</v>
      </c>
      <c r="D54" s="284">
        <v>5.2</v>
      </c>
      <c r="E54" s="276">
        <v>42212.513888888891</v>
      </c>
      <c r="F54" s="277">
        <v>7.61</v>
      </c>
      <c r="G54" s="278" t="s">
        <v>183</v>
      </c>
      <c r="H54" s="280" t="s">
        <v>153</v>
      </c>
      <c r="I54" s="280" t="s">
        <v>183</v>
      </c>
      <c r="J54" s="280" t="s">
        <v>153</v>
      </c>
      <c r="K54" s="280" t="s">
        <v>183</v>
      </c>
      <c r="L54" s="279">
        <v>800</v>
      </c>
      <c r="M54" s="280" t="s">
        <v>183</v>
      </c>
      <c r="N54" s="285">
        <f t="shared" si="5"/>
        <v>2.5</v>
      </c>
      <c r="O54" s="282" t="s">
        <v>153</v>
      </c>
      <c r="P54" s="280" t="s">
        <v>183</v>
      </c>
      <c r="Q54" s="280" t="s">
        <v>184</v>
      </c>
      <c r="R54" s="280" t="s">
        <v>153</v>
      </c>
      <c r="S54" s="283" t="s">
        <v>183</v>
      </c>
      <c r="T54" s="275" t="s">
        <v>184</v>
      </c>
    </row>
    <row r="55" spans="1:20" x14ac:dyDescent="0.3">
      <c r="A55" s="254" t="s">
        <v>95</v>
      </c>
      <c r="B55" s="274" t="s">
        <v>48</v>
      </c>
      <c r="C55" s="284">
        <v>1.8</v>
      </c>
      <c r="D55" s="284">
        <v>2</v>
      </c>
      <c r="E55" s="276">
        <v>42223.364583333336</v>
      </c>
      <c r="F55" s="277">
        <v>7.84</v>
      </c>
      <c r="G55" s="278" t="s">
        <v>183</v>
      </c>
      <c r="H55" s="280" t="s">
        <v>153</v>
      </c>
      <c r="I55" s="280" t="s">
        <v>183</v>
      </c>
      <c r="J55" s="280" t="s">
        <v>153</v>
      </c>
      <c r="K55" s="280" t="s">
        <v>183</v>
      </c>
      <c r="L55" s="279">
        <v>500</v>
      </c>
      <c r="M55" s="280" t="s">
        <v>152</v>
      </c>
      <c r="N55" s="285">
        <f t="shared" si="5"/>
        <v>1.5625</v>
      </c>
      <c r="O55" s="282" t="s">
        <v>153</v>
      </c>
      <c r="P55" s="280" t="s">
        <v>183</v>
      </c>
      <c r="Q55" s="280" t="s">
        <v>184</v>
      </c>
      <c r="R55" s="280" t="s">
        <v>153</v>
      </c>
      <c r="S55" s="283" t="s">
        <v>183</v>
      </c>
      <c r="T55" s="275" t="s">
        <v>184</v>
      </c>
    </row>
    <row r="56" spans="1:20" x14ac:dyDescent="0.3">
      <c r="A56" s="254" t="s">
        <v>96</v>
      </c>
      <c r="B56" s="274" t="s">
        <v>48</v>
      </c>
      <c r="C56" s="284">
        <v>2.1</v>
      </c>
      <c r="D56" s="284">
        <v>2.2999999999999998</v>
      </c>
      <c r="E56" s="276">
        <v>42223.427083333336</v>
      </c>
      <c r="F56" s="277">
        <v>7.24</v>
      </c>
      <c r="G56" s="278" t="s">
        <v>183</v>
      </c>
      <c r="H56" s="280" t="s">
        <v>153</v>
      </c>
      <c r="I56" s="280" t="s">
        <v>183</v>
      </c>
      <c r="J56" s="280" t="s">
        <v>153</v>
      </c>
      <c r="K56" s="280" t="s">
        <v>183</v>
      </c>
      <c r="L56" s="279">
        <v>500</v>
      </c>
      <c r="M56" s="280" t="s">
        <v>152</v>
      </c>
      <c r="N56" s="285">
        <f t="shared" si="5"/>
        <v>1.5625</v>
      </c>
      <c r="O56" s="282" t="s">
        <v>153</v>
      </c>
      <c r="P56" s="280" t="s">
        <v>183</v>
      </c>
      <c r="Q56" s="280" t="s">
        <v>184</v>
      </c>
      <c r="R56" s="280" t="s">
        <v>153</v>
      </c>
      <c r="S56" s="283" t="s">
        <v>183</v>
      </c>
      <c r="T56" s="275" t="s">
        <v>184</v>
      </c>
    </row>
    <row r="57" spans="1:20" x14ac:dyDescent="0.3">
      <c r="A57" s="254" t="s">
        <v>97</v>
      </c>
      <c r="B57" s="274" t="s">
        <v>48</v>
      </c>
      <c r="C57" s="284">
        <v>2</v>
      </c>
      <c r="D57" s="284">
        <v>2.2000000000000002</v>
      </c>
      <c r="E57" s="276">
        <v>42207.53125</v>
      </c>
      <c r="F57" s="277">
        <v>6.73</v>
      </c>
      <c r="G57" s="278" t="s">
        <v>183</v>
      </c>
      <c r="H57" s="280" t="s">
        <v>153</v>
      </c>
      <c r="I57" s="280" t="s">
        <v>183</v>
      </c>
      <c r="J57" s="280" t="s">
        <v>153</v>
      </c>
      <c r="K57" s="280" t="s">
        <v>183</v>
      </c>
      <c r="L57" s="279">
        <v>700</v>
      </c>
      <c r="M57" s="280" t="s">
        <v>183</v>
      </c>
      <c r="N57" s="285">
        <f t="shared" si="5"/>
        <v>2.1875</v>
      </c>
      <c r="O57" s="282" t="s">
        <v>153</v>
      </c>
      <c r="P57" s="280" t="s">
        <v>183</v>
      </c>
      <c r="Q57" s="280" t="s">
        <v>184</v>
      </c>
      <c r="R57" s="280" t="s">
        <v>153</v>
      </c>
      <c r="S57" s="283" t="s">
        <v>183</v>
      </c>
      <c r="T57" s="275" t="s">
        <v>184</v>
      </c>
    </row>
    <row r="58" spans="1:20" x14ac:dyDescent="0.3">
      <c r="A58" s="254" t="s">
        <v>98</v>
      </c>
      <c r="B58" s="274" t="s">
        <v>48</v>
      </c>
      <c r="C58" s="284">
        <v>5</v>
      </c>
      <c r="D58" s="284">
        <v>5.2</v>
      </c>
      <c r="E58" s="276">
        <v>42207.552083333336</v>
      </c>
      <c r="F58" s="277">
        <v>8.23</v>
      </c>
      <c r="G58" s="278" t="s">
        <v>183</v>
      </c>
      <c r="H58" s="280" t="s">
        <v>153</v>
      </c>
      <c r="I58" s="280" t="s">
        <v>183</v>
      </c>
      <c r="J58" s="280" t="s">
        <v>153</v>
      </c>
      <c r="K58" s="280" t="s">
        <v>183</v>
      </c>
      <c r="L58" s="279">
        <v>500</v>
      </c>
      <c r="M58" s="280" t="s">
        <v>152</v>
      </c>
      <c r="N58" s="285">
        <f t="shared" si="5"/>
        <v>1.5625</v>
      </c>
      <c r="O58" s="282" t="s">
        <v>153</v>
      </c>
      <c r="P58" s="280" t="s">
        <v>183</v>
      </c>
      <c r="Q58" s="280" t="s">
        <v>184</v>
      </c>
      <c r="R58" s="280" t="s">
        <v>153</v>
      </c>
      <c r="S58" s="283" t="s">
        <v>183</v>
      </c>
      <c r="T58" s="275" t="s">
        <v>184</v>
      </c>
    </row>
    <row r="59" spans="1:20" x14ac:dyDescent="0.3">
      <c r="A59" s="254" t="s">
        <v>99</v>
      </c>
      <c r="B59" s="274" t="s">
        <v>48</v>
      </c>
      <c r="C59" s="284">
        <v>0.5</v>
      </c>
      <c r="D59" s="284">
        <v>0.7</v>
      </c>
      <c r="E59" s="276">
        <v>42237.625</v>
      </c>
      <c r="F59" s="277">
        <v>7.2</v>
      </c>
      <c r="G59" s="278" t="s">
        <v>183</v>
      </c>
      <c r="H59" s="280" t="s">
        <v>153</v>
      </c>
      <c r="I59" s="280" t="s">
        <v>183</v>
      </c>
      <c r="J59" s="280" t="s">
        <v>153</v>
      </c>
      <c r="K59" s="280" t="s">
        <v>183</v>
      </c>
      <c r="L59" s="279">
        <v>1100</v>
      </c>
      <c r="M59" s="280" t="s">
        <v>183</v>
      </c>
      <c r="N59" s="285">
        <f t="shared" si="5"/>
        <v>3.4375</v>
      </c>
      <c r="O59" s="282" t="s">
        <v>153</v>
      </c>
      <c r="P59" s="280" t="s">
        <v>183</v>
      </c>
      <c r="Q59" s="280" t="s">
        <v>184</v>
      </c>
      <c r="R59" s="280" t="s">
        <v>153</v>
      </c>
      <c r="S59" s="283" t="s">
        <v>183</v>
      </c>
      <c r="T59" s="275" t="s">
        <v>184</v>
      </c>
    </row>
    <row r="60" spans="1:20" x14ac:dyDescent="0.3">
      <c r="A60" s="254" t="s">
        <v>100</v>
      </c>
      <c r="B60" s="274" t="s">
        <v>48</v>
      </c>
      <c r="C60" s="284">
        <v>2</v>
      </c>
      <c r="D60" s="284">
        <v>2.2000000000000002</v>
      </c>
      <c r="E60" s="276">
        <v>42222.628472222219</v>
      </c>
      <c r="F60" s="277">
        <v>8.25</v>
      </c>
      <c r="G60" s="278" t="s">
        <v>183</v>
      </c>
      <c r="H60" s="280" t="s">
        <v>153</v>
      </c>
      <c r="I60" s="280" t="s">
        <v>183</v>
      </c>
      <c r="J60" s="280" t="s">
        <v>153</v>
      </c>
      <c r="K60" s="280" t="s">
        <v>183</v>
      </c>
      <c r="L60" s="279">
        <v>500</v>
      </c>
      <c r="M60" s="280" t="s">
        <v>152</v>
      </c>
      <c r="N60" s="285">
        <f t="shared" si="5"/>
        <v>1.5625</v>
      </c>
      <c r="O60" s="282" t="s">
        <v>153</v>
      </c>
      <c r="P60" s="280" t="s">
        <v>183</v>
      </c>
      <c r="Q60" s="280" t="s">
        <v>184</v>
      </c>
      <c r="R60" s="280" t="s">
        <v>153</v>
      </c>
      <c r="S60" s="283" t="s">
        <v>183</v>
      </c>
      <c r="T60" s="275" t="s">
        <v>184</v>
      </c>
    </row>
    <row r="61" spans="1:20" x14ac:dyDescent="0.3">
      <c r="A61" s="254" t="s">
        <v>101</v>
      </c>
      <c r="B61" s="274" t="s">
        <v>48</v>
      </c>
      <c r="C61" s="284">
        <v>0.9</v>
      </c>
      <c r="D61" s="284">
        <v>1.1000000000000001</v>
      </c>
      <c r="E61" s="276">
        <v>42239.361111111109</v>
      </c>
      <c r="F61" s="277">
        <v>7.59</v>
      </c>
      <c r="G61" s="278" t="s">
        <v>183</v>
      </c>
      <c r="H61" s="280" t="s">
        <v>153</v>
      </c>
      <c r="I61" s="280" t="s">
        <v>183</v>
      </c>
      <c r="J61" s="280" t="s">
        <v>153</v>
      </c>
      <c r="K61" s="280" t="s">
        <v>183</v>
      </c>
      <c r="L61" s="279">
        <v>500</v>
      </c>
      <c r="M61" s="280" t="s">
        <v>152</v>
      </c>
      <c r="N61" s="285">
        <f t="shared" si="5"/>
        <v>1.5625</v>
      </c>
      <c r="O61" s="282" t="s">
        <v>153</v>
      </c>
      <c r="P61" s="280" t="s">
        <v>183</v>
      </c>
      <c r="Q61" s="280" t="s">
        <v>184</v>
      </c>
      <c r="R61" s="280" t="s">
        <v>153</v>
      </c>
      <c r="S61" s="283" t="s">
        <v>183</v>
      </c>
      <c r="T61" s="275" t="s">
        <v>184</v>
      </c>
    </row>
    <row r="62" spans="1:20" x14ac:dyDescent="0.3">
      <c r="A62" s="254" t="s">
        <v>102</v>
      </c>
      <c r="B62" s="274" t="s">
        <v>48</v>
      </c>
      <c r="C62" s="284">
        <v>4</v>
      </c>
      <c r="D62" s="284">
        <v>4.2</v>
      </c>
      <c r="E62" s="276">
        <v>42239.534722222219</v>
      </c>
      <c r="F62" s="277">
        <v>7.74</v>
      </c>
      <c r="G62" s="278" t="s">
        <v>183</v>
      </c>
      <c r="H62" s="280" t="s">
        <v>153</v>
      </c>
      <c r="I62" s="280" t="s">
        <v>183</v>
      </c>
      <c r="J62" s="280" t="s">
        <v>153</v>
      </c>
      <c r="K62" s="280" t="s">
        <v>183</v>
      </c>
      <c r="L62" s="279">
        <v>500</v>
      </c>
      <c r="M62" s="280" t="s">
        <v>152</v>
      </c>
      <c r="N62" s="285">
        <f t="shared" si="5"/>
        <v>1.5625</v>
      </c>
      <c r="O62" s="282" t="s">
        <v>153</v>
      </c>
      <c r="P62" s="280" t="s">
        <v>183</v>
      </c>
      <c r="Q62" s="280" t="s">
        <v>184</v>
      </c>
      <c r="R62" s="280" t="s">
        <v>153</v>
      </c>
      <c r="S62" s="283" t="s">
        <v>183</v>
      </c>
      <c r="T62" s="275" t="s">
        <v>184</v>
      </c>
    </row>
    <row r="63" spans="1:20" x14ac:dyDescent="0.3">
      <c r="A63" s="254" t="s">
        <v>103</v>
      </c>
      <c r="B63" s="274" t="s">
        <v>48</v>
      </c>
      <c r="C63" s="284">
        <v>1.3</v>
      </c>
      <c r="D63" s="284">
        <v>1.5</v>
      </c>
      <c r="E63" s="276">
        <v>42239.444444444445</v>
      </c>
      <c r="F63" s="277">
        <v>7.63</v>
      </c>
      <c r="G63" s="278" t="s">
        <v>183</v>
      </c>
      <c r="H63" s="280" t="s">
        <v>153</v>
      </c>
      <c r="I63" s="280" t="s">
        <v>183</v>
      </c>
      <c r="J63" s="280" t="s">
        <v>153</v>
      </c>
      <c r="K63" s="280" t="s">
        <v>183</v>
      </c>
      <c r="L63" s="279">
        <v>500</v>
      </c>
      <c r="M63" s="280" t="s">
        <v>152</v>
      </c>
      <c r="N63" s="285">
        <f t="shared" si="5"/>
        <v>1.5625</v>
      </c>
      <c r="O63" s="282" t="s">
        <v>153</v>
      </c>
      <c r="P63" s="280" t="s">
        <v>183</v>
      </c>
      <c r="Q63" s="280" t="s">
        <v>184</v>
      </c>
      <c r="R63" s="280" t="s">
        <v>153</v>
      </c>
      <c r="S63" s="283" t="s">
        <v>183</v>
      </c>
      <c r="T63" s="275" t="s">
        <v>184</v>
      </c>
    </row>
    <row r="64" spans="1:20" x14ac:dyDescent="0.3">
      <c r="A64" s="254" t="s">
        <v>452</v>
      </c>
      <c r="B64" s="274" t="s">
        <v>48</v>
      </c>
      <c r="C64" s="275">
        <v>4.57</v>
      </c>
      <c r="D64" s="275">
        <v>5.03</v>
      </c>
      <c r="E64" s="276">
        <v>42229.618055555555</v>
      </c>
      <c r="F64" s="277">
        <v>6</v>
      </c>
      <c r="G64" s="278" t="s">
        <v>183</v>
      </c>
      <c r="H64" s="280" t="s">
        <v>153</v>
      </c>
      <c r="I64" s="280" t="s">
        <v>183</v>
      </c>
      <c r="J64" s="280" t="s">
        <v>153</v>
      </c>
      <c r="K64" s="280" t="s">
        <v>183</v>
      </c>
      <c r="L64" s="279">
        <v>700</v>
      </c>
      <c r="M64" s="280" t="s">
        <v>183</v>
      </c>
      <c r="N64" s="285">
        <f>L64*31.25/10000</f>
        <v>2.1875</v>
      </c>
      <c r="O64" s="282">
        <v>14</v>
      </c>
      <c r="P64" s="280" t="s">
        <v>183</v>
      </c>
      <c r="Q64" s="279">
        <f>O64*10</f>
        <v>140</v>
      </c>
      <c r="R64" s="280" t="s">
        <v>153</v>
      </c>
      <c r="S64" s="283" t="s">
        <v>183</v>
      </c>
      <c r="T64" s="275">
        <f>IF(ISNUMBER(Q64),Q64/N64,"")</f>
        <v>64</v>
      </c>
    </row>
    <row r="65" spans="1:20" x14ac:dyDescent="0.3">
      <c r="A65" s="254" t="s">
        <v>453</v>
      </c>
      <c r="B65" s="274" t="s">
        <v>48</v>
      </c>
      <c r="C65" s="275">
        <v>7.77</v>
      </c>
      <c r="D65" s="275">
        <v>7.92</v>
      </c>
      <c r="E65" s="276">
        <v>42229.666666666664</v>
      </c>
      <c r="F65" s="277">
        <v>8.0299999999999994</v>
      </c>
      <c r="G65" s="278" t="s">
        <v>183</v>
      </c>
      <c r="H65" s="280" t="s">
        <v>153</v>
      </c>
      <c r="I65" s="280" t="s">
        <v>183</v>
      </c>
      <c r="J65" s="280" t="s">
        <v>153</v>
      </c>
      <c r="K65" s="280" t="s">
        <v>183</v>
      </c>
      <c r="L65" s="279">
        <v>500</v>
      </c>
      <c r="M65" s="280" t="s">
        <v>152</v>
      </c>
      <c r="N65" s="285">
        <f>L65*31.25/10000</f>
        <v>1.5625</v>
      </c>
      <c r="O65" s="282">
        <v>9</v>
      </c>
      <c r="P65" s="280" t="s">
        <v>183</v>
      </c>
      <c r="Q65" s="279">
        <f>O65*10</f>
        <v>90</v>
      </c>
      <c r="R65" s="280" t="s">
        <v>153</v>
      </c>
      <c r="S65" s="283" t="s">
        <v>183</v>
      </c>
      <c r="T65" s="275">
        <f>IF(ISNUMBER(Q65),Q65/N65,"")</f>
        <v>57.6</v>
      </c>
    </row>
    <row r="66" spans="1:20" x14ac:dyDescent="0.3">
      <c r="A66" s="254" t="s">
        <v>454</v>
      </c>
      <c r="B66" s="274" t="s">
        <v>48</v>
      </c>
      <c r="C66" s="275">
        <v>10.67</v>
      </c>
      <c r="D66" s="275">
        <v>10.82</v>
      </c>
      <c r="E66" s="276">
        <v>42229.704861111109</v>
      </c>
      <c r="F66" s="277">
        <v>8.11</v>
      </c>
      <c r="G66" s="278" t="s">
        <v>183</v>
      </c>
      <c r="H66" s="280" t="s">
        <v>153</v>
      </c>
      <c r="I66" s="280" t="s">
        <v>183</v>
      </c>
      <c r="J66" s="280" t="s">
        <v>153</v>
      </c>
      <c r="K66" s="280" t="s">
        <v>183</v>
      </c>
      <c r="L66" s="279">
        <v>500</v>
      </c>
      <c r="M66" s="280" t="s">
        <v>152</v>
      </c>
      <c r="N66" s="285">
        <f>L66*31.25/10000</f>
        <v>1.5625</v>
      </c>
      <c r="O66" s="282" t="s">
        <v>153</v>
      </c>
      <c r="P66" s="280" t="s">
        <v>183</v>
      </c>
      <c r="Q66" s="280" t="s">
        <v>184</v>
      </c>
      <c r="R66" s="280" t="s">
        <v>153</v>
      </c>
      <c r="S66" s="283" t="s">
        <v>183</v>
      </c>
      <c r="T66" s="275" t="s">
        <v>184</v>
      </c>
    </row>
    <row r="67" spans="1:20" x14ac:dyDescent="0.3">
      <c r="A67" s="254" t="s">
        <v>455</v>
      </c>
      <c r="B67" s="274" t="s">
        <v>48</v>
      </c>
      <c r="C67" s="275">
        <v>10.67</v>
      </c>
      <c r="D67" s="275">
        <v>10.82</v>
      </c>
      <c r="E67" s="276">
        <v>42229.704861111109</v>
      </c>
      <c r="F67" s="277">
        <v>7.98</v>
      </c>
      <c r="G67" s="278" t="s">
        <v>183</v>
      </c>
      <c r="H67" s="280" t="s">
        <v>153</v>
      </c>
      <c r="I67" s="280" t="s">
        <v>183</v>
      </c>
      <c r="J67" s="280" t="s">
        <v>153</v>
      </c>
      <c r="K67" s="280" t="s">
        <v>183</v>
      </c>
      <c r="L67" s="279">
        <v>500</v>
      </c>
      <c r="M67" s="280" t="s">
        <v>152</v>
      </c>
      <c r="N67" s="285">
        <f>L67*31.25/10000</f>
        <v>1.5625</v>
      </c>
      <c r="O67" s="282" t="s">
        <v>153</v>
      </c>
      <c r="P67" s="280" t="s">
        <v>183</v>
      </c>
      <c r="Q67" s="280" t="s">
        <v>184</v>
      </c>
      <c r="R67" s="280" t="s">
        <v>153</v>
      </c>
      <c r="S67" s="283" t="s">
        <v>183</v>
      </c>
      <c r="T67" s="275" t="s">
        <v>184</v>
      </c>
    </row>
    <row r="68" spans="1:20" x14ac:dyDescent="0.3">
      <c r="A68" s="254" t="s">
        <v>456</v>
      </c>
      <c r="B68" s="274" t="s">
        <v>48</v>
      </c>
      <c r="C68" s="275">
        <v>3.05</v>
      </c>
      <c r="D68" s="275">
        <v>3.51</v>
      </c>
      <c r="E68" s="276">
        <v>42227.642361111109</v>
      </c>
      <c r="F68" s="277">
        <v>8</v>
      </c>
      <c r="G68" s="278" t="s">
        <v>183</v>
      </c>
      <c r="H68" s="280" t="s">
        <v>153</v>
      </c>
      <c r="I68" s="280" t="s">
        <v>183</v>
      </c>
      <c r="J68" s="280" t="s">
        <v>153</v>
      </c>
      <c r="K68" s="280" t="s">
        <v>183</v>
      </c>
      <c r="L68" s="279">
        <v>3100</v>
      </c>
      <c r="M68" s="280" t="s">
        <v>183</v>
      </c>
      <c r="N68" s="285">
        <f>L68*31.25/10000</f>
        <v>9.6875</v>
      </c>
      <c r="O68" s="282">
        <v>21</v>
      </c>
      <c r="P68" s="280" t="s">
        <v>183</v>
      </c>
      <c r="Q68" s="279">
        <f>O68*10</f>
        <v>210</v>
      </c>
      <c r="R68" s="280" t="s">
        <v>153</v>
      </c>
      <c r="S68" s="283" t="s">
        <v>183</v>
      </c>
      <c r="T68" s="275">
        <f>IF(ISNUMBER(Q68),Q68/N68,"")</f>
        <v>21.677419354838708</v>
      </c>
    </row>
    <row r="69" spans="1:20" x14ac:dyDescent="0.3">
      <c r="A69" s="254" t="s">
        <v>457</v>
      </c>
      <c r="B69" s="274" t="s">
        <v>48</v>
      </c>
      <c r="C69" s="275">
        <v>4.57</v>
      </c>
      <c r="D69" s="275">
        <v>6.1</v>
      </c>
      <c r="E69" s="276">
        <v>42227.673611111109</v>
      </c>
      <c r="F69" s="277">
        <v>7.92</v>
      </c>
      <c r="G69" s="278" t="s">
        <v>183</v>
      </c>
      <c r="H69" s="280">
        <v>464</v>
      </c>
      <c r="I69" s="280" t="s">
        <v>183</v>
      </c>
      <c r="J69" s="280">
        <v>0.01</v>
      </c>
      <c r="K69" s="280" t="s">
        <v>183</v>
      </c>
      <c r="L69" s="279">
        <v>2000</v>
      </c>
      <c r="M69" s="280" t="s">
        <v>183</v>
      </c>
      <c r="N69" s="281">
        <v>5.39806124488483</v>
      </c>
      <c r="O69" s="282">
        <v>56</v>
      </c>
      <c r="P69" s="280" t="s">
        <v>183</v>
      </c>
      <c r="Q69" s="279">
        <f>O69*10</f>
        <v>560</v>
      </c>
      <c r="R69" s="280" t="s">
        <v>153</v>
      </c>
      <c r="S69" s="283" t="s">
        <v>183</v>
      </c>
      <c r="T69" s="275">
        <f>IF(ISNUMBER(Q69),Q69/N69,"")</f>
        <v>103.74094968460253</v>
      </c>
    </row>
    <row r="70" spans="1:20" x14ac:dyDescent="0.3">
      <c r="A70" s="254" t="s">
        <v>458</v>
      </c>
      <c r="B70" s="274" t="s">
        <v>48</v>
      </c>
      <c r="C70" s="275">
        <v>1.83</v>
      </c>
      <c r="D70" s="275">
        <v>2.13</v>
      </c>
      <c r="E70" s="276">
        <v>42230.583333333336</v>
      </c>
      <c r="F70" s="277">
        <v>4.41</v>
      </c>
      <c r="G70" s="278" t="s">
        <v>183</v>
      </c>
      <c r="H70" s="280" t="s">
        <v>153</v>
      </c>
      <c r="I70" s="280" t="s">
        <v>183</v>
      </c>
      <c r="J70" s="280" t="s">
        <v>153</v>
      </c>
      <c r="K70" s="280" t="s">
        <v>183</v>
      </c>
      <c r="L70" s="279">
        <v>2100</v>
      </c>
      <c r="M70" s="280" t="s">
        <v>183</v>
      </c>
      <c r="N70" s="285">
        <f>L70*31.25/10000</f>
        <v>6.5625</v>
      </c>
      <c r="O70" s="282" t="s">
        <v>153</v>
      </c>
      <c r="P70" s="280" t="s">
        <v>183</v>
      </c>
      <c r="Q70" s="280" t="s">
        <v>184</v>
      </c>
      <c r="R70" s="280" t="s">
        <v>153</v>
      </c>
      <c r="S70" s="283" t="s">
        <v>183</v>
      </c>
      <c r="T70" s="275" t="s">
        <v>184</v>
      </c>
    </row>
    <row r="71" spans="1:20" x14ac:dyDescent="0.3">
      <c r="A71" s="254" t="s">
        <v>459</v>
      </c>
      <c r="B71" s="274" t="s">
        <v>48</v>
      </c>
      <c r="C71" s="275">
        <v>1.83</v>
      </c>
      <c r="D71" s="275">
        <v>2.13</v>
      </c>
      <c r="E71" s="276">
        <v>42230.583333333336</v>
      </c>
      <c r="F71" s="277">
        <v>4.3099999999999996</v>
      </c>
      <c r="G71" s="278" t="s">
        <v>183</v>
      </c>
      <c r="H71" s="280" t="s">
        <v>153</v>
      </c>
      <c r="I71" s="280" t="s">
        <v>183</v>
      </c>
      <c r="J71" s="280" t="s">
        <v>153</v>
      </c>
      <c r="K71" s="280" t="s">
        <v>183</v>
      </c>
      <c r="L71" s="279">
        <v>2900</v>
      </c>
      <c r="M71" s="280" t="s">
        <v>183</v>
      </c>
      <c r="N71" s="285">
        <f>L71*31.25/10000</f>
        <v>9.0625</v>
      </c>
      <c r="O71" s="282" t="s">
        <v>153</v>
      </c>
      <c r="P71" s="280" t="s">
        <v>183</v>
      </c>
      <c r="Q71" s="280" t="s">
        <v>184</v>
      </c>
      <c r="R71" s="280" t="s">
        <v>153</v>
      </c>
      <c r="S71" s="283" t="s">
        <v>183</v>
      </c>
      <c r="T71" s="275" t="s">
        <v>184</v>
      </c>
    </row>
    <row r="72" spans="1:20" x14ac:dyDescent="0.3">
      <c r="A72" s="254" t="s">
        <v>460</v>
      </c>
      <c r="B72" s="274" t="s">
        <v>48</v>
      </c>
      <c r="C72" s="275">
        <v>8.5299999999999994</v>
      </c>
      <c r="D72" s="275">
        <v>8.99</v>
      </c>
      <c r="E72" s="276">
        <v>42237.677083333336</v>
      </c>
      <c r="F72" s="277">
        <v>6.01</v>
      </c>
      <c r="G72" s="278" t="s">
        <v>183</v>
      </c>
      <c r="H72" s="280">
        <v>855</v>
      </c>
      <c r="I72" s="280" t="s">
        <v>183</v>
      </c>
      <c r="J72" s="280">
        <v>0.01</v>
      </c>
      <c r="K72" s="280" t="s">
        <v>152</v>
      </c>
      <c r="L72" s="279">
        <v>500</v>
      </c>
      <c r="M72" s="280" t="s">
        <v>152</v>
      </c>
      <c r="N72" s="281">
        <v>0</v>
      </c>
      <c r="O72" s="282">
        <v>10</v>
      </c>
      <c r="P72" s="280" t="s">
        <v>183</v>
      </c>
      <c r="Q72" s="279">
        <f>O72*10</f>
        <v>100</v>
      </c>
      <c r="R72" s="280" t="s">
        <v>153</v>
      </c>
      <c r="S72" s="283" t="s">
        <v>183</v>
      </c>
      <c r="T72" s="275">
        <v>0</v>
      </c>
    </row>
    <row r="73" spans="1:20" x14ac:dyDescent="0.3">
      <c r="A73" s="254" t="s">
        <v>461</v>
      </c>
      <c r="B73" s="274" t="s">
        <v>48</v>
      </c>
      <c r="C73" s="275">
        <v>1.98</v>
      </c>
      <c r="D73" s="275">
        <v>2.13</v>
      </c>
      <c r="E73" s="276">
        <v>42230.416666666664</v>
      </c>
      <c r="F73" s="277">
        <v>7.92</v>
      </c>
      <c r="G73" s="278" t="s">
        <v>183</v>
      </c>
      <c r="H73" s="280" t="s">
        <v>153</v>
      </c>
      <c r="I73" s="280" t="s">
        <v>183</v>
      </c>
      <c r="J73" s="280" t="s">
        <v>153</v>
      </c>
      <c r="K73" s="280" t="s">
        <v>183</v>
      </c>
      <c r="L73" s="279">
        <v>1800</v>
      </c>
      <c r="M73" s="280" t="s">
        <v>183</v>
      </c>
      <c r="N73" s="285">
        <f>L73*31.25/10000</f>
        <v>5.625</v>
      </c>
      <c r="O73" s="282">
        <v>9</v>
      </c>
      <c r="P73" s="280" t="s">
        <v>183</v>
      </c>
      <c r="Q73" s="279">
        <f>O73*10</f>
        <v>90</v>
      </c>
      <c r="R73" s="280" t="s">
        <v>153</v>
      </c>
      <c r="S73" s="283" t="s">
        <v>183</v>
      </c>
      <c r="T73" s="275">
        <f>IF(ISNUMBER(Q73),Q73/N73,"")</f>
        <v>16</v>
      </c>
    </row>
    <row r="74" spans="1:20" x14ac:dyDescent="0.3">
      <c r="A74" s="254" t="s">
        <v>462</v>
      </c>
      <c r="B74" s="274" t="s">
        <v>48</v>
      </c>
      <c r="C74" s="275">
        <v>6.71</v>
      </c>
      <c r="D74" s="275">
        <v>7.16</v>
      </c>
      <c r="E74" s="276">
        <v>42230.482638888891</v>
      </c>
      <c r="F74" s="277">
        <v>7.99</v>
      </c>
      <c r="G74" s="278" t="s">
        <v>183</v>
      </c>
      <c r="H74" s="280" t="s">
        <v>153</v>
      </c>
      <c r="I74" s="280" t="s">
        <v>183</v>
      </c>
      <c r="J74" s="280" t="s">
        <v>153</v>
      </c>
      <c r="K74" s="280" t="s">
        <v>183</v>
      </c>
      <c r="L74" s="279">
        <v>1400</v>
      </c>
      <c r="M74" s="280" t="s">
        <v>183</v>
      </c>
      <c r="N74" s="285">
        <f>L74*31.25/10000</f>
        <v>4.375</v>
      </c>
      <c r="O74" s="282">
        <v>56</v>
      </c>
      <c r="P74" s="280" t="s">
        <v>183</v>
      </c>
      <c r="Q74" s="279">
        <f>O74*10</f>
        <v>560</v>
      </c>
      <c r="R74" s="280" t="s">
        <v>153</v>
      </c>
      <c r="S74" s="283" t="s">
        <v>183</v>
      </c>
      <c r="T74" s="287">
        <f>IF(ISNUMBER(Q74),Q74/N74,"")</f>
        <v>128</v>
      </c>
    </row>
    <row r="75" spans="1:20" x14ac:dyDescent="0.3">
      <c r="A75" s="254" t="s">
        <v>463</v>
      </c>
      <c r="B75" s="274" t="s">
        <v>48</v>
      </c>
      <c r="C75" s="275">
        <v>3.35</v>
      </c>
      <c r="D75" s="275">
        <v>3.66</v>
      </c>
      <c r="E75" s="276">
        <v>42231.666666666664</v>
      </c>
      <c r="F75" s="277">
        <v>6.66</v>
      </c>
      <c r="G75" s="278" t="s">
        <v>183</v>
      </c>
      <c r="H75" s="280">
        <v>892</v>
      </c>
      <c r="I75" s="280" t="s">
        <v>183</v>
      </c>
      <c r="J75" s="280">
        <v>0.01</v>
      </c>
      <c r="K75" s="280" t="s">
        <v>152</v>
      </c>
      <c r="L75" s="279">
        <v>1600</v>
      </c>
      <c r="M75" s="280" t="s">
        <v>183</v>
      </c>
      <c r="N75" s="281">
        <v>2.7160063521986131</v>
      </c>
      <c r="O75" s="282">
        <v>7</v>
      </c>
      <c r="P75" s="280" t="s">
        <v>183</v>
      </c>
      <c r="Q75" s="279">
        <f>O75*10</f>
        <v>70</v>
      </c>
      <c r="R75" s="280" t="s">
        <v>153</v>
      </c>
      <c r="S75" s="283" t="s">
        <v>183</v>
      </c>
      <c r="T75" s="275">
        <f>IF(ISNUMBER(Q75),Q75/N75,"")</f>
        <v>25.773135597910088</v>
      </c>
    </row>
    <row r="76" spans="1:20" x14ac:dyDescent="0.3">
      <c r="A76" s="254" t="s">
        <v>464</v>
      </c>
      <c r="B76" s="274" t="s">
        <v>48</v>
      </c>
      <c r="C76" s="275">
        <v>7.62</v>
      </c>
      <c r="D76" s="275">
        <v>8.08</v>
      </c>
      <c r="E76" s="276">
        <v>42236.638888888891</v>
      </c>
      <c r="F76" s="277">
        <v>8.16</v>
      </c>
      <c r="G76" s="278" t="s">
        <v>183</v>
      </c>
      <c r="H76" s="280" t="s">
        <v>153</v>
      </c>
      <c r="I76" s="280" t="s">
        <v>183</v>
      </c>
      <c r="J76" s="280" t="s">
        <v>153</v>
      </c>
      <c r="K76" s="280" t="s">
        <v>183</v>
      </c>
      <c r="L76" s="279">
        <v>5800</v>
      </c>
      <c r="M76" s="280" t="s">
        <v>183</v>
      </c>
      <c r="N76" s="285">
        <f>L76*31.25/10000</f>
        <v>18.125</v>
      </c>
      <c r="O76" s="282" t="s">
        <v>153</v>
      </c>
      <c r="P76" s="280" t="s">
        <v>183</v>
      </c>
      <c r="Q76" s="280" t="s">
        <v>184</v>
      </c>
      <c r="R76" s="280" t="s">
        <v>153</v>
      </c>
      <c r="S76" s="283" t="s">
        <v>183</v>
      </c>
      <c r="T76" s="275" t="s">
        <v>184</v>
      </c>
    </row>
    <row r="77" spans="1:20" x14ac:dyDescent="0.3">
      <c r="A77" s="254" t="s">
        <v>465</v>
      </c>
      <c r="B77" s="274" t="s">
        <v>48</v>
      </c>
      <c r="C77" s="275">
        <v>3.05</v>
      </c>
      <c r="D77" s="275">
        <v>3.51</v>
      </c>
      <c r="E77" s="276">
        <v>42231.53125</v>
      </c>
      <c r="F77" s="277">
        <v>8.3000000000000007</v>
      </c>
      <c r="G77" s="278" t="s">
        <v>183</v>
      </c>
      <c r="H77" s="280" t="s">
        <v>153</v>
      </c>
      <c r="I77" s="280" t="s">
        <v>183</v>
      </c>
      <c r="J77" s="280" t="s">
        <v>153</v>
      </c>
      <c r="K77" s="280" t="s">
        <v>183</v>
      </c>
      <c r="L77" s="279">
        <v>600</v>
      </c>
      <c r="M77" s="280" t="s">
        <v>183</v>
      </c>
      <c r="N77" s="285">
        <f>L77*31.25/10000</f>
        <v>1.875</v>
      </c>
      <c r="O77" s="282">
        <v>20</v>
      </c>
      <c r="P77" s="280" t="s">
        <v>183</v>
      </c>
      <c r="Q77" s="279">
        <f>O77*10</f>
        <v>200</v>
      </c>
      <c r="R77" s="280" t="s">
        <v>153</v>
      </c>
      <c r="S77" s="283" t="s">
        <v>183</v>
      </c>
      <c r="T77" s="287">
        <f>IF(ISNUMBER(Q77),Q77/N77,"")</f>
        <v>106.66666666666667</v>
      </c>
    </row>
    <row r="78" spans="1:20" x14ac:dyDescent="0.3">
      <c r="A78" s="260" t="s">
        <v>466</v>
      </c>
      <c r="B78" s="288" t="s">
        <v>48</v>
      </c>
      <c r="C78" s="289">
        <v>8.5299999999999994</v>
      </c>
      <c r="D78" s="289">
        <v>8.99</v>
      </c>
      <c r="E78" s="290">
        <v>42235.645833333336</v>
      </c>
      <c r="F78" s="291">
        <v>8.0399999999999991</v>
      </c>
      <c r="G78" s="292" t="s">
        <v>183</v>
      </c>
      <c r="H78" s="293" t="s">
        <v>153</v>
      </c>
      <c r="I78" s="293" t="s">
        <v>183</v>
      </c>
      <c r="J78" s="293" t="s">
        <v>153</v>
      </c>
      <c r="K78" s="293" t="s">
        <v>183</v>
      </c>
      <c r="L78" s="294">
        <v>500</v>
      </c>
      <c r="M78" s="293" t="s">
        <v>152</v>
      </c>
      <c r="N78" s="295">
        <f>L78*31.25/10000</f>
        <v>1.5625</v>
      </c>
      <c r="O78" s="296" t="s">
        <v>153</v>
      </c>
      <c r="P78" s="293" t="s">
        <v>183</v>
      </c>
      <c r="Q78" s="293" t="s">
        <v>184</v>
      </c>
      <c r="R78" s="293" t="s">
        <v>153</v>
      </c>
      <c r="S78" s="297" t="s">
        <v>183</v>
      </c>
      <c r="T78" s="289" t="s">
        <v>184</v>
      </c>
    </row>
    <row r="79" spans="1:20" ht="6.6" customHeight="1" x14ac:dyDescent="0.3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</row>
    <row r="80" spans="1:20" x14ac:dyDescent="0.3">
      <c r="A80" s="255" t="s">
        <v>154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</row>
    <row r="81" spans="1:20" x14ac:dyDescent="0.3">
      <c r="A81" s="133" t="s">
        <v>497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</row>
    <row r="82" spans="1:20" ht="7.8" customHeight="1" x14ac:dyDescent="0.3">
      <c r="A82" s="133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</row>
    <row r="83" spans="1:20" x14ac:dyDescent="0.3">
      <c r="A83" s="133" t="s">
        <v>185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</row>
    <row r="84" spans="1:20" x14ac:dyDescent="0.3">
      <c r="A84" s="133" t="s">
        <v>186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1:20" x14ac:dyDescent="0.3">
      <c r="A85" s="133" t="s">
        <v>187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1:20" ht="8.4" customHeight="1" x14ac:dyDescent="0.3">
      <c r="A86" s="255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</row>
    <row r="87" spans="1:20" x14ac:dyDescent="0.3">
      <c r="A87" s="134" t="s">
        <v>500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</row>
    <row r="88" spans="1:20" x14ac:dyDescent="0.3">
      <c r="A88" s="134" t="s">
        <v>501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</row>
    <row r="89" spans="1:20" ht="8.4" customHeight="1" x14ac:dyDescent="0.3">
      <c r="A89" s="134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</row>
    <row r="90" spans="1:20" x14ac:dyDescent="0.3">
      <c r="A90" s="134" t="s">
        <v>502</v>
      </c>
      <c r="B90" s="137"/>
      <c r="C90" s="137"/>
      <c r="D90" s="137"/>
      <c r="E90" s="133" t="s">
        <v>163</v>
      </c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</row>
    <row r="91" spans="1:20" ht="15" x14ac:dyDescent="0.35">
      <c r="A91" s="133" t="s">
        <v>498</v>
      </c>
      <c r="B91" s="137"/>
      <c r="C91" s="137"/>
      <c r="D91" s="137"/>
      <c r="E91" s="133" t="s">
        <v>191</v>
      </c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</row>
    <row r="92" spans="1:20" x14ac:dyDescent="0.3">
      <c r="A92" s="133" t="s">
        <v>188</v>
      </c>
      <c r="B92" s="137"/>
      <c r="C92" s="137"/>
      <c r="D92" s="137"/>
      <c r="E92" s="133" t="s">
        <v>527</v>
      </c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</row>
    <row r="93" spans="1:20" x14ac:dyDescent="0.3">
      <c r="A93" s="134" t="s">
        <v>189</v>
      </c>
      <c r="B93" s="137"/>
      <c r="C93" s="137"/>
      <c r="D93" s="137"/>
      <c r="E93" s="133" t="s">
        <v>192</v>
      </c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</row>
    <row r="94" spans="1:20" x14ac:dyDescent="0.3">
      <c r="A94" s="134" t="s">
        <v>190</v>
      </c>
      <c r="B94" s="137"/>
      <c r="C94" s="137"/>
      <c r="D94" s="137"/>
      <c r="E94" s="133" t="s">
        <v>164</v>
      </c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</row>
    <row r="95" spans="1:20" x14ac:dyDescent="0.3">
      <c r="A95" s="134" t="s">
        <v>499</v>
      </c>
      <c r="B95" s="137"/>
      <c r="C95" s="137"/>
      <c r="D95" s="137"/>
      <c r="E95" s="133" t="s">
        <v>193</v>
      </c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</row>
    <row r="96" spans="1:20" x14ac:dyDescent="0.3">
      <c r="A96" s="60" t="s">
        <v>162</v>
      </c>
      <c r="B96" s="137"/>
      <c r="C96" s="137"/>
      <c r="D96" s="137"/>
      <c r="E96" s="133" t="s">
        <v>165</v>
      </c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</row>
    <row r="97" spans="2:20" x14ac:dyDescent="0.3">
      <c r="B97" s="137"/>
      <c r="C97" s="137"/>
      <c r="D97" s="137"/>
      <c r="E97" s="134" t="s">
        <v>194</v>
      </c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</row>
    <row r="98" spans="2:20" x14ac:dyDescent="0.3"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</row>
    <row r="99" spans="2:20" x14ac:dyDescent="0.3"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</row>
    <row r="100" spans="2:20" x14ac:dyDescent="0.3"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</row>
    <row r="101" spans="2:20" x14ac:dyDescent="0.3"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</row>
    <row r="102" spans="2:20" x14ac:dyDescent="0.3"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</row>
    <row r="103" spans="2:20" x14ac:dyDescent="0.3"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</row>
    <row r="104" spans="2:20" x14ac:dyDescent="0.3"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</row>
  </sheetData>
  <mergeCells count="14">
    <mergeCell ref="F5:G6"/>
    <mergeCell ref="H5:N5"/>
    <mergeCell ref="O5:S5"/>
    <mergeCell ref="T5:T7"/>
    <mergeCell ref="H6:I6"/>
    <mergeCell ref="J6:K6"/>
    <mergeCell ref="L6:M6"/>
    <mergeCell ref="O6:P6"/>
    <mergeCell ref="R6:S6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3" scale="90" orientation="landscape" horizontalDpi="1200" verticalDpi="1200" r:id="rId1"/>
  <headerFooter>
    <oddFooter>&amp;L&amp;8ES10201112383RDD&amp;R&amp;8&amp;P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5"/>
  <sheetViews>
    <sheetView tabSelected="1" view="pageBreakPreview" zoomScaleNormal="100" zoomScaleSheetLayoutView="100" workbookViewId="0"/>
  </sheetViews>
  <sheetFormatPr defaultRowHeight="14.4" x14ac:dyDescent="0.3"/>
  <cols>
    <col min="1" max="1" width="20.44140625" customWidth="1"/>
    <col min="2" max="2" width="14.109375" bestFit="1" customWidth="1"/>
    <col min="3" max="3" width="0" hidden="1" customWidth="1"/>
    <col min="4" max="4" width="11.6640625" bestFit="1" customWidth="1"/>
    <col min="5" max="15" width="10.33203125" customWidth="1"/>
    <col min="16" max="16" width="14.44140625" customWidth="1"/>
    <col min="17" max="17" width="15.21875" customWidth="1"/>
    <col min="18" max="18" width="15.44140625" customWidth="1"/>
  </cols>
  <sheetData>
    <row r="1" spans="1:18" x14ac:dyDescent="0.3">
      <c r="A1" s="47"/>
      <c r="B1" s="48"/>
      <c r="C1" s="48"/>
      <c r="D1" s="48"/>
      <c r="P1" s="52"/>
      <c r="Q1" s="52"/>
      <c r="R1" s="52"/>
    </row>
    <row r="2" spans="1:18" x14ac:dyDescent="0.3">
      <c r="A2" s="303" t="s">
        <v>537</v>
      </c>
      <c r="B2" s="303"/>
      <c r="C2" s="303"/>
      <c r="D2" s="303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298"/>
      <c r="Q2" s="298"/>
      <c r="R2" s="298"/>
    </row>
    <row r="3" spans="1:18" x14ac:dyDescent="0.3">
      <c r="A3" s="303"/>
      <c r="B3" s="303"/>
      <c r="C3" s="303"/>
      <c r="D3" s="303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298"/>
      <c r="Q3" s="298"/>
      <c r="R3" s="298"/>
    </row>
    <row r="4" spans="1:18" x14ac:dyDescent="0.3">
      <c r="A4" s="304" t="s">
        <v>0</v>
      </c>
      <c r="B4" s="304"/>
      <c r="C4" s="304"/>
      <c r="D4" s="304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8" x14ac:dyDescent="0.3">
      <c r="A5" s="305" t="s">
        <v>195</v>
      </c>
      <c r="B5" s="328"/>
      <c r="C5" s="319"/>
      <c r="D5" s="311" t="s">
        <v>196</v>
      </c>
      <c r="E5" s="332" t="s">
        <v>48</v>
      </c>
      <c r="F5" s="306" t="s">
        <v>48</v>
      </c>
      <c r="G5" s="306" t="s">
        <v>48</v>
      </c>
      <c r="H5" s="306" t="s">
        <v>48</v>
      </c>
      <c r="I5" s="306" t="s">
        <v>48</v>
      </c>
      <c r="J5" s="306" t="s">
        <v>48</v>
      </c>
      <c r="K5" s="306" t="s">
        <v>48</v>
      </c>
      <c r="L5" s="306" t="s">
        <v>48</v>
      </c>
      <c r="M5" s="306" t="s">
        <v>48</v>
      </c>
      <c r="N5" s="306" t="s">
        <v>48</v>
      </c>
      <c r="O5" s="306" t="s">
        <v>48</v>
      </c>
      <c r="P5" s="306" t="s">
        <v>477</v>
      </c>
      <c r="Q5" s="306" t="s">
        <v>477</v>
      </c>
      <c r="R5" s="306" t="s">
        <v>477</v>
      </c>
    </row>
    <row r="6" spans="1:18" ht="24.6" thickBot="1" x14ac:dyDescent="0.35">
      <c r="A6" s="325" t="s">
        <v>1</v>
      </c>
      <c r="B6" s="326"/>
      <c r="C6" s="327" t="s">
        <v>196</v>
      </c>
      <c r="D6" s="312"/>
      <c r="E6" s="333" t="s">
        <v>50</v>
      </c>
      <c r="F6" s="334" t="s">
        <v>51</v>
      </c>
      <c r="G6" s="334" t="s">
        <v>52</v>
      </c>
      <c r="H6" s="334" t="s">
        <v>53</v>
      </c>
      <c r="I6" s="334" t="s">
        <v>54</v>
      </c>
      <c r="J6" s="334" t="s">
        <v>55</v>
      </c>
      <c r="K6" s="334" t="s">
        <v>56</v>
      </c>
      <c r="L6" s="334" t="s">
        <v>57</v>
      </c>
      <c r="M6" s="334" t="s">
        <v>58</v>
      </c>
      <c r="N6" s="334" t="s">
        <v>61</v>
      </c>
      <c r="O6" s="334" t="s">
        <v>62</v>
      </c>
      <c r="P6" s="334" t="s">
        <v>457</v>
      </c>
      <c r="Q6" s="334" t="s">
        <v>460</v>
      </c>
      <c r="R6" s="334" t="s">
        <v>463</v>
      </c>
    </row>
    <row r="7" spans="1:18" x14ac:dyDescent="0.3">
      <c r="A7" s="322" t="s">
        <v>197</v>
      </c>
      <c r="B7" s="323"/>
      <c r="C7" s="318"/>
      <c r="D7" s="312"/>
      <c r="E7" s="299">
        <v>0.15</v>
      </c>
      <c r="F7" s="299">
        <v>1.52</v>
      </c>
      <c r="G7" s="299">
        <v>1.83</v>
      </c>
      <c r="H7" s="299">
        <v>3.51</v>
      </c>
      <c r="I7" s="298">
        <v>1.5</v>
      </c>
      <c r="J7" s="298">
        <v>1.5</v>
      </c>
      <c r="K7" s="299">
        <v>3.05</v>
      </c>
      <c r="L7" s="299">
        <v>0.15</v>
      </c>
      <c r="M7" s="299">
        <v>1.98</v>
      </c>
      <c r="N7" s="298">
        <v>0.4</v>
      </c>
      <c r="O7" s="298">
        <v>2.1</v>
      </c>
      <c r="P7" s="299">
        <v>4.57</v>
      </c>
      <c r="Q7" s="299">
        <v>8.5299999999999994</v>
      </c>
      <c r="R7" s="299">
        <v>3.35</v>
      </c>
    </row>
    <row r="8" spans="1:18" x14ac:dyDescent="0.3">
      <c r="A8" s="307" t="s">
        <v>197</v>
      </c>
      <c r="B8" s="324"/>
      <c r="C8" s="319"/>
      <c r="D8" s="312"/>
      <c r="E8" s="299">
        <v>0.46</v>
      </c>
      <c r="F8" s="299">
        <v>1.68</v>
      </c>
      <c r="G8" s="299">
        <v>2.13</v>
      </c>
      <c r="H8" s="299">
        <v>3.81</v>
      </c>
      <c r="I8" s="298">
        <v>2.1</v>
      </c>
      <c r="J8" s="298">
        <v>2.1</v>
      </c>
      <c r="K8" s="299">
        <v>3.29</v>
      </c>
      <c r="L8" s="298">
        <v>0.3</v>
      </c>
      <c r="M8" s="299">
        <v>2.29</v>
      </c>
      <c r="N8" s="298">
        <v>0.76</v>
      </c>
      <c r="O8" s="298">
        <v>2.44</v>
      </c>
      <c r="P8" s="299">
        <v>6.1</v>
      </c>
      <c r="Q8" s="299">
        <v>8.99</v>
      </c>
      <c r="R8" s="299">
        <v>3.66</v>
      </c>
    </row>
    <row r="9" spans="1:18" ht="15" thickBot="1" x14ac:dyDescent="0.35">
      <c r="A9" s="325" t="s">
        <v>3</v>
      </c>
      <c r="B9" s="326"/>
      <c r="C9" s="300"/>
      <c r="D9" s="330"/>
      <c r="E9" s="331">
        <v>42226.697916666664</v>
      </c>
      <c r="F9" s="331">
        <v>42226.729166666664</v>
      </c>
      <c r="G9" s="331">
        <v>42226.5</v>
      </c>
      <c r="H9" s="331">
        <v>42226.527777777781</v>
      </c>
      <c r="I9" s="331">
        <v>42223.746527777781</v>
      </c>
      <c r="J9" s="331">
        <v>42223.746527777781</v>
      </c>
      <c r="K9" s="331">
        <v>42224.354166666664</v>
      </c>
      <c r="L9" s="331">
        <v>42225.583333333336</v>
      </c>
      <c r="M9" s="331">
        <v>42225.614583333336</v>
      </c>
      <c r="N9" s="331">
        <v>42223.395833333336</v>
      </c>
      <c r="O9" s="331">
        <v>42223.4375</v>
      </c>
      <c r="P9" s="331">
        <v>42227.673611111109</v>
      </c>
      <c r="Q9" s="331">
        <v>42237.677083333336</v>
      </c>
      <c r="R9" s="331">
        <v>42231.666666666664</v>
      </c>
    </row>
    <row r="10" spans="1:18" x14ac:dyDescent="0.3">
      <c r="A10" s="320" t="s">
        <v>198</v>
      </c>
      <c r="B10" s="321" t="s">
        <v>199</v>
      </c>
      <c r="C10" s="49" t="s">
        <v>200</v>
      </c>
      <c r="D10" s="329" t="s">
        <v>200</v>
      </c>
      <c r="E10" s="298">
        <v>7.95</v>
      </c>
      <c r="F10" s="298">
        <v>7.79</v>
      </c>
      <c r="G10" s="298">
        <v>7.95</v>
      </c>
      <c r="H10" s="298">
        <v>8.1</v>
      </c>
      <c r="I10" s="298">
        <v>7.32</v>
      </c>
      <c r="J10" s="298">
        <v>7.75</v>
      </c>
      <c r="K10" s="298">
        <v>7.95</v>
      </c>
      <c r="L10" s="298">
        <v>7.29</v>
      </c>
      <c r="M10" s="298">
        <v>7.6</v>
      </c>
      <c r="N10" s="298" t="s">
        <v>153</v>
      </c>
      <c r="O10" s="298" t="s">
        <v>153</v>
      </c>
      <c r="P10" s="298">
        <v>8.34</v>
      </c>
      <c r="Q10" s="298">
        <v>6.3</v>
      </c>
      <c r="R10" s="298">
        <v>6.55</v>
      </c>
    </row>
    <row r="11" spans="1:18" x14ac:dyDescent="0.3">
      <c r="A11" s="308"/>
      <c r="B11" s="301" t="s">
        <v>201</v>
      </c>
      <c r="C11" s="302"/>
      <c r="D11" s="313"/>
      <c r="E11" s="298" t="s">
        <v>183</v>
      </c>
      <c r="F11" s="298" t="s">
        <v>183</v>
      </c>
      <c r="G11" s="298" t="s">
        <v>183</v>
      </c>
      <c r="H11" s="298" t="s">
        <v>183</v>
      </c>
      <c r="I11" s="298" t="s">
        <v>183</v>
      </c>
      <c r="J11" s="298" t="s">
        <v>183</v>
      </c>
      <c r="K11" s="298" t="s">
        <v>183</v>
      </c>
      <c r="L11" s="298" t="s">
        <v>183</v>
      </c>
      <c r="M11" s="298" t="s">
        <v>183</v>
      </c>
      <c r="N11" s="298" t="s">
        <v>183</v>
      </c>
      <c r="O11" s="298" t="s">
        <v>183</v>
      </c>
      <c r="P11" s="298" t="s">
        <v>183</v>
      </c>
      <c r="Q11" s="298" t="s">
        <v>183</v>
      </c>
      <c r="R11" s="298" t="s">
        <v>183</v>
      </c>
    </row>
    <row r="12" spans="1:18" x14ac:dyDescent="0.3">
      <c r="A12" s="308" t="s">
        <v>202</v>
      </c>
      <c r="B12" s="301" t="s">
        <v>203</v>
      </c>
      <c r="C12" s="302" t="s">
        <v>13</v>
      </c>
      <c r="D12" s="314" t="s">
        <v>13</v>
      </c>
      <c r="E12" s="298">
        <v>5</v>
      </c>
      <c r="F12" s="298">
        <v>3.9</v>
      </c>
      <c r="G12" s="298">
        <v>2.9</v>
      </c>
      <c r="H12" s="298">
        <v>3.3</v>
      </c>
      <c r="I12" s="298">
        <v>2.9</v>
      </c>
      <c r="J12" s="298">
        <v>3.1</v>
      </c>
      <c r="K12" s="298">
        <v>2.7</v>
      </c>
      <c r="L12" s="298">
        <v>4.5</v>
      </c>
      <c r="M12" s="298">
        <v>2.9</v>
      </c>
      <c r="N12" s="298">
        <v>6</v>
      </c>
      <c r="O12" s="298">
        <v>3.5</v>
      </c>
      <c r="P12" s="298">
        <v>2.2999999999999998</v>
      </c>
      <c r="Q12" s="298">
        <v>5.3</v>
      </c>
      <c r="R12" s="298">
        <v>3</v>
      </c>
    </row>
    <row r="13" spans="1:18" x14ac:dyDescent="0.3">
      <c r="A13" s="308"/>
      <c r="B13" s="301" t="s">
        <v>201</v>
      </c>
      <c r="C13" s="302"/>
      <c r="D13" s="314"/>
      <c r="E13" s="298" t="s">
        <v>183</v>
      </c>
      <c r="F13" s="298" t="s">
        <v>183</v>
      </c>
      <c r="G13" s="298" t="s">
        <v>183</v>
      </c>
      <c r="H13" s="298" t="s">
        <v>183</v>
      </c>
      <c r="I13" s="298" t="s">
        <v>183</v>
      </c>
      <c r="J13" s="298" t="s">
        <v>183</v>
      </c>
      <c r="K13" s="298" t="s">
        <v>183</v>
      </c>
      <c r="L13" s="298" t="s">
        <v>183</v>
      </c>
      <c r="M13" s="298" t="s">
        <v>183</v>
      </c>
      <c r="N13" s="298" t="s">
        <v>183</v>
      </c>
      <c r="O13" s="298" t="s">
        <v>183</v>
      </c>
      <c r="P13" s="298" t="s">
        <v>183</v>
      </c>
      <c r="Q13" s="298" t="s">
        <v>183</v>
      </c>
      <c r="R13" s="298" t="s">
        <v>183</v>
      </c>
    </row>
    <row r="14" spans="1:18" x14ac:dyDescent="0.3">
      <c r="A14" s="308" t="s">
        <v>204</v>
      </c>
      <c r="B14" s="301" t="s">
        <v>203</v>
      </c>
      <c r="C14" s="302" t="s">
        <v>13</v>
      </c>
      <c r="D14" s="314" t="s">
        <v>13</v>
      </c>
      <c r="E14" s="298">
        <v>19.399999999999999</v>
      </c>
      <c r="F14" s="298">
        <v>2.8</v>
      </c>
      <c r="G14" s="298">
        <v>37.6</v>
      </c>
      <c r="H14" s="298">
        <v>12.1</v>
      </c>
      <c r="I14" s="298">
        <v>60</v>
      </c>
      <c r="J14" s="298">
        <v>45.5</v>
      </c>
      <c r="K14" s="298">
        <v>36.799999999999997</v>
      </c>
      <c r="L14" s="298">
        <v>20.5</v>
      </c>
      <c r="M14" s="298">
        <v>12.7</v>
      </c>
      <c r="N14" s="298">
        <v>12.7</v>
      </c>
      <c r="O14" s="298">
        <v>16.600000000000001</v>
      </c>
      <c r="P14" s="298">
        <v>42.4</v>
      </c>
      <c r="Q14" s="298">
        <v>1.8</v>
      </c>
      <c r="R14" s="298">
        <v>1</v>
      </c>
    </row>
    <row r="15" spans="1:18" x14ac:dyDescent="0.3">
      <c r="A15" s="308"/>
      <c r="B15" s="301" t="s">
        <v>201</v>
      </c>
      <c r="C15" s="302"/>
      <c r="D15" s="314"/>
      <c r="E15" s="298" t="s">
        <v>183</v>
      </c>
      <c r="F15" s="298" t="s">
        <v>183</v>
      </c>
      <c r="G15" s="298" t="s">
        <v>183</v>
      </c>
      <c r="H15" s="298" t="s">
        <v>183</v>
      </c>
      <c r="I15" s="298" t="s">
        <v>183</v>
      </c>
      <c r="J15" s="298" t="s">
        <v>183</v>
      </c>
      <c r="K15" s="298" t="s">
        <v>183</v>
      </c>
      <c r="L15" s="298" t="s">
        <v>183</v>
      </c>
      <c r="M15" s="298" t="s">
        <v>183</v>
      </c>
      <c r="N15" s="298" t="s">
        <v>183</v>
      </c>
      <c r="O15" s="298" t="s">
        <v>183</v>
      </c>
      <c r="P15" s="298" t="s">
        <v>183</v>
      </c>
      <c r="Q15" s="298" t="s">
        <v>183</v>
      </c>
      <c r="R15" s="298" t="s">
        <v>152</v>
      </c>
    </row>
    <row r="16" spans="1:18" x14ac:dyDescent="0.3">
      <c r="A16" s="308" t="s">
        <v>205</v>
      </c>
      <c r="B16" s="301" t="s">
        <v>206</v>
      </c>
      <c r="C16" s="302" t="s">
        <v>13</v>
      </c>
      <c r="D16" s="314" t="s">
        <v>13</v>
      </c>
      <c r="E16" s="298">
        <v>79.599999999999994</v>
      </c>
      <c r="F16" s="298">
        <v>249</v>
      </c>
      <c r="G16" s="298">
        <v>181</v>
      </c>
      <c r="H16" s="298">
        <v>115</v>
      </c>
      <c r="I16" s="298">
        <v>165</v>
      </c>
      <c r="J16" s="298">
        <v>138</v>
      </c>
      <c r="K16" s="298">
        <v>118</v>
      </c>
      <c r="L16" s="298">
        <v>159</v>
      </c>
      <c r="M16" s="298">
        <v>116</v>
      </c>
      <c r="N16" s="298">
        <v>91.1</v>
      </c>
      <c r="O16" s="298">
        <v>77</v>
      </c>
      <c r="P16" s="298">
        <v>88.9</v>
      </c>
      <c r="Q16" s="298">
        <v>80.7</v>
      </c>
      <c r="R16" s="298">
        <v>23.8</v>
      </c>
    </row>
    <row r="17" spans="1:18" x14ac:dyDescent="0.3">
      <c r="A17" s="308"/>
      <c r="B17" s="301" t="s">
        <v>201</v>
      </c>
      <c r="C17" s="302"/>
      <c r="D17" s="314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</row>
    <row r="18" spans="1:18" x14ac:dyDescent="0.3">
      <c r="A18" s="308" t="s">
        <v>207</v>
      </c>
      <c r="B18" s="301" t="s">
        <v>208</v>
      </c>
      <c r="C18" s="302" t="s">
        <v>13</v>
      </c>
      <c r="D18" s="314" t="s">
        <v>13</v>
      </c>
      <c r="E18" s="298">
        <v>283</v>
      </c>
      <c r="F18" s="298">
        <v>310</v>
      </c>
      <c r="G18" s="298">
        <v>266</v>
      </c>
      <c r="H18" s="298">
        <v>285</v>
      </c>
      <c r="I18" s="298">
        <v>254</v>
      </c>
      <c r="J18" s="298">
        <v>261</v>
      </c>
      <c r="K18" s="298">
        <v>265</v>
      </c>
      <c r="L18" s="298">
        <v>264</v>
      </c>
      <c r="M18" s="298">
        <v>270</v>
      </c>
      <c r="N18" s="298">
        <v>254</v>
      </c>
      <c r="O18" s="298">
        <v>256</v>
      </c>
      <c r="P18" s="298">
        <v>358</v>
      </c>
      <c r="Q18" s="298">
        <v>246</v>
      </c>
      <c r="R18" s="298">
        <v>260</v>
      </c>
    </row>
    <row r="19" spans="1:18" x14ac:dyDescent="0.3">
      <c r="A19" s="308"/>
      <c r="B19" s="301" t="s">
        <v>201</v>
      </c>
      <c r="C19" s="302"/>
      <c r="D19" s="313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</row>
    <row r="20" spans="1:18" x14ac:dyDescent="0.3">
      <c r="A20" s="308" t="s">
        <v>6</v>
      </c>
      <c r="B20" s="301" t="s">
        <v>203</v>
      </c>
      <c r="C20" s="50">
        <v>5.0000000000000001E-3</v>
      </c>
      <c r="D20" s="315" t="s">
        <v>209</v>
      </c>
      <c r="E20" s="214">
        <v>26.5</v>
      </c>
      <c r="F20" s="214">
        <v>5.0000000000000001E-3</v>
      </c>
      <c r="G20" s="214">
        <v>0.65</v>
      </c>
      <c r="H20" s="214">
        <v>2.75</v>
      </c>
      <c r="I20" s="214">
        <v>5.0000000000000001E-3</v>
      </c>
      <c r="J20" s="214">
        <v>5.0000000000000001E-3</v>
      </c>
      <c r="K20" s="214">
        <v>5.0000000000000001E-3</v>
      </c>
      <c r="L20" s="214">
        <v>14.8</v>
      </c>
      <c r="M20" s="214">
        <v>0.71</v>
      </c>
      <c r="N20" s="214">
        <v>15.1</v>
      </c>
      <c r="O20" s="214">
        <v>3.02</v>
      </c>
      <c r="P20" s="214">
        <v>0.19</v>
      </c>
      <c r="Q20" s="214">
        <v>5.0000000000000001E-3</v>
      </c>
      <c r="R20" s="214">
        <v>5.0000000000000001E-3</v>
      </c>
    </row>
    <row r="21" spans="1:18" x14ac:dyDescent="0.3">
      <c r="A21" s="308"/>
      <c r="B21" s="301" t="s">
        <v>201</v>
      </c>
      <c r="C21" s="302"/>
      <c r="D21" s="314"/>
      <c r="E21" s="298"/>
      <c r="F21" s="298" t="s">
        <v>152</v>
      </c>
      <c r="G21" s="298"/>
      <c r="H21" s="298"/>
      <c r="I21" s="298" t="s">
        <v>152</v>
      </c>
      <c r="J21" s="298" t="s">
        <v>152</v>
      </c>
      <c r="K21" s="298" t="s">
        <v>152</v>
      </c>
      <c r="L21" s="298"/>
      <c r="M21" s="298"/>
      <c r="N21" s="298"/>
      <c r="O21" s="298"/>
      <c r="P21" s="298"/>
      <c r="Q21" s="298" t="s">
        <v>152</v>
      </c>
      <c r="R21" s="298" t="s">
        <v>152</v>
      </c>
    </row>
    <row r="22" spans="1:18" x14ac:dyDescent="0.3">
      <c r="A22" s="308" t="s">
        <v>8</v>
      </c>
      <c r="B22" s="301" t="s">
        <v>203</v>
      </c>
      <c r="C22" s="50">
        <v>1.6</v>
      </c>
      <c r="D22" s="315">
        <v>1.6</v>
      </c>
      <c r="E22" s="214">
        <v>4.0999999999999999E-4</v>
      </c>
      <c r="F22" s="214">
        <v>1.2E-4</v>
      </c>
      <c r="G22" s="214">
        <v>3.3E-4</v>
      </c>
      <c r="H22" s="214">
        <v>5.9000000000000003E-4</v>
      </c>
      <c r="I22" s="214">
        <v>1E-4</v>
      </c>
      <c r="J22" s="214">
        <v>1E-4</v>
      </c>
      <c r="K22" s="214">
        <v>1E-4</v>
      </c>
      <c r="L22" s="214">
        <v>5.2999999999999998E-4</v>
      </c>
      <c r="M22" s="214">
        <v>1.2999999999999999E-4</v>
      </c>
      <c r="N22" s="214">
        <v>6.8000000000000005E-4</v>
      </c>
      <c r="O22" s="214">
        <v>2.9999999999999997E-4</v>
      </c>
      <c r="P22" s="214">
        <v>2.0000000000000001E-4</v>
      </c>
      <c r="Q22" s="214">
        <v>1E-4</v>
      </c>
      <c r="R22" s="214">
        <v>1E-4</v>
      </c>
    </row>
    <row r="23" spans="1:18" x14ac:dyDescent="0.3">
      <c r="A23" s="308"/>
      <c r="B23" s="301" t="s">
        <v>201</v>
      </c>
      <c r="C23" s="302"/>
      <c r="D23" s="314"/>
      <c r="E23" s="298"/>
      <c r="F23" s="298"/>
      <c r="G23" s="298"/>
      <c r="H23" s="298"/>
      <c r="I23" s="298" t="s">
        <v>152</v>
      </c>
      <c r="J23" s="298" t="s">
        <v>152</v>
      </c>
      <c r="K23" s="298" t="s">
        <v>152</v>
      </c>
      <c r="L23" s="298"/>
      <c r="M23" s="298"/>
      <c r="N23" s="298"/>
      <c r="O23" s="298"/>
      <c r="P23" s="298"/>
      <c r="Q23" s="298" t="s">
        <v>152</v>
      </c>
      <c r="R23" s="298" t="s">
        <v>152</v>
      </c>
    </row>
    <row r="24" spans="1:18" x14ac:dyDescent="0.3">
      <c r="A24" s="308" t="s">
        <v>9</v>
      </c>
      <c r="B24" s="301" t="s">
        <v>203</v>
      </c>
      <c r="C24" s="50">
        <v>5.0000000000000001E-3</v>
      </c>
      <c r="D24" s="315">
        <v>5.0000000000000001E-3</v>
      </c>
      <c r="E24" s="214">
        <v>7.1999999999999998E-3</v>
      </c>
      <c r="F24" s="214">
        <v>1E-3</v>
      </c>
      <c r="G24" s="214">
        <v>3.5000000000000001E-3</v>
      </c>
      <c r="H24" s="214">
        <v>3.5000000000000001E-3</v>
      </c>
      <c r="I24" s="214">
        <v>1E-3</v>
      </c>
      <c r="J24" s="214">
        <v>1E-3</v>
      </c>
      <c r="K24" s="214">
        <v>1E-3</v>
      </c>
      <c r="L24" s="214">
        <v>8.3999999999999995E-3</v>
      </c>
      <c r="M24" s="214">
        <v>1E-3</v>
      </c>
      <c r="N24" s="214">
        <v>6.1999999999999998E-3</v>
      </c>
      <c r="O24" s="214">
        <v>1.4E-3</v>
      </c>
      <c r="P24" s="214">
        <v>2E-3</v>
      </c>
      <c r="Q24" s="214">
        <v>1E-3</v>
      </c>
      <c r="R24" s="214">
        <v>1E-3</v>
      </c>
    </row>
    <row r="25" spans="1:18" x14ac:dyDescent="0.3">
      <c r="A25" s="308"/>
      <c r="B25" s="301" t="s">
        <v>201</v>
      </c>
      <c r="C25" s="302"/>
      <c r="D25" s="314"/>
      <c r="E25" s="298"/>
      <c r="F25" s="298" t="s">
        <v>152</v>
      </c>
      <c r="G25" s="298"/>
      <c r="H25" s="298"/>
      <c r="I25" s="298" t="s">
        <v>152</v>
      </c>
      <c r="J25" s="298" t="s">
        <v>152</v>
      </c>
      <c r="K25" s="298" t="s">
        <v>152</v>
      </c>
      <c r="L25" s="298"/>
      <c r="M25" s="298" t="s">
        <v>152</v>
      </c>
      <c r="N25" s="298"/>
      <c r="O25" s="298"/>
      <c r="P25" s="298"/>
      <c r="Q25" s="298" t="s">
        <v>152</v>
      </c>
      <c r="R25" s="298" t="s">
        <v>152</v>
      </c>
    </row>
    <row r="26" spans="1:18" x14ac:dyDescent="0.3">
      <c r="A26" s="308" t="s">
        <v>10</v>
      </c>
      <c r="B26" s="301" t="s">
        <v>203</v>
      </c>
      <c r="C26" s="50">
        <v>2.2999999999999998</v>
      </c>
      <c r="D26" s="315">
        <v>2.2999999999999998</v>
      </c>
      <c r="E26" s="214">
        <v>0.56999999999999995</v>
      </c>
      <c r="F26" s="214">
        <v>0.01</v>
      </c>
      <c r="G26" s="214">
        <v>0.02</v>
      </c>
      <c r="H26" s="214">
        <v>0.04</v>
      </c>
      <c r="I26" s="214">
        <v>1.6999999999999999E-3</v>
      </c>
      <c r="J26" s="214">
        <v>1.6000000000000001E-3</v>
      </c>
      <c r="K26" s="214">
        <v>1.6000000000000001E-3</v>
      </c>
      <c r="L26" s="214">
        <v>0.21</v>
      </c>
      <c r="M26" s="214">
        <v>0.01</v>
      </c>
      <c r="N26" s="214">
        <v>0.12</v>
      </c>
      <c r="O26" s="214">
        <v>0.03</v>
      </c>
      <c r="P26" s="214">
        <v>0.02</v>
      </c>
      <c r="Q26" s="214">
        <v>1E-3</v>
      </c>
      <c r="R26" s="214">
        <v>0.21</v>
      </c>
    </row>
    <row r="27" spans="1:18" x14ac:dyDescent="0.3">
      <c r="A27" s="308"/>
      <c r="B27" s="301" t="s">
        <v>201</v>
      </c>
      <c r="C27" s="302"/>
      <c r="D27" s="314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 t="s">
        <v>152</v>
      </c>
      <c r="R27" s="298"/>
    </row>
    <row r="28" spans="1:18" x14ac:dyDescent="0.3">
      <c r="A28" s="308" t="s">
        <v>11</v>
      </c>
      <c r="B28" s="301" t="s">
        <v>203</v>
      </c>
      <c r="C28" s="50">
        <v>5.3E-3</v>
      </c>
      <c r="D28" s="315">
        <v>5.3E-3</v>
      </c>
      <c r="E28" s="298">
        <v>1.57E-3</v>
      </c>
      <c r="F28" s="298">
        <v>5.0000000000000001E-4</v>
      </c>
      <c r="G28" s="298">
        <v>5.0000000000000001E-4</v>
      </c>
      <c r="H28" s="298">
        <v>6.8999999999999997E-4</v>
      </c>
      <c r="I28" s="298">
        <v>5.0000000000000001E-4</v>
      </c>
      <c r="J28" s="298">
        <v>5.0000000000000001E-4</v>
      </c>
      <c r="K28" s="298">
        <v>5.0000000000000001E-4</v>
      </c>
      <c r="L28" s="298">
        <v>5.9999999999999995E-4</v>
      </c>
      <c r="M28" s="298">
        <v>5.0000000000000001E-4</v>
      </c>
      <c r="N28" s="298">
        <v>1.3600000000000001E-3</v>
      </c>
      <c r="O28" s="298">
        <v>5.0000000000000001E-4</v>
      </c>
      <c r="P28" s="298">
        <v>5.0000000000000001E-4</v>
      </c>
      <c r="Q28" s="298">
        <v>5.0000000000000001E-4</v>
      </c>
      <c r="R28" s="298">
        <v>5.0000000000000001E-4</v>
      </c>
    </row>
    <row r="29" spans="1:18" x14ac:dyDescent="0.3">
      <c r="A29" s="308"/>
      <c r="B29" s="301" t="s">
        <v>201</v>
      </c>
      <c r="C29" s="302"/>
      <c r="D29" s="314"/>
      <c r="E29" s="298"/>
      <c r="F29" s="298" t="s">
        <v>152</v>
      </c>
      <c r="G29" s="298" t="s">
        <v>152</v>
      </c>
      <c r="H29" s="298"/>
      <c r="I29" s="298" t="s">
        <v>152</v>
      </c>
      <c r="J29" s="298" t="s">
        <v>152</v>
      </c>
      <c r="K29" s="298" t="s">
        <v>152</v>
      </c>
      <c r="L29" s="298"/>
      <c r="M29" s="298" t="s">
        <v>152</v>
      </c>
      <c r="N29" s="298"/>
      <c r="O29" s="298" t="s">
        <v>152</v>
      </c>
      <c r="P29" s="298" t="s">
        <v>152</v>
      </c>
      <c r="Q29" s="298" t="s">
        <v>152</v>
      </c>
      <c r="R29" s="298" t="s">
        <v>152</v>
      </c>
    </row>
    <row r="30" spans="1:18" x14ac:dyDescent="0.3">
      <c r="A30" s="308" t="s">
        <v>14</v>
      </c>
      <c r="B30" s="301" t="s">
        <v>203</v>
      </c>
      <c r="C30" s="50">
        <v>1.5</v>
      </c>
      <c r="D30" s="315">
        <v>1.5</v>
      </c>
      <c r="E30" s="214">
        <v>0.01</v>
      </c>
      <c r="F30" s="214">
        <v>0.01</v>
      </c>
      <c r="G30" s="214">
        <v>0.01</v>
      </c>
      <c r="H30" s="214">
        <v>0.01</v>
      </c>
      <c r="I30" s="214">
        <v>0.01</v>
      </c>
      <c r="J30" s="214">
        <v>0.01</v>
      </c>
      <c r="K30" s="214">
        <v>0.01</v>
      </c>
      <c r="L30" s="214">
        <v>0.01</v>
      </c>
      <c r="M30" s="214">
        <v>0.01</v>
      </c>
      <c r="N30" s="214">
        <v>0.01</v>
      </c>
      <c r="O30" s="214">
        <v>0.01</v>
      </c>
      <c r="P30" s="214">
        <v>0.01</v>
      </c>
      <c r="Q30" s="214">
        <v>0.01</v>
      </c>
      <c r="R30" s="214">
        <v>0.01</v>
      </c>
    </row>
    <row r="31" spans="1:18" x14ac:dyDescent="0.3">
      <c r="A31" s="308"/>
      <c r="B31" s="301" t="s">
        <v>201</v>
      </c>
      <c r="C31" s="302"/>
      <c r="D31" s="314"/>
      <c r="E31" s="298" t="s">
        <v>152</v>
      </c>
      <c r="F31" s="298" t="s">
        <v>152</v>
      </c>
      <c r="G31" s="298" t="s">
        <v>152</v>
      </c>
      <c r="H31" s="298"/>
      <c r="I31" s="298" t="s">
        <v>152</v>
      </c>
      <c r="J31" s="298" t="s">
        <v>152</v>
      </c>
      <c r="K31" s="298"/>
      <c r="L31" s="298" t="s">
        <v>152</v>
      </c>
      <c r="M31" s="298" t="s">
        <v>152</v>
      </c>
      <c r="N31" s="298"/>
      <c r="O31" s="298" t="s">
        <v>152</v>
      </c>
      <c r="P31" s="298" t="s">
        <v>152</v>
      </c>
      <c r="Q31" s="298" t="s">
        <v>152</v>
      </c>
      <c r="R31" s="298" t="s">
        <v>152</v>
      </c>
    </row>
    <row r="32" spans="1:18" x14ac:dyDescent="0.3">
      <c r="A32" s="308" t="s">
        <v>210</v>
      </c>
      <c r="B32" s="301" t="s">
        <v>203</v>
      </c>
      <c r="C32" s="302" t="s">
        <v>13</v>
      </c>
      <c r="D32" s="314" t="s">
        <v>13</v>
      </c>
      <c r="E32" s="298" t="s">
        <v>153</v>
      </c>
      <c r="F32" s="298" t="s">
        <v>153</v>
      </c>
      <c r="G32" s="298" t="s">
        <v>153</v>
      </c>
      <c r="H32" s="298" t="s">
        <v>153</v>
      </c>
      <c r="I32" s="298" t="s">
        <v>153</v>
      </c>
      <c r="J32" s="298" t="s">
        <v>153</v>
      </c>
      <c r="K32" s="298" t="s">
        <v>153</v>
      </c>
      <c r="L32" s="298" t="s">
        <v>153</v>
      </c>
      <c r="M32" s="298" t="s">
        <v>153</v>
      </c>
      <c r="N32" s="298" t="s">
        <v>153</v>
      </c>
      <c r="O32" s="298" t="s">
        <v>153</v>
      </c>
      <c r="P32" s="298" t="s">
        <v>153</v>
      </c>
      <c r="Q32" s="298" t="s">
        <v>153</v>
      </c>
      <c r="R32" s="298" t="s">
        <v>153</v>
      </c>
    </row>
    <row r="33" spans="1:18" x14ac:dyDescent="0.3">
      <c r="A33" s="308"/>
      <c r="B33" s="301" t="s">
        <v>201</v>
      </c>
      <c r="C33" s="302"/>
      <c r="D33" s="314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</row>
    <row r="34" spans="1:18" x14ac:dyDescent="0.3">
      <c r="A34" s="308" t="s">
        <v>15</v>
      </c>
      <c r="B34" s="301" t="s">
        <v>203</v>
      </c>
      <c r="C34" s="51">
        <v>0.04</v>
      </c>
      <c r="D34" s="316" t="s">
        <v>211</v>
      </c>
      <c r="E34" s="214">
        <v>4.6500000000000003E-4</v>
      </c>
      <c r="F34" s="214">
        <v>8.2700000000000004E-4</v>
      </c>
      <c r="G34" s="214">
        <v>5.5999999999999999E-5</v>
      </c>
      <c r="H34" s="214">
        <v>1.3100000000000001E-4</v>
      </c>
      <c r="I34" s="214">
        <v>5.0000000000000002E-5</v>
      </c>
      <c r="J34" s="214">
        <v>5.0000000000000002E-5</v>
      </c>
      <c r="K34" s="214">
        <v>5.0000000000000002E-5</v>
      </c>
      <c r="L34" s="214">
        <v>1.93E-4</v>
      </c>
      <c r="M34" s="214">
        <v>7.5900000000000002E-4</v>
      </c>
      <c r="N34" s="214">
        <v>1.9599999999999999E-4</v>
      </c>
      <c r="O34" s="214">
        <v>9.3999999999999994E-5</v>
      </c>
      <c r="P34" s="214">
        <v>5.0000000000000002E-5</v>
      </c>
      <c r="Q34" s="214">
        <v>1.16E-3</v>
      </c>
      <c r="R34" s="214">
        <v>6.9399999999999996E-4</v>
      </c>
    </row>
    <row r="35" spans="1:18" x14ac:dyDescent="0.3">
      <c r="A35" s="308"/>
      <c r="B35" s="301" t="s">
        <v>201</v>
      </c>
      <c r="C35" s="302"/>
      <c r="D35" s="314"/>
      <c r="E35" s="298"/>
      <c r="F35" s="298"/>
      <c r="G35" s="298"/>
      <c r="H35" s="298"/>
      <c r="I35" s="298" t="s">
        <v>152</v>
      </c>
      <c r="J35" s="298" t="s">
        <v>152</v>
      </c>
      <c r="K35" s="298" t="s">
        <v>152</v>
      </c>
      <c r="L35" s="298"/>
      <c r="M35" s="298"/>
      <c r="N35" s="298"/>
      <c r="O35" s="298"/>
      <c r="P35" s="298" t="s">
        <v>152</v>
      </c>
      <c r="Q35" s="298"/>
      <c r="R35" s="298"/>
    </row>
    <row r="36" spans="1:18" x14ac:dyDescent="0.3">
      <c r="A36" s="308" t="s">
        <v>16</v>
      </c>
      <c r="B36" s="301" t="s">
        <v>203</v>
      </c>
      <c r="C36" s="302" t="s">
        <v>13</v>
      </c>
      <c r="D36" s="314" t="s">
        <v>13</v>
      </c>
      <c r="E36" s="214">
        <v>9.02</v>
      </c>
      <c r="F36" s="214">
        <v>15</v>
      </c>
      <c r="G36" s="214">
        <v>11.9</v>
      </c>
      <c r="H36" s="214">
        <v>5.82</v>
      </c>
      <c r="I36" s="214">
        <v>22.5</v>
      </c>
      <c r="J36" s="214">
        <v>16.899999999999999</v>
      </c>
      <c r="K36" s="214">
        <v>12.7</v>
      </c>
      <c r="L36" s="214">
        <v>15.1</v>
      </c>
      <c r="M36" s="214">
        <v>7.28</v>
      </c>
      <c r="N36" s="214">
        <v>7.86</v>
      </c>
      <c r="O36" s="214">
        <v>5.82</v>
      </c>
      <c r="P36" s="214">
        <v>13.2</v>
      </c>
      <c r="Q36" s="214">
        <v>0.05</v>
      </c>
      <c r="R36" s="214">
        <v>0.05</v>
      </c>
    </row>
    <row r="37" spans="1:18" x14ac:dyDescent="0.3">
      <c r="A37" s="308"/>
      <c r="B37" s="301" t="s">
        <v>201</v>
      </c>
      <c r="C37" s="302"/>
      <c r="D37" s="314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 t="s">
        <v>152</v>
      </c>
      <c r="R37" s="298" t="s">
        <v>152</v>
      </c>
    </row>
    <row r="38" spans="1:18" x14ac:dyDescent="0.3">
      <c r="A38" s="308" t="s">
        <v>212</v>
      </c>
      <c r="B38" s="301" t="s">
        <v>203</v>
      </c>
      <c r="C38" s="50">
        <v>120</v>
      </c>
      <c r="D38" s="315">
        <v>120</v>
      </c>
      <c r="E38" s="298" t="s">
        <v>153</v>
      </c>
      <c r="F38" s="298" t="s">
        <v>153</v>
      </c>
      <c r="G38" s="298" t="s">
        <v>153</v>
      </c>
      <c r="H38" s="298" t="s">
        <v>153</v>
      </c>
      <c r="I38" s="298" t="s">
        <v>153</v>
      </c>
      <c r="J38" s="298" t="s">
        <v>153</v>
      </c>
      <c r="K38" s="298" t="s">
        <v>153</v>
      </c>
      <c r="L38" s="298" t="s">
        <v>153</v>
      </c>
      <c r="M38" s="298" t="s">
        <v>153</v>
      </c>
      <c r="N38" s="298" t="s">
        <v>153</v>
      </c>
      <c r="O38" s="298" t="s">
        <v>153</v>
      </c>
      <c r="P38" s="298" t="s">
        <v>153</v>
      </c>
      <c r="Q38" s="298" t="s">
        <v>153</v>
      </c>
      <c r="R38" s="298" t="s">
        <v>153</v>
      </c>
    </row>
    <row r="39" spans="1:18" x14ac:dyDescent="0.3">
      <c r="A39" s="308"/>
      <c r="B39" s="301" t="s">
        <v>201</v>
      </c>
      <c r="C39" s="302"/>
      <c r="D39" s="314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</row>
    <row r="40" spans="1:18" x14ac:dyDescent="0.3">
      <c r="A40" s="308" t="s">
        <v>17</v>
      </c>
      <c r="B40" s="301" t="s">
        <v>203</v>
      </c>
      <c r="C40" s="50">
        <v>8.8999999999999999E-3</v>
      </c>
      <c r="D40" s="315">
        <v>8.8999999999999999E-3</v>
      </c>
      <c r="E40" s="298">
        <v>0.03</v>
      </c>
      <c r="F40" s="298">
        <v>5.0000000000000001E-4</v>
      </c>
      <c r="G40" s="298">
        <v>1.33E-3</v>
      </c>
      <c r="H40" s="298">
        <v>5.79E-3</v>
      </c>
      <c r="I40" s="298">
        <v>8.8999999999999995E-4</v>
      </c>
      <c r="J40" s="298">
        <v>6.7000000000000002E-4</v>
      </c>
      <c r="K40" s="298">
        <v>5.0000000000000001E-4</v>
      </c>
      <c r="L40" s="298">
        <v>0.01</v>
      </c>
      <c r="M40" s="298">
        <v>1.82E-3</v>
      </c>
      <c r="N40" s="298">
        <v>0.01</v>
      </c>
      <c r="O40" s="298">
        <v>4.0600000000000002E-3</v>
      </c>
      <c r="P40" s="298">
        <v>5.0000000000000001E-4</v>
      </c>
      <c r="Q40" s="298">
        <v>5.0000000000000001E-4</v>
      </c>
      <c r="R40" s="298">
        <v>5.0000000000000001E-4</v>
      </c>
    </row>
    <row r="41" spans="1:18" x14ac:dyDescent="0.3">
      <c r="A41" s="308"/>
      <c r="B41" s="301" t="s">
        <v>201</v>
      </c>
      <c r="C41" s="302"/>
      <c r="D41" s="314"/>
      <c r="E41" s="298"/>
      <c r="F41" s="298" t="s">
        <v>152</v>
      </c>
      <c r="G41" s="298"/>
      <c r="H41" s="298"/>
      <c r="I41" s="298"/>
      <c r="J41" s="298"/>
      <c r="K41" s="298" t="s">
        <v>152</v>
      </c>
      <c r="L41" s="298"/>
      <c r="M41" s="298"/>
      <c r="N41" s="298"/>
      <c r="O41" s="298"/>
      <c r="P41" s="298" t="s">
        <v>152</v>
      </c>
      <c r="Q41" s="298" t="s">
        <v>152</v>
      </c>
      <c r="R41" s="298" t="s">
        <v>152</v>
      </c>
    </row>
    <row r="42" spans="1:18" x14ac:dyDescent="0.3">
      <c r="A42" s="308" t="s">
        <v>18</v>
      </c>
      <c r="B42" s="301" t="s">
        <v>203</v>
      </c>
      <c r="C42" s="302" t="s">
        <v>13</v>
      </c>
      <c r="D42" s="314" t="s">
        <v>13</v>
      </c>
      <c r="E42" s="214">
        <v>7.0000000000000007E-2</v>
      </c>
      <c r="F42" s="214">
        <v>0.1</v>
      </c>
      <c r="G42" s="214">
        <v>2.4299999999999999E-3</v>
      </c>
      <c r="H42" s="214">
        <v>5.7200000000000003E-3</v>
      </c>
      <c r="I42" s="214">
        <v>1E-4</v>
      </c>
      <c r="J42" s="214">
        <v>1E-4</v>
      </c>
      <c r="K42" s="214">
        <v>1.8000000000000001E-4</v>
      </c>
      <c r="L42" s="214">
        <v>4.47E-3</v>
      </c>
      <c r="M42" s="214">
        <v>9.7999999999999997E-4</v>
      </c>
      <c r="N42" s="214">
        <v>0.02</v>
      </c>
      <c r="O42" s="214">
        <v>0.05</v>
      </c>
      <c r="P42" s="214">
        <v>2.9999999999999997E-4</v>
      </c>
      <c r="Q42" s="214">
        <v>1E-4</v>
      </c>
      <c r="R42" s="214">
        <v>1E-4</v>
      </c>
    </row>
    <row r="43" spans="1:18" x14ac:dyDescent="0.3">
      <c r="A43" s="308"/>
      <c r="B43" s="301" t="s">
        <v>201</v>
      </c>
      <c r="C43" s="302"/>
      <c r="D43" s="314"/>
      <c r="E43" s="298"/>
      <c r="F43" s="298"/>
      <c r="G43" s="298"/>
      <c r="H43" s="298"/>
      <c r="I43" s="298" t="s">
        <v>152</v>
      </c>
      <c r="J43" s="298" t="s">
        <v>152</v>
      </c>
      <c r="K43" s="298"/>
      <c r="L43" s="298"/>
      <c r="M43" s="298"/>
      <c r="N43" s="298"/>
      <c r="O43" s="298"/>
      <c r="P43" s="298"/>
      <c r="Q43" s="298" t="s">
        <v>152</v>
      </c>
      <c r="R43" s="298" t="s">
        <v>152</v>
      </c>
    </row>
    <row r="44" spans="1:18" x14ac:dyDescent="0.3">
      <c r="A44" s="308" t="s">
        <v>19</v>
      </c>
      <c r="B44" s="301" t="s">
        <v>203</v>
      </c>
      <c r="C44" s="50">
        <v>2E-3</v>
      </c>
      <c r="D44" s="315" t="s">
        <v>213</v>
      </c>
      <c r="E44" s="214">
        <v>0.08</v>
      </c>
      <c r="F44" s="214">
        <v>1E-3</v>
      </c>
      <c r="G44" s="214">
        <v>0.01</v>
      </c>
      <c r="H44" s="214">
        <v>0.05</v>
      </c>
      <c r="I44" s="214">
        <v>1E-3</v>
      </c>
      <c r="J44" s="214">
        <v>1E-3</v>
      </c>
      <c r="K44" s="214">
        <v>1E-3</v>
      </c>
      <c r="L44" s="214">
        <v>0.02</v>
      </c>
      <c r="M44" s="214">
        <v>0.01</v>
      </c>
      <c r="N44" s="214">
        <v>0.1</v>
      </c>
      <c r="O44" s="214">
        <v>0.15</v>
      </c>
      <c r="P44" s="214">
        <v>1.6999999999999999E-3</v>
      </c>
      <c r="Q44" s="214">
        <v>1E-3</v>
      </c>
      <c r="R44" s="214">
        <v>1E-3</v>
      </c>
    </row>
    <row r="45" spans="1:18" x14ac:dyDescent="0.3">
      <c r="A45" s="308"/>
      <c r="B45" s="301" t="s">
        <v>201</v>
      </c>
      <c r="C45" s="302"/>
      <c r="D45" s="314"/>
      <c r="E45" s="298"/>
      <c r="F45" s="298" t="s">
        <v>152</v>
      </c>
      <c r="G45" s="298"/>
      <c r="H45" s="298"/>
      <c r="I45" s="298" t="s">
        <v>152</v>
      </c>
      <c r="J45" s="298" t="s">
        <v>152</v>
      </c>
      <c r="K45" s="298" t="s">
        <v>152</v>
      </c>
      <c r="L45" s="298"/>
      <c r="M45" s="298"/>
      <c r="N45" s="298"/>
      <c r="O45" s="298"/>
      <c r="P45" s="298"/>
      <c r="Q45" s="298" t="s">
        <v>152</v>
      </c>
      <c r="R45" s="298" t="s">
        <v>152</v>
      </c>
    </row>
    <row r="46" spans="1:18" x14ac:dyDescent="0.3">
      <c r="A46" s="308" t="s">
        <v>214</v>
      </c>
      <c r="B46" s="301" t="s">
        <v>203</v>
      </c>
      <c r="C46" s="50">
        <v>0.12</v>
      </c>
      <c r="D46" s="315">
        <v>0.12</v>
      </c>
      <c r="E46" s="298" t="s">
        <v>153</v>
      </c>
      <c r="F46" s="298" t="s">
        <v>153</v>
      </c>
      <c r="G46" s="298" t="s">
        <v>153</v>
      </c>
      <c r="H46" s="298" t="s">
        <v>153</v>
      </c>
      <c r="I46" s="298" t="s">
        <v>153</v>
      </c>
      <c r="J46" s="298" t="s">
        <v>153</v>
      </c>
      <c r="K46" s="298" t="s">
        <v>153</v>
      </c>
      <c r="L46" s="298" t="s">
        <v>153</v>
      </c>
      <c r="M46" s="298" t="s">
        <v>153</v>
      </c>
      <c r="N46" s="298" t="s">
        <v>153</v>
      </c>
      <c r="O46" s="298" t="s">
        <v>153</v>
      </c>
      <c r="P46" s="298" t="s">
        <v>153</v>
      </c>
      <c r="Q46" s="298" t="s">
        <v>153</v>
      </c>
      <c r="R46" s="298" t="s">
        <v>153</v>
      </c>
    </row>
    <row r="47" spans="1:18" x14ac:dyDescent="0.3">
      <c r="A47" s="308"/>
      <c r="B47" s="301" t="s">
        <v>201</v>
      </c>
      <c r="C47" s="302"/>
      <c r="D47" s="314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</row>
    <row r="48" spans="1:18" x14ac:dyDescent="0.3">
      <c r="A48" s="308" t="s">
        <v>20</v>
      </c>
      <c r="B48" s="301" t="s">
        <v>203</v>
      </c>
      <c r="C48" s="50">
        <v>0.3</v>
      </c>
      <c r="D48" s="315">
        <v>0.3</v>
      </c>
      <c r="E48" s="214">
        <v>21.8</v>
      </c>
      <c r="F48" s="214">
        <v>0.03</v>
      </c>
      <c r="G48" s="214">
        <v>5.65</v>
      </c>
      <c r="H48" s="214">
        <v>18.7</v>
      </c>
      <c r="I48" s="214">
        <v>0.03</v>
      </c>
      <c r="J48" s="214">
        <v>0.03</v>
      </c>
      <c r="K48" s="214">
        <v>0.03</v>
      </c>
      <c r="L48" s="214">
        <v>12.9</v>
      </c>
      <c r="M48" s="214">
        <v>2.96</v>
      </c>
      <c r="N48" s="214">
        <v>26.4</v>
      </c>
      <c r="O48" s="214">
        <v>13.7</v>
      </c>
      <c r="P48" s="214">
        <v>0.45</v>
      </c>
      <c r="Q48" s="214">
        <v>0.03</v>
      </c>
      <c r="R48" s="214">
        <v>0.03</v>
      </c>
    </row>
    <row r="49" spans="1:18" x14ac:dyDescent="0.3">
      <c r="A49" s="308"/>
      <c r="B49" s="301" t="s">
        <v>201</v>
      </c>
      <c r="C49" s="302"/>
      <c r="D49" s="314"/>
      <c r="E49" s="298"/>
      <c r="F49" s="298" t="s">
        <v>152</v>
      </c>
      <c r="G49" s="298"/>
      <c r="H49" s="298"/>
      <c r="I49" s="298" t="s">
        <v>152</v>
      </c>
      <c r="J49" s="298" t="s">
        <v>152</v>
      </c>
      <c r="K49" s="298" t="s">
        <v>152</v>
      </c>
      <c r="L49" s="298"/>
      <c r="M49" s="298"/>
      <c r="N49" s="298"/>
      <c r="O49" s="298"/>
      <c r="P49" s="298" t="s">
        <v>151</v>
      </c>
      <c r="Q49" s="298" t="s">
        <v>152</v>
      </c>
      <c r="R49" s="298" t="s">
        <v>152</v>
      </c>
    </row>
    <row r="50" spans="1:18" x14ac:dyDescent="0.3">
      <c r="A50" s="308" t="s">
        <v>21</v>
      </c>
      <c r="B50" s="301" t="s">
        <v>203</v>
      </c>
      <c r="C50" s="50">
        <v>1E-3</v>
      </c>
      <c r="D50" s="315">
        <v>1E-3</v>
      </c>
      <c r="E50" s="214">
        <v>0.02</v>
      </c>
      <c r="F50" s="214">
        <v>1E-4</v>
      </c>
      <c r="G50" s="214">
        <v>3.7799999999999999E-3</v>
      </c>
      <c r="H50" s="214">
        <v>0.01</v>
      </c>
      <c r="I50" s="214">
        <v>1E-4</v>
      </c>
      <c r="J50" s="280">
        <v>1E-4</v>
      </c>
      <c r="K50" s="214">
        <v>1E-4</v>
      </c>
      <c r="L50" s="214">
        <v>0.01</v>
      </c>
      <c r="M50" s="214">
        <v>0.01</v>
      </c>
      <c r="N50" s="214">
        <v>0.01</v>
      </c>
      <c r="O50" s="214">
        <v>0.02</v>
      </c>
      <c r="P50" s="214">
        <v>4.4999999999999999E-4</v>
      </c>
      <c r="Q50" s="214">
        <v>1E-4</v>
      </c>
      <c r="R50" s="214">
        <v>1E-4</v>
      </c>
    </row>
    <row r="51" spans="1:18" x14ac:dyDescent="0.3">
      <c r="A51" s="308"/>
      <c r="B51" s="301" t="s">
        <v>201</v>
      </c>
      <c r="C51" s="302"/>
      <c r="D51" s="314"/>
      <c r="E51" s="298"/>
      <c r="F51" s="298" t="s">
        <v>152</v>
      </c>
      <c r="G51" s="298"/>
      <c r="H51" s="298"/>
      <c r="I51" s="298" t="s">
        <v>152</v>
      </c>
      <c r="J51" s="298" t="s">
        <v>152</v>
      </c>
      <c r="K51" s="298" t="s">
        <v>152</v>
      </c>
      <c r="L51" s="298"/>
      <c r="M51" s="298"/>
      <c r="N51" s="298"/>
      <c r="O51" s="298"/>
      <c r="P51" s="298"/>
      <c r="Q51" s="298" t="s">
        <v>152</v>
      </c>
      <c r="R51" s="298" t="s">
        <v>152</v>
      </c>
    </row>
    <row r="52" spans="1:18" x14ac:dyDescent="0.3">
      <c r="A52" s="308" t="s">
        <v>22</v>
      </c>
      <c r="B52" s="301" t="s">
        <v>203</v>
      </c>
      <c r="C52" s="302" t="s">
        <v>13</v>
      </c>
      <c r="D52" s="314" t="s">
        <v>13</v>
      </c>
      <c r="E52" s="214">
        <v>0.04</v>
      </c>
      <c r="F52" s="214">
        <v>0.03</v>
      </c>
      <c r="G52" s="214">
        <v>0.01</v>
      </c>
      <c r="H52" s="214">
        <v>0.01</v>
      </c>
      <c r="I52" s="214">
        <v>0.01</v>
      </c>
      <c r="J52" s="214">
        <v>0.01</v>
      </c>
      <c r="K52" s="214">
        <v>0.02</v>
      </c>
      <c r="L52" s="214">
        <v>0.02</v>
      </c>
      <c r="M52" s="214">
        <v>7.7999999999999996E-3</v>
      </c>
      <c r="N52" s="214">
        <v>0.02</v>
      </c>
      <c r="O52" s="214">
        <v>0.01</v>
      </c>
      <c r="P52" s="214">
        <v>5.0000000000000001E-3</v>
      </c>
      <c r="Q52" s="214">
        <v>5.0000000000000001E-3</v>
      </c>
      <c r="R52" s="214">
        <v>8.8999999999999999E-3</v>
      </c>
    </row>
    <row r="53" spans="1:18" x14ac:dyDescent="0.3">
      <c r="A53" s="308"/>
      <c r="B53" s="301" t="s">
        <v>201</v>
      </c>
      <c r="C53" s="302"/>
      <c r="D53" s="314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 t="s">
        <v>152</v>
      </c>
      <c r="Q53" s="298" t="s">
        <v>152</v>
      </c>
      <c r="R53" s="298"/>
    </row>
    <row r="54" spans="1:18" x14ac:dyDescent="0.3">
      <c r="A54" s="308" t="s">
        <v>23</v>
      </c>
      <c r="B54" s="301" t="s">
        <v>203</v>
      </c>
      <c r="C54" s="302" t="s">
        <v>13</v>
      </c>
      <c r="D54" s="314" t="s">
        <v>13</v>
      </c>
      <c r="E54" s="214">
        <v>8.82</v>
      </c>
      <c r="F54" s="214">
        <v>10.5</v>
      </c>
      <c r="G54" s="214">
        <v>9.93</v>
      </c>
      <c r="H54" s="214">
        <v>5.38</v>
      </c>
      <c r="I54" s="214">
        <v>3.99</v>
      </c>
      <c r="J54" s="214">
        <v>3.44</v>
      </c>
      <c r="K54" s="214">
        <v>3.32</v>
      </c>
      <c r="L54" s="214">
        <v>9.0299999999999994</v>
      </c>
      <c r="M54" s="214">
        <v>4.32</v>
      </c>
      <c r="N54" s="214">
        <v>4.8499999999999996</v>
      </c>
      <c r="O54" s="214">
        <v>2.69</v>
      </c>
      <c r="P54" s="214">
        <v>1.6</v>
      </c>
      <c r="Q54" s="214">
        <v>0.1</v>
      </c>
      <c r="R54" s="214">
        <v>0.1</v>
      </c>
    </row>
    <row r="55" spans="1:18" x14ac:dyDescent="0.3">
      <c r="A55" s="308"/>
      <c r="B55" s="301" t="s">
        <v>201</v>
      </c>
      <c r="C55" s="302"/>
      <c r="D55" s="314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 t="s">
        <v>151</v>
      </c>
      <c r="Q55" s="298" t="s">
        <v>152</v>
      </c>
      <c r="R55" s="298" t="s">
        <v>152</v>
      </c>
    </row>
    <row r="56" spans="1:18" x14ac:dyDescent="0.3">
      <c r="A56" s="308" t="s">
        <v>24</v>
      </c>
      <c r="B56" s="301" t="s">
        <v>203</v>
      </c>
      <c r="C56" s="302" t="s">
        <v>13</v>
      </c>
      <c r="D56" s="314" t="s">
        <v>13</v>
      </c>
      <c r="E56" s="214">
        <v>0.62</v>
      </c>
      <c r="F56" s="214">
        <v>0.83</v>
      </c>
      <c r="G56" s="214">
        <v>0.08</v>
      </c>
      <c r="H56" s="214">
        <v>0.22</v>
      </c>
      <c r="I56" s="214">
        <v>5.0000000000000001E-4</v>
      </c>
      <c r="J56" s="214">
        <v>5.0000000000000001E-4</v>
      </c>
      <c r="K56" s="214">
        <v>0.05</v>
      </c>
      <c r="L56" s="214">
        <v>0.21</v>
      </c>
      <c r="M56" s="214">
        <v>0.13</v>
      </c>
      <c r="N56" s="214">
        <v>0.51</v>
      </c>
      <c r="O56" s="214">
        <v>0.52</v>
      </c>
      <c r="P56" s="214">
        <v>6.5399999999999998E-3</v>
      </c>
      <c r="Q56" s="214">
        <v>0.79</v>
      </c>
      <c r="R56" s="214">
        <v>7.0000000000000007E-2</v>
      </c>
    </row>
    <row r="57" spans="1:18" x14ac:dyDescent="0.3">
      <c r="A57" s="308"/>
      <c r="B57" s="301" t="s">
        <v>201</v>
      </c>
      <c r="C57" s="302"/>
      <c r="D57" s="314"/>
      <c r="E57" s="298"/>
      <c r="F57" s="298"/>
      <c r="G57" s="298"/>
      <c r="H57" s="298"/>
      <c r="I57" s="298" t="s">
        <v>152</v>
      </c>
      <c r="J57" s="298" t="s">
        <v>152</v>
      </c>
      <c r="K57" s="298"/>
      <c r="L57" s="298"/>
      <c r="M57" s="298"/>
      <c r="N57" s="298"/>
      <c r="O57" s="298"/>
      <c r="P57" s="298"/>
      <c r="Q57" s="298"/>
      <c r="R57" s="298"/>
    </row>
    <row r="58" spans="1:18" x14ac:dyDescent="0.3">
      <c r="A58" s="308" t="s">
        <v>25</v>
      </c>
      <c r="B58" s="301" t="s">
        <v>203</v>
      </c>
      <c r="C58" s="50">
        <v>2.5999999999999998E-5</v>
      </c>
      <c r="D58" s="315">
        <v>2.5999999999999998E-5</v>
      </c>
      <c r="E58" s="298">
        <v>1.27E-4</v>
      </c>
      <c r="F58" s="298">
        <v>5.0000000000000002E-5</v>
      </c>
      <c r="G58" s="298">
        <v>5.0000000000000002E-5</v>
      </c>
      <c r="H58" s="298">
        <v>5.0000000000000002E-5</v>
      </c>
      <c r="I58" s="298">
        <v>5.0000000000000002E-5</v>
      </c>
      <c r="J58" s="298">
        <v>5.0000000000000002E-5</v>
      </c>
      <c r="K58" s="298">
        <v>5.0000000000000002E-5</v>
      </c>
      <c r="L58" s="298">
        <v>5.0000000000000002E-5</v>
      </c>
      <c r="M58" s="298">
        <v>5.0000000000000002E-5</v>
      </c>
      <c r="N58" s="298">
        <v>5.0000000000000002E-5</v>
      </c>
      <c r="O58" s="298">
        <v>5.0000000000000002E-5</v>
      </c>
      <c r="P58" s="298">
        <v>5.0000000000000002E-5</v>
      </c>
      <c r="Q58" s="298">
        <v>5.0000000000000002E-5</v>
      </c>
      <c r="R58" s="298">
        <v>5.0000000000000002E-5</v>
      </c>
    </row>
    <row r="59" spans="1:18" x14ac:dyDescent="0.3">
      <c r="A59" s="308"/>
      <c r="B59" s="301" t="s">
        <v>201</v>
      </c>
      <c r="C59" s="302"/>
      <c r="D59" s="314"/>
      <c r="E59" s="298"/>
      <c r="F59" s="298" t="s">
        <v>152</v>
      </c>
      <c r="G59" s="298" t="s">
        <v>152</v>
      </c>
      <c r="H59" s="298" t="s">
        <v>152</v>
      </c>
      <c r="I59" s="298" t="s">
        <v>152</v>
      </c>
      <c r="J59" s="298" t="s">
        <v>152</v>
      </c>
      <c r="K59" s="298" t="s">
        <v>152</v>
      </c>
      <c r="L59" s="298" t="s">
        <v>152</v>
      </c>
      <c r="M59" s="298" t="s">
        <v>152</v>
      </c>
      <c r="N59" s="298" t="s">
        <v>152</v>
      </c>
      <c r="O59" s="298" t="s">
        <v>152</v>
      </c>
      <c r="P59" s="298" t="s">
        <v>152</v>
      </c>
      <c r="Q59" s="298" t="s">
        <v>152</v>
      </c>
      <c r="R59" s="298" t="s">
        <v>152</v>
      </c>
    </row>
    <row r="60" spans="1:18" x14ac:dyDescent="0.3">
      <c r="A60" s="308" t="s">
        <v>26</v>
      </c>
      <c r="B60" s="301" t="s">
        <v>203</v>
      </c>
      <c r="C60" s="50">
        <v>7.2999999999999995E-2</v>
      </c>
      <c r="D60" s="315">
        <v>7.2999999999999995E-2</v>
      </c>
      <c r="E60" s="214">
        <v>3.16E-3</v>
      </c>
      <c r="F60" s="214">
        <v>3.6000000000000002E-4</v>
      </c>
      <c r="G60" s="214">
        <v>7.1500000000000001E-3</v>
      </c>
      <c r="H60" s="214">
        <v>0.01</v>
      </c>
      <c r="I60" s="214">
        <v>0.01</v>
      </c>
      <c r="J60" s="214">
        <v>9.9299999999999996E-3</v>
      </c>
      <c r="K60" s="214">
        <v>0.02</v>
      </c>
      <c r="L60" s="214">
        <v>1.8799999999999999E-3</v>
      </c>
      <c r="M60" s="214">
        <v>0.02</v>
      </c>
      <c r="N60" s="214">
        <v>0.02</v>
      </c>
      <c r="O60" s="214">
        <v>0.04</v>
      </c>
      <c r="P60" s="214">
        <v>6.4099999999999999E-3</v>
      </c>
      <c r="Q60" s="214">
        <v>1E-4</v>
      </c>
      <c r="R60" s="214">
        <v>1E-4</v>
      </c>
    </row>
    <row r="61" spans="1:18" x14ac:dyDescent="0.3">
      <c r="A61" s="308"/>
      <c r="B61" s="301" t="s">
        <v>201</v>
      </c>
      <c r="C61" s="302"/>
      <c r="D61" s="314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 t="s">
        <v>152</v>
      </c>
      <c r="R61" s="298" t="s">
        <v>152</v>
      </c>
    </row>
    <row r="62" spans="1:18" x14ac:dyDescent="0.3">
      <c r="A62" s="308" t="s">
        <v>27</v>
      </c>
      <c r="B62" s="301" t="s">
        <v>203</v>
      </c>
      <c r="C62" s="50">
        <v>2.5000000000000001E-2</v>
      </c>
      <c r="D62" s="315">
        <v>2.5000000000000001E-2</v>
      </c>
      <c r="E62" s="214">
        <v>0.08</v>
      </c>
      <c r="F62" s="214">
        <v>7.0000000000000007E-2</v>
      </c>
      <c r="G62" s="214">
        <v>5.3400000000000001E-3</v>
      </c>
      <c r="H62" s="214">
        <v>0.01</v>
      </c>
      <c r="I62" s="214">
        <v>5.0000000000000001E-4</v>
      </c>
      <c r="J62" s="214">
        <v>5.0000000000000001E-4</v>
      </c>
      <c r="K62" s="214">
        <v>5.0000000000000001E-4</v>
      </c>
      <c r="L62" s="214">
        <v>0.02</v>
      </c>
      <c r="M62" s="214">
        <v>3.7100000000000002E-3</v>
      </c>
      <c r="N62" s="214">
        <v>0.03</v>
      </c>
      <c r="O62" s="214">
        <v>0.01</v>
      </c>
      <c r="P62" s="214">
        <v>7.1000000000000002E-4</v>
      </c>
      <c r="Q62" s="214">
        <v>5.0000000000000001E-4</v>
      </c>
      <c r="R62" s="214">
        <v>5.0000000000000001E-4</v>
      </c>
    </row>
    <row r="63" spans="1:18" x14ac:dyDescent="0.3">
      <c r="A63" s="308"/>
      <c r="B63" s="301" t="s">
        <v>201</v>
      </c>
      <c r="C63" s="302"/>
      <c r="D63" s="314"/>
      <c r="E63" s="298"/>
      <c r="F63" s="298"/>
      <c r="G63" s="298"/>
      <c r="H63" s="298"/>
      <c r="I63" s="298" t="s">
        <v>152</v>
      </c>
      <c r="J63" s="298" t="s">
        <v>152</v>
      </c>
      <c r="K63" s="298" t="s">
        <v>152</v>
      </c>
      <c r="L63" s="298"/>
      <c r="M63" s="298"/>
      <c r="N63" s="298"/>
      <c r="O63" s="298"/>
      <c r="P63" s="298"/>
      <c r="Q63" s="298" t="s">
        <v>152</v>
      </c>
      <c r="R63" s="298" t="s">
        <v>152</v>
      </c>
    </row>
    <row r="64" spans="1:18" x14ac:dyDescent="0.3">
      <c r="A64" s="308" t="s">
        <v>215</v>
      </c>
      <c r="B64" s="301" t="s">
        <v>203</v>
      </c>
      <c r="C64" s="50">
        <v>13</v>
      </c>
      <c r="D64" s="315">
        <v>13</v>
      </c>
      <c r="E64" s="298" t="s">
        <v>153</v>
      </c>
      <c r="F64" s="298" t="s">
        <v>153</v>
      </c>
      <c r="G64" s="298" t="s">
        <v>153</v>
      </c>
      <c r="H64" s="298" t="s">
        <v>153</v>
      </c>
      <c r="I64" s="298" t="s">
        <v>153</v>
      </c>
      <c r="J64" s="298" t="s">
        <v>153</v>
      </c>
      <c r="K64" s="298" t="s">
        <v>153</v>
      </c>
      <c r="L64" s="298" t="s">
        <v>153</v>
      </c>
      <c r="M64" s="298" t="s">
        <v>153</v>
      </c>
      <c r="N64" s="298" t="s">
        <v>153</v>
      </c>
      <c r="O64" s="298" t="s">
        <v>153</v>
      </c>
      <c r="P64" s="298" t="s">
        <v>153</v>
      </c>
      <c r="Q64" s="298" t="s">
        <v>153</v>
      </c>
      <c r="R64" s="298" t="s">
        <v>153</v>
      </c>
    </row>
    <row r="65" spans="1:18" x14ac:dyDescent="0.3">
      <c r="A65" s="308"/>
      <c r="B65" s="301" t="s">
        <v>201</v>
      </c>
      <c r="C65" s="302"/>
      <c r="D65" s="314"/>
      <c r="E65" s="298" t="s">
        <v>183</v>
      </c>
      <c r="F65" s="298" t="s">
        <v>183</v>
      </c>
      <c r="G65" s="298" t="s">
        <v>183</v>
      </c>
      <c r="H65" s="298" t="s">
        <v>183</v>
      </c>
      <c r="I65" s="298" t="s">
        <v>183</v>
      </c>
      <c r="J65" s="298" t="s">
        <v>183</v>
      </c>
      <c r="K65" s="298" t="s">
        <v>183</v>
      </c>
      <c r="L65" s="298" t="s">
        <v>183</v>
      </c>
      <c r="M65" s="298" t="s">
        <v>183</v>
      </c>
      <c r="N65" s="298" t="s">
        <v>183</v>
      </c>
      <c r="O65" s="298" t="s">
        <v>183</v>
      </c>
      <c r="P65" s="298" t="s">
        <v>183</v>
      </c>
      <c r="Q65" s="298" t="s">
        <v>183</v>
      </c>
      <c r="R65" s="298" t="s">
        <v>183</v>
      </c>
    </row>
    <row r="66" spans="1:18" x14ac:dyDescent="0.3">
      <c r="A66" s="308" t="s">
        <v>216</v>
      </c>
      <c r="B66" s="301" t="s">
        <v>203</v>
      </c>
      <c r="C66" s="50">
        <v>0.06</v>
      </c>
      <c r="D66" s="315">
        <v>0.06</v>
      </c>
      <c r="E66" s="298" t="s">
        <v>153</v>
      </c>
      <c r="F66" s="298" t="s">
        <v>153</v>
      </c>
      <c r="G66" s="298" t="s">
        <v>153</v>
      </c>
      <c r="H66" s="298" t="s">
        <v>153</v>
      </c>
      <c r="I66" s="298" t="s">
        <v>153</v>
      </c>
      <c r="J66" s="298" t="s">
        <v>153</v>
      </c>
      <c r="K66" s="298" t="s">
        <v>153</v>
      </c>
      <c r="L66" s="298" t="s">
        <v>153</v>
      </c>
      <c r="M66" s="298" t="s">
        <v>153</v>
      </c>
      <c r="N66" s="298" t="s">
        <v>153</v>
      </c>
      <c r="O66" s="298" t="s">
        <v>153</v>
      </c>
      <c r="P66" s="298" t="s">
        <v>153</v>
      </c>
      <c r="Q66" s="298" t="s">
        <v>153</v>
      </c>
      <c r="R66" s="298" t="s">
        <v>153</v>
      </c>
    </row>
    <row r="67" spans="1:18" x14ac:dyDescent="0.3">
      <c r="A67" s="308"/>
      <c r="B67" s="301" t="s">
        <v>201</v>
      </c>
      <c r="C67" s="302"/>
      <c r="D67" s="314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</row>
    <row r="68" spans="1:18" x14ac:dyDescent="0.3">
      <c r="A68" s="308" t="s">
        <v>29</v>
      </c>
      <c r="B68" s="301" t="s">
        <v>203</v>
      </c>
      <c r="C68" s="302" t="s">
        <v>13</v>
      </c>
      <c r="D68" s="314" t="s">
        <v>13</v>
      </c>
      <c r="E68" s="214">
        <v>6.4</v>
      </c>
      <c r="F68" s="214">
        <v>12.3</v>
      </c>
      <c r="G68" s="214">
        <v>3.6</v>
      </c>
      <c r="H68" s="214">
        <v>5.8</v>
      </c>
      <c r="I68" s="214">
        <v>4.2</v>
      </c>
      <c r="J68" s="214">
        <v>4.5</v>
      </c>
      <c r="K68" s="214">
        <v>6.3</v>
      </c>
      <c r="L68" s="214">
        <v>3.5</v>
      </c>
      <c r="M68" s="214">
        <v>7.8</v>
      </c>
      <c r="N68" s="214">
        <v>7.3</v>
      </c>
      <c r="O68" s="214">
        <v>6</v>
      </c>
      <c r="P68" s="214">
        <v>3</v>
      </c>
      <c r="Q68" s="214">
        <v>2</v>
      </c>
      <c r="R68" s="214">
        <v>2</v>
      </c>
    </row>
    <row r="69" spans="1:18" x14ac:dyDescent="0.3">
      <c r="A69" s="308"/>
      <c r="B69" s="301" t="s">
        <v>201</v>
      </c>
      <c r="C69" s="302"/>
      <c r="D69" s="314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 t="s">
        <v>152</v>
      </c>
      <c r="R69" s="298" t="s">
        <v>152</v>
      </c>
    </row>
    <row r="70" spans="1:18" x14ac:dyDescent="0.3">
      <c r="A70" s="308" t="s">
        <v>30</v>
      </c>
      <c r="B70" s="301" t="s">
        <v>203</v>
      </c>
      <c r="C70" s="50">
        <v>1E-3</v>
      </c>
      <c r="D70" s="315">
        <v>1E-3</v>
      </c>
      <c r="E70" s="298">
        <v>5.0000000000000001E-4</v>
      </c>
      <c r="F70" s="298">
        <v>2.7599999999999999E-3</v>
      </c>
      <c r="G70" s="298">
        <v>5.0000000000000001E-4</v>
      </c>
      <c r="H70" s="298">
        <v>5.0000000000000001E-4</v>
      </c>
      <c r="I70" s="298">
        <v>5.0000000000000001E-4</v>
      </c>
      <c r="J70" s="298">
        <v>5.0000000000000001E-4</v>
      </c>
      <c r="K70" s="298">
        <v>5.0000000000000001E-4</v>
      </c>
      <c r="L70" s="298">
        <v>5.0000000000000001E-4</v>
      </c>
      <c r="M70" s="298">
        <v>5.0000000000000001E-4</v>
      </c>
      <c r="N70" s="298">
        <v>5.9000000000000003E-4</v>
      </c>
      <c r="O70" s="298">
        <v>5.0000000000000001E-4</v>
      </c>
      <c r="P70" s="298">
        <v>5.0000000000000001E-4</v>
      </c>
      <c r="Q70" s="298">
        <v>5.0000000000000001E-4</v>
      </c>
      <c r="R70" s="298">
        <v>5.0000000000000001E-4</v>
      </c>
    </row>
    <row r="71" spans="1:18" x14ac:dyDescent="0.3">
      <c r="A71" s="308"/>
      <c r="B71" s="301" t="s">
        <v>201</v>
      </c>
      <c r="C71" s="302"/>
      <c r="D71" s="314"/>
      <c r="E71" s="298" t="s">
        <v>152</v>
      </c>
      <c r="F71" s="298"/>
      <c r="G71" s="298" t="s">
        <v>152</v>
      </c>
      <c r="H71" s="298" t="s">
        <v>152</v>
      </c>
      <c r="I71" s="298" t="s">
        <v>152</v>
      </c>
      <c r="J71" s="298" t="s">
        <v>152</v>
      </c>
      <c r="K71" s="298" t="s">
        <v>152</v>
      </c>
      <c r="L71" s="298" t="s">
        <v>152</v>
      </c>
      <c r="M71" s="298" t="s">
        <v>152</v>
      </c>
      <c r="N71" s="298"/>
      <c r="O71" s="298" t="s">
        <v>152</v>
      </c>
      <c r="P71" s="298" t="s">
        <v>152</v>
      </c>
      <c r="Q71" s="298" t="s">
        <v>152</v>
      </c>
      <c r="R71" s="298" t="s">
        <v>152</v>
      </c>
    </row>
    <row r="72" spans="1:18" x14ac:dyDescent="0.3">
      <c r="A72" s="308" t="s">
        <v>217</v>
      </c>
      <c r="B72" s="301" t="s">
        <v>203</v>
      </c>
      <c r="C72" s="302" t="s">
        <v>13</v>
      </c>
      <c r="D72" s="314" t="s">
        <v>13</v>
      </c>
      <c r="E72" s="214">
        <v>35.299999999999997</v>
      </c>
      <c r="F72" s="214">
        <v>8.61</v>
      </c>
      <c r="G72" s="214">
        <v>6.23</v>
      </c>
      <c r="H72" s="214">
        <v>11.6</v>
      </c>
      <c r="I72" s="214">
        <v>2.46</v>
      </c>
      <c r="J72" s="214">
        <v>2.78</v>
      </c>
      <c r="K72" s="214">
        <v>3.6</v>
      </c>
      <c r="L72" s="214">
        <v>23.5</v>
      </c>
      <c r="M72" s="214">
        <v>5.28</v>
      </c>
      <c r="N72" s="214">
        <v>28</v>
      </c>
      <c r="O72" s="214">
        <v>9.1999999999999993</v>
      </c>
      <c r="P72" s="214">
        <v>2.48</v>
      </c>
      <c r="Q72" s="214">
        <v>0.05</v>
      </c>
      <c r="R72" s="214">
        <v>2.25</v>
      </c>
    </row>
    <row r="73" spans="1:18" x14ac:dyDescent="0.3">
      <c r="A73" s="308"/>
      <c r="B73" s="301" t="s">
        <v>201</v>
      </c>
      <c r="C73" s="302"/>
      <c r="D73" s="314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 t="s">
        <v>151</v>
      </c>
      <c r="Q73" s="298" t="s">
        <v>152</v>
      </c>
      <c r="R73" s="298"/>
    </row>
    <row r="74" spans="1:18" x14ac:dyDescent="0.3">
      <c r="A74" s="308" t="s">
        <v>31</v>
      </c>
      <c r="B74" s="301" t="s">
        <v>203</v>
      </c>
      <c r="C74" s="50">
        <v>1E-4</v>
      </c>
      <c r="D74" s="315">
        <v>1E-4</v>
      </c>
      <c r="E74" s="214">
        <v>1.1999999999999999E-3</v>
      </c>
      <c r="F74" s="214">
        <v>5.0000000000000002E-5</v>
      </c>
      <c r="G74" s="214">
        <v>5.1999999999999997E-5</v>
      </c>
      <c r="H74" s="214">
        <v>2.0900000000000001E-4</v>
      </c>
      <c r="I74" s="214">
        <v>5.0000000000000002E-5</v>
      </c>
      <c r="J74" s="214">
        <v>5.0000000000000002E-5</v>
      </c>
      <c r="K74" s="214">
        <v>5.0000000000000002E-5</v>
      </c>
      <c r="L74" s="214">
        <v>2.9799999999999998E-4</v>
      </c>
      <c r="M74" s="214">
        <v>3.77E-4</v>
      </c>
      <c r="N74" s="214">
        <v>3.0800000000000001E-4</v>
      </c>
      <c r="O74" s="214">
        <v>2.4399999999999999E-4</v>
      </c>
      <c r="P74" s="214">
        <v>5.0000000000000002E-5</v>
      </c>
      <c r="Q74" s="214">
        <v>5.0000000000000002E-5</v>
      </c>
      <c r="R74" s="214">
        <v>5.0000000000000002E-5</v>
      </c>
    </row>
    <row r="75" spans="1:18" x14ac:dyDescent="0.3">
      <c r="A75" s="308"/>
      <c r="B75" s="301" t="s">
        <v>201</v>
      </c>
      <c r="C75" s="302"/>
      <c r="D75" s="314"/>
      <c r="E75" s="298"/>
      <c r="F75" s="298" t="s">
        <v>152</v>
      </c>
      <c r="G75" s="298"/>
      <c r="H75" s="298"/>
      <c r="I75" s="298" t="s">
        <v>152</v>
      </c>
      <c r="J75" s="298" t="s">
        <v>152</v>
      </c>
      <c r="K75" s="298" t="s">
        <v>152</v>
      </c>
      <c r="L75" s="298"/>
      <c r="M75" s="298"/>
      <c r="N75" s="298"/>
      <c r="O75" s="298"/>
      <c r="P75" s="298" t="s">
        <v>152</v>
      </c>
      <c r="Q75" s="298" t="s">
        <v>152</v>
      </c>
      <c r="R75" s="298" t="s">
        <v>152</v>
      </c>
    </row>
    <row r="76" spans="1:18" x14ac:dyDescent="0.3">
      <c r="A76" s="308" t="s">
        <v>32</v>
      </c>
      <c r="B76" s="301" t="s">
        <v>203</v>
      </c>
      <c r="C76" s="302" t="s">
        <v>13</v>
      </c>
      <c r="D76" s="314" t="s">
        <v>13</v>
      </c>
      <c r="E76" s="214" t="s">
        <v>153</v>
      </c>
      <c r="F76" s="214" t="s">
        <v>153</v>
      </c>
      <c r="G76" s="214" t="s">
        <v>153</v>
      </c>
      <c r="H76" s="214" t="s">
        <v>153</v>
      </c>
      <c r="I76" s="214" t="s">
        <v>153</v>
      </c>
      <c r="J76" s="214" t="s">
        <v>153</v>
      </c>
      <c r="K76" s="214" t="s">
        <v>153</v>
      </c>
      <c r="L76" s="214" t="s">
        <v>153</v>
      </c>
      <c r="M76" s="214" t="s">
        <v>153</v>
      </c>
      <c r="N76" s="214" t="s">
        <v>153</v>
      </c>
      <c r="O76" s="214" t="s">
        <v>153</v>
      </c>
      <c r="P76" s="214" t="s">
        <v>153</v>
      </c>
      <c r="Q76" s="214" t="s">
        <v>153</v>
      </c>
      <c r="R76" s="214" t="s">
        <v>153</v>
      </c>
    </row>
    <row r="77" spans="1:18" x14ac:dyDescent="0.3">
      <c r="A77" s="308"/>
      <c r="B77" s="301" t="s">
        <v>201</v>
      </c>
      <c r="C77" s="302"/>
      <c r="D77" s="314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</row>
    <row r="78" spans="1:18" x14ac:dyDescent="0.3">
      <c r="A78" s="308" t="s">
        <v>33</v>
      </c>
      <c r="B78" s="301" t="s">
        <v>203</v>
      </c>
      <c r="C78" s="302" t="s">
        <v>13</v>
      </c>
      <c r="D78" s="314" t="s">
        <v>13</v>
      </c>
      <c r="E78" s="214">
        <v>0.09</v>
      </c>
      <c r="F78" s="214">
        <v>0.09</v>
      </c>
      <c r="G78" s="214">
        <v>0.06</v>
      </c>
      <c r="H78" s="214">
        <v>0.03</v>
      </c>
      <c r="I78" s="214">
        <v>0.1</v>
      </c>
      <c r="J78" s="214">
        <v>0.08</v>
      </c>
      <c r="K78" s="214">
        <v>0.06</v>
      </c>
      <c r="L78" s="214">
        <v>0.11</v>
      </c>
      <c r="M78" s="214">
        <v>0.03</v>
      </c>
      <c r="N78" s="214">
        <v>0.05</v>
      </c>
      <c r="O78" s="214">
        <v>0.03</v>
      </c>
      <c r="P78" s="214">
        <v>0.05</v>
      </c>
      <c r="Q78" s="214">
        <v>5.0000000000000001E-4</v>
      </c>
      <c r="R78" s="214">
        <v>0.01</v>
      </c>
    </row>
    <row r="79" spans="1:18" x14ac:dyDescent="0.3">
      <c r="A79" s="308"/>
      <c r="B79" s="301" t="s">
        <v>201</v>
      </c>
      <c r="C79" s="302"/>
      <c r="D79" s="314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 t="s">
        <v>152</v>
      </c>
      <c r="R79" s="298"/>
    </row>
    <row r="80" spans="1:18" x14ac:dyDescent="0.3">
      <c r="A80" s="308" t="s">
        <v>218</v>
      </c>
      <c r="B80" s="301" t="s">
        <v>203</v>
      </c>
      <c r="C80" s="50">
        <v>100</v>
      </c>
      <c r="D80" s="315">
        <v>100</v>
      </c>
      <c r="E80" s="298">
        <v>19.899999999999999</v>
      </c>
      <c r="F80" s="298">
        <v>94.9</v>
      </c>
      <c r="G80" s="298">
        <v>46</v>
      </c>
      <c r="H80" s="298">
        <v>33.299999999999997</v>
      </c>
      <c r="I80" s="298">
        <v>19.600000000000001</v>
      </c>
      <c r="J80" s="298">
        <v>20.7</v>
      </c>
      <c r="K80" s="298">
        <v>17.8</v>
      </c>
      <c r="L80" s="298">
        <v>53.8</v>
      </c>
      <c r="M80" s="298">
        <v>33.200000000000003</v>
      </c>
      <c r="N80" s="298">
        <v>20.6</v>
      </c>
      <c r="O80" s="298">
        <v>15.3</v>
      </c>
      <c r="P80" s="298">
        <v>3.98</v>
      </c>
      <c r="Q80" s="298">
        <v>0.5</v>
      </c>
      <c r="R80" s="298">
        <v>7.84</v>
      </c>
    </row>
    <row r="81" spans="1:18" x14ac:dyDescent="0.3">
      <c r="A81" s="308"/>
      <c r="B81" s="301" t="s">
        <v>201</v>
      </c>
      <c r="C81" s="302"/>
      <c r="D81" s="314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 t="s">
        <v>152</v>
      </c>
      <c r="R81" s="298"/>
    </row>
    <row r="82" spans="1:18" x14ac:dyDescent="0.3">
      <c r="A82" s="308" t="s">
        <v>34</v>
      </c>
      <c r="B82" s="301" t="s">
        <v>203</v>
      </c>
      <c r="C82" s="302" t="s">
        <v>13</v>
      </c>
      <c r="D82" s="314" t="s">
        <v>13</v>
      </c>
      <c r="E82" s="298">
        <v>0.5</v>
      </c>
      <c r="F82" s="298">
        <v>41.4</v>
      </c>
      <c r="G82" s="298">
        <v>16.899999999999999</v>
      </c>
      <c r="H82" s="298">
        <v>0.5</v>
      </c>
      <c r="I82" s="298">
        <v>0.5</v>
      </c>
      <c r="J82" s="298">
        <v>0.5</v>
      </c>
      <c r="K82" s="298">
        <v>0.5</v>
      </c>
      <c r="L82" s="298">
        <v>18.7</v>
      </c>
      <c r="M82" s="298">
        <v>0.5</v>
      </c>
      <c r="N82" s="298">
        <v>0.5</v>
      </c>
      <c r="O82" s="298">
        <v>0.5</v>
      </c>
      <c r="P82" s="298">
        <v>1.31</v>
      </c>
      <c r="Q82" s="298">
        <v>9.61</v>
      </c>
      <c r="R82" s="298">
        <v>2.52</v>
      </c>
    </row>
    <row r="83" spans="1:18" x14ac:dyDescent="0.3">
      <c r="A83" s="308"/>
      <c r="B83" s="301" t="s">
        <v>201</v>
      </c>
      <c r="C83" s="302"/>
      <c r="D83" s="314"/>
      <c r="E83" s="298" t="s">
        <v>152</v>
      </c>
      <c r="F83" s="298"/>
      <c r="G83" s="298"/>
      <c r="H83" s="298" t="s">
        <v>152</v>
      </c>
      <c r="I83" s="298" t="s">
        <v>152</v>
      </c>
      <c r="J83" s="298" t="s">
        <v>152</v>
      </c>
      <c r="K83" s="298" t="s">
        <v>152</v>
      </c>
      <c r="L83" s="298"/>
      <c r="M83" s="298" t="s">
        <v>152</v>
      </c>
      <c r="N83" s="298" t="s">
        <v>152</v>
      </c>
      <c r="O83" s="298" t="s">
        <v>152</v>
      </c>
      <c r="P83" s="298"/>
      <c r="Q83" s="298"/>
      <c r="R83" s="298"/>
    </row>
    <row r="84" spans="1:18" x14ac:dyDescent="0.3">
      <c r="A84" s="308" t="s">
        <v>35</v>
      </c>
      <c r="B84" s="301" t="s">
        <v>203</v>
      </c>
      <c r="C84" s="50">
        <v>8.0000000000000004E-4</v>
      </c>
      <c r="D84" s="315">
        <v>8.0000000000000004E-4</v>
      </c>
      <c r="E84" s="214">
        <v>2.1000000000000001E-4</v>
      </c>
      <c r="F84" s="214">
        <v>1E-4</v>
      </c>
      <c r="G84" s="214">
        <v>1E-4</v>
      </c>
      <c r="H84" s="214">
        <v>1E-4</v>
      </c>
      <c r="I84" s="214">
        <v>1E-4</v>
      </c>
      <c r="J84" s="214">
        <v>1E-4</v>
      </c>
      <c r="K84" s="214">
        <v>1E-4</v>
      </c>
      <c r="L84" s="214">
        <v>1.2999999999999999E-4</v>
      </c>
      <c r="M84" s="214">
        <v>1E-4</v>
      </c>
      <c r="N84" s="214">
        <v>1.9000000000000001E-4</v>
      </c>
      <c r="O84" s="214">
        <v>1E-4</v>
      </c>
      <c r="P84" s="214">
        <v>1E-4</v>
      </c>
      <c r="Q84" s="214">
        <v>1E-4</v>
      </c>
      <c r="R84" s="214">
        <v>1.8000000000000001E-4</v>
      </c>
    </row>
    <row r="85" spans="1:18" x14ac:dyDescent="0.3">
      <c r="A85" s="308"/>
      <c r="B85" s="301" t="s">
        <v>201</v>
      </c>
      <c r="C85" s="302"/>
      <c r="D85" s="314"/>
      <c r="E85" s="298"/>
      <c r="F85" s="298" t="s">
        <v>152</v>
      </c>
      <c r="G85" s="298" t="s">
        <v>152</v>
      </c>
      <c r="H85" s="298" t="s">
        <v>152</v>
      </c>
      <c r="I85" s="298" t="s">
        <v>152</v>
      </c>
      <c r="J85" s="298" t="s">
        <v>152</v>
      </c>
      <c r="K85" s="298" t="s">
        <v>152</v>
      </c>
      <c r="L85" s="298"/>
      <c r="M85" s="298" t="s">
        <v>152</v>
      </c>
      <c r="N85" s="298"/>
      <c r="O85" s="298" t="s">
        <v>152</v>
      </c>
      <c r="P85" s="298" t="s">
        <v>152</v>
      </c>
      <c r="Q85" s="298" t="s">
        <v>152</v>
      </c>
      <c r="R85" s="298"/>
    </row>
    <row r="86" spans="1:18" x14ac:dyDescent="0.3">
      <c r="A86" s="308" t="s">
        <v>37</v>
      </c>
      <c r="B86" s="301" t="s">
        <v>203</v>
      </c>
      <c r="C86" s="50">
        <v>0.1</v>
      </c>
      <c r="D86" s="315">
        <v>0.1</v>
      </c>
      <c r="E86" s="214">
        <v>0.37</v>
      </c>
      <c r="F86" s="214">
        <v>0.01</v>
      </c>
      <c r="G86" s="214">
        <v>0.03</v>
      </c>
      <c r="H86" s="214">
        <v>0.1</v>
      </c>
      <c r="I86" s="214">
        <v>0.01</v>
      </c>
      <c r="J86" s="214">
        <v>0.01</v>
      </c>
      <c r="K86" s="214">
        <v>0.01</v>
      </c>
      <c r="L86" s="214">
        <v>0.21</v>
      </c>
      <c r="M86" s="214">
        <v>0.05</v>
      </c>
      <c r="N86" s="214">
        <v>0.28999999999999998</v>
      </c>
      <c r="O86" s="214">
        <v>0.06</v>
      </c>
      <c r="P86" s="214">
        <v>0.01</v>
      </c>
      <c r="Q86" s="214">
        <v>0.01</v>
      </c>
      <c r="R86" s="214">
        <v>0.01</v>
      </c>
    </row>
    <row r="87" spans="1:18" x14ac:dyDescent="0.3">
      <c r="A87" s="308"/>
      <c r="B87" s="301" t="s">
        <v>201</v>
      </c>
      <c r="C87" s="302"/>
      <c r="D87" s="314"/>
      <c r="E87" s="298"/>
      <c r="F87" s="298" t="s">
        <v>152</v>
      </c>
      <c r="G87" s="298"/>
      <c r="H87" s="298"/>
      <c r="I87" s="298" t="s">
        <v>152</v>
      </c>
      <c r="J87" s="298" t="s">
        <v>152</v>
      </c>
      <c r="K87" s="298" t="s">
        <v>152</v>
      </c>
      <c r="L87" s="298"/>
      <c r="M87" s="298"/>
      <c r="N87" s="298"/>
      <c r="O87" s="298"/>
      <c r="P87" s="298" t="s">
        <v>152</v>
      </c>
      <c r="Q87" s="298" t="s">
        <v>152</v>
      </c>
      <c r="R87" s="298" t="s">
        <v>152</v>
      </c>
    </row>
    <row r="88" spans="1:18" x14ac:dyDescent="0.3">
      <c r="A88" s="308" t="s">
        <v>38</v>
      </c>
      <c r="B88" s="301" t="s">
        <v>203</v>
      </c>
      <c r="C88" s="50">
        <v>1.4999999999999999E-2</v>
      </c>
      <c r="D88" s="315">
        <v>1.4999999999999999E-2</v>
      </c>
      <c r="E88" s="214">
        <v>1.99E-3</v>
      </c>
      <c r="F88" s="214">
        <v>1.0000000000000001E-5</v>
      </c>
      <c r="G88" s="214">
        <v>3.1500000000000001E-4</v>
      </c>
      <c r="H88" s="214">
        <v>8.8599999999999996E-4</v>
      </c>
      <c r="I88" s="214">
        <v>3.1999999999999999E-5</v>
      </c>
      <c r="J88" s="214">
        <v>1.0000000000000001E-5</v>
      </c>
      <c r="K88" s="214">
        <v>1.1E-5</v>
      </c>
      <c r="L88" s="214">
        <v>7.3999999999999999E-4</v>
      </c>
      <c r="M88" s="214">
        <v>1.94E-4</v>
      </c>
      <c r="N88" s="214">
        <v>1.2199999999999999E-3</v>
      </c>
      <c r="O88" s="214">
        <v>5.6400000000000005E-4</v>
      </c>
      <c r="P88" s="214">
        <v>6.6399999999999999E-4</v>
      </c>
      <c r="Q88" s="214">
        <v>1.0000000000000001E-5</v>
      </c>
      <c r="R88" s="214">
        <v>3.8999999999999999E-5</v>
      </c>
    </row>
    <row r="89" spans="1:18" x14ac:dyDescent="0.3">
      <c r="A89" s="308"/>
      <c r="B89" s="301" t="s">
        <v>201</v>
      </c>
      <c r="C89" s="302"/>
      <c r="D89" s="314"/>
      <c r="E89" s="298"/>
      <c r="F89" s="298" t="s">
        <v>152</v>
      </c>
      <c r="G89" s="298"/>
      <c r="H89" s="298"/>
      <c r="I89" s="298"/>
      <c r="J89" s="298" t="s">
        <v>152</v>
      </c>
      <c r="K89" s="298"/>
      <c r="L89" s="298"/>
      <c r="M89" s="298"/>
      <c r="N89" s="298"/>
      <c r="O89" s="298"/>
      <c r="P89" s="298"/>
      <c r="Q89" s="298" t="s">
        <v>152</v>
      </c>
      <c r="R89" s="298"/>
    </row>
    <row r="90" spans="1:18" x14ac:dyDescent="0.3">
      <c r="A90" s="308" t="s">
        <v>39</v>
      </c>
      <c r="B90" s="301" t="s">
        <v>203</v>
      </c>
      <c r="C90" s="302" t="s">
        <v>13</v>
      </c>
      <c r="D90" s="314" t="s">
        <v>13</v>
      </c>
      <c r="E90" s="214">
        <v>0.04</v>
      </c>
      <c r="F90" s="214">
        <v>1E-3</v>
      </c>
      <c r="G90" s="214">
        <v>4.5999999999999999E-3</v>
      </c>
      <c r="H90" s="214">
        <v>0.01</v>
      </c>
      <c r="I90" s="214">
        <v>1E-3</v>
      </c>
      <c r="J90" s="214">
        <v>1E-3</v>
      </c>
      <c r="K90" s="214">
        <v>1E-3</v>
      </c>
      <c r="L90" s="214">
        <v>0.02</v>
      </c>
      <c r="M90" s="214">
        <v>1.9E-3</v>
      </c>
      <c r="N90" s="214">
        <v>0.02</v>
      </c>
      <c r="O90" s="214">
        <v>6.1000000000000004E-3</v>
      </c>
      <c r="P90" s="214">
        <v>1E-3</v>
      </c>
      <c r="Q90" s="214">
        <v>1E-3</v>
      </c>
      <c r="R90" s="214">
        <v>1E-3</v>
      </c>
    </row>
    <row r="91" spans="1:18" x14ac:dyDescent="0.3">
      <c r="A91" s="308"/>
      <c r="B91" s="301" t="s">
        <v>201</v>
      </c>
      <c r="C91" s="302"/>
      <c r="D91" s="314"/>
      <c r="E91" s="298"/>
      <c r="F91" s="298" t="s">
        <v>152</v>
      </c>
      <c r="G91" s="298"/>
      <c r="H91" s="298"/>
      <c r="I91" s="298" t="s">
        <v>152</v>
      </c>
      <c r="J91" s="298" t="s">
        <v>152</v>
      </c>
      <c r="K91" s="298" t="s">
        <v>152</v>
      </c>
      <c r="L91" s="298"/>
      <c r="M91" s="298"/>
      <c r="N91" s="298"/>
      <c r="O91" s="298"/>
      <c r="P91" s="298" t="s">
        <v>152</v>
      </c>
      <c r="Q91" s="298" t="s">
        <v>152</v>
      </c>
      <c r="R91" s="298" t="s">
        <v>152</v>
      </c>
    </row>
    <row r="92" spans="1:18" x14ac:dyDescent="0.3">
      <c r="A92" s="308" t="s">
        <v>40</v>
      </c>
      <c r="B92" s="301" t="s">
        <v>203</v>
      </c>
      <c r="C92" s="50">
        <v>0.03</v>
      </c>
      <c r="D92" s="315">
        <v>0.03</v>
      </c>
      <c r="E92" s="214">
        <v>0.44</v>
      </c>
      <c r="F92" s="214">
        <v>0.02</v>
      </c>
      <c r="G92" s="214">
        <v>0.06</v>
      </c>
      <c r="H92" s="214">
        <v>0.24</v>
      </c>
      <c r="I92" s="214">
        <v>0.01</v>
      </c>
      <c r="J92" s="214">
        <v>0.01</v>
      </c>
      <c r="K92" s="214">
        <v>0.01</v>
      </c>
      <c r="L92" s="214">
        <v>0.03</v>
      </c>
      <c r="M92" s="214">
        <v>0.05</v>
      </c>
      <c r="N92" s="214">
        <v>0.06</v>
      </c>
      <c r="O92" s="214">
        <v>0.01</v>
      </c>
      <c r="P92" s="214">
        <v>0.01</v>
      </c>
      <c r="Q92" s="214">
        <v>1.43</v>
      </c>
      <c r="R92" s="214">
        <v>0.62</v>
      </c>
    </row>
    <row r="93" spans="1:18" x14ac:dyDescent="0.3">
      <c r="A93" s="308"/>
      <c r="B93" s="301" t="s">
        <v>201</v>
      </c>
      <c r="C93" s="309"/>
      <c r="D93" s="317"/>
      <c r="E93" s="310"/>
      <c r="F93" s="310"/>
      <c r="G93" s="310"/>
      <c r="H93" s="310"/>
      <c r="I93" s="310" t="s">
        <v>152</v>
      </c>
      <c r="J93" s="310" t="s">
        <v>152</v>
      </c>
      <c r="K93" s="310" t="s">
        <v>152</v>
      </c>
      <c r="L93" s="310"/>
      <c r="M93" s="310"/>
      <c r="N93" s="310"/>
      <c r="O93" s="310"/>
      <c r="P93" s="310" t="s">
        <v>152</v>
      </c>
      <c r="Q93" s="310"/>
      <c r="R93" s="310"/>
    </row>
    <row r="94" spans="1:18" ht="6" customHeight="1" x14ac:dyDescent="0.3">
      <c r="A94" s="298"/>
      <c r="B94" s="298"/>
      <c r="C94" s="298"/>
      <c r="D94" s="298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298"/>
      <c r="Q94" s="298"/>
      <c r="R94" s="298"/>
    </row>
    <row r="95" spans="1:18" x14ac:dyDescent="0.3">
      <c r="A95" s="53" t="s">
        <v>154</v>
      </c>
      <c r="B95" s="54"/>
      <c r="C95" s="133"/>
      <c r="D95" s="133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298"/>
      <c r="Q95" s="298"/>
      <c r="R95" s="298"/>
    </row>
    <row r="96" spans="1:18" x14ac:dyDescent="0.3">
      <c r="A96" s="59" t="s">
        <v>504</v>
      </c>
      <c r="B96" s="135"/>
      <c r="C96" s="133"/>
      <c r="D96" s="133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298"/>
      <c r="Q96" s="298"/>
      <c r="R96" s="298"/>
    </row>
    <row r="97" spans="1:18" x14ac:dyDescent="0.3">
      <c r="A97" s="59" t="s">
        <v>505</v>
      </c>
      <c r="B97" s="135"/>
      <c r="C97" s="133"/>
      <c r="D97" s="55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298"/>
      <c r="Q97" s="298"/>
      <c r="R97" s="298"/>
    </row>
    <row r="98" spans="1:18" x14ac:dyDescent="0.3">
      <c r="A98" s="136" t="s">
        <v>506</v>
      </c>
      <c r="B98" s="135"/>
      <c r="C98" s="133"/>
      <c r="D98" s="56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298"/>
      <c r="Q98" s="298"/>
      <c r="R98" s="298"/>
    </row>
    <row r="99" spans="1:18" x14ac:dyDescent="0.3">
      <c r="A99" s="136" t="s">
        <v>507</v>
      </c>
      <c r="B99" s="135"/>
      <c r="C99" s="133"/>
      <c r="D99" s="133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298"/>
      <c r="Q99" s="298"/>
      <c r="R99" s="298"/>
    </row>
    <row r="100" spans="1:18" x14ac:dyDescent="0.3">
      <c r="A100" s="136" t="s">
        <v>508</v>
      </c>
      <c r="B100" s="135"/>
      <c r="C100" s="133"/>
      <c r="D100" s="133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298"/>
      <c r="Q100" s="298"/>
      <c r="R100" s="298"/>
    </row>
    <row r="101" spans="1:18" x14ac:dyDescent="0.3">
      <c r="A101" s="136" t="s">
        <v>509</v>
      </c>
      <c r="B101" s="135"/>
      <c r="C101" s="133"/>
      <c r="D101" s="133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298"/>
      <c r="Q101" s="298"/>
      <c r="R101" s="298"/>
    </row>
    <row r="102" spans="1:18" ht="15" customHeight="1" x14ac:dyDescent="0.3">
      <c r="A102" s="59" t="s">
        <v>510</v>
      </c>
      <c r="B102" s="135"/>
      <c r="C102" s="133"/>
      <c r="D102" s="133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298"/>
      <c r="Q102" s="298"/>
      <c r="R102" s="298"/>
    </row>
    <row r="103" spans="1:18" x14ac:dyDescent="0.3">
      <c r="A103" s="60" t="s">
        <v>234</v>
      </c>
      <c r="B103" s="137"/>
      <c r="C103" s="133"/>
      <c r="D103" s="133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298"/>
      <c r="Q103" s="298"/>
      <c r="R103" s="298"/>
    </row>
    <row r="104" spans="1:18" x14ac:dyDescent="0.3">
      <c r="A104" s="138" t="s">
        <v>219</v>
      </c>
      <c r="B104" s="135"/>
      <c r="C104" s="139"/>
      <c r="D104" s="133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298"/>
      <c r="Q104" s="298"/>
      <c r="R104" s="298"/>
    </row>
    <row r="105" spans="1:18" x14ac:dyDescent="0.3">
      <c r="A105" s="147" t="s">
        <v>220</v>
      </c>
      <c r="B105" s="147"/>
      <c r="C105" s="147"/>
      <c r="D105" s="133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298"/>
      <c r="Q105" s="298"/>
      <c r="R105" s="298"/>
    </row>
    <row r="106" spans="1:18" x14ac:dyDescent="0.3">
      <c r="A106" s="148" t="s">
        <v>221</v>
      </c>
      <c r="B106" s="148"/>
      <c r="C106" s="148"/>
      <c r="D106" s="133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298"/>
      <c r="Q106" s="298"/>
      <c r="R106" s="298"/>
    </row>
    <row r="107" spans="1:18" ht="6" customHeight="1" x14ac:dyDescent="0.3">
      <c r="A107" s="140"/>
      <c r="B107" s="140"/>
      <c r="C107" s="142"/>
      <c r="D107" s="133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298"/>
      <c r="Q107" s="298"/>
      <c r="R107" s="298"/>
    </row>
    <row r="108" spans="1:18" x14ac:dyDescent="0.3">
      <c r="A108" s="57" t="s">
        <v>511</v>
      </c>
      <c r="B108" s="140"/>
      <c r="C108" s="142"/>
      <c r="D108" s="133"/>
      <c r="E108" s="57" t="s">
        <v>538</v>
      </c>
      <c r="F108" s="58"/>
      <c r="G108" s="137"/>
      <c r="H108" s="137"/>
      <c r="I108" s="137"/>
      <c r="J108" s="137"/>
      <c r="K108" s="137"/>
      <c r="L108" s="137"/>
      <c r="M108" s="137"/>
      <c r="N108" s="137"/>
      <c r="O108" s="137"/>
      <c r="P108" s="298"/>
      <c r="Q108" s="298"/>
      <c r="R108" s="298"/>
    </row>
    <row r="109" spans="1:18" x14ac:dyDescent="0.3">
      <c r="A109" s="57" t="s">
        <v>512</v>
      </c>
      <c r="B109" s="140"/>
      <c r="C109" s="142"/>
      <c r="D109" s="133"/>
      <c r="E109" s="60" t="s">
        <v>162</v>
      </c>
      <c r="F109" s="58"/>
      <c r="G109" s="137"/>
      <c r="H109" s="137"/>
      <c r="I109" s="137"/>
      <c r="J109" s="137"/>
      <c r="K109" s="137"/>
      <c r="L109" s="137"/>
      <c r="M109" s="137"/>
      <c r="N109" s="137"/>
      <c r="O109" s="137"/>
      <c r="P109" s="298"/>
      <c r="Q109" s="298"/>
      <c r="R109" s="298"/>
    </row>
    <row r="110" spans="1:18" x14ac:dyDescent="0.3">
      <c r="A110" s="57" t="s">
        <v>513</v>
      </c>
      <c r="B110" s="140"/>
      <c r="C110" s="142"/>
      <c r="D110" s="133"/>
      <c r="E110" s="60" t="s">
        <v>521</v>
      </c>
      <c r="F110" s="58"/>
      <c r="G110" s="137"/>
      <c r="H110" s="137"/>
      <c r="I110" s="137"/>
      <c r="J110" s="137"/>
      <c r="K110" s="137"/>
      <c r="L110" s="137"/>
      <c r="M110" s="137"/>
      <c r="N110" s="137"/>
      <c r="O110" s="137"/>
      <c r="P110" s="298"/>
      <c r="Q110" s="298"/>
      <c r="R110" s="298"/>
    </row>
    <row r="111" spans="1:18" x14ac:dyDescent="0.3">
      <c r="A111" s="57" t="s">
        <v>514</v>
      </c>
      <c r="B111" s="140"/>
      <c r="C111" s="142"/>
      <c r="D111" s="133"/>
      <c r="E111" s="60" t="s">
        <v>522</v>
      </c>
      <c r="F111" s="58"/>
      <c r="G111" s="137"/>
      <c r="H111" s="137"/>
      <c r="I111" s="137"/>
      <c r="J111" s="137"/>
      <c r="K111" s="137"/>
      <c r="L111" s="137"/>
      <c r="M111" s="137"/>
      <c r="N111" s="137"/>
      <c r="O111" s="137"/>
      <c r="P111" s="298"/>
      <c r="Q111" s="298"/>
      <c r="R111" s="298"/>
    </row>
    <row r="112" spans="1:18" x14ac:dyDescent="0.3">
      <c r="A112" s="57" t="s">
        <v>515</v>
      </c>
      <c r="B112" s="140"/>
      <c r="C112" s="142"/>
      <c r="D112" s="133"/>
      <c r="E112" s="60" t="s">
        <v>527</v>
      </c>
      <c r="F112" s="58"/>
      <c r="G112" s="137"/>
      <c r="H112" s="137"/>
      <c r="I112" s="137"/>
      <c r="J112" s="137"/>
      <c r="K112" s="137"/>
      <c r="L112" s="137"/>
      <c r="M112" s="137"/>
      <c r="N112" s="137"/>
      <c r="O112" s="137"/>
      <c r="P112" s="298"/>
      <c r="Q112" s="298"/>
      <c r="R112" s="298"/>
    </row>
    <row r="113" spans="1:18" x14ac:dyDescent="0.3">
      <c r="A113" s="57" t="s">
        <v>516</v>
      </c>
      <c r="B113" s="140"/>
      <c r="C113" s="142"/>
      <c r="D113" s="137"/>
      <c r="E113" s="335" t="s">
        <v>224</v>
      </c>
      <c r="F113" s="335"/>
      <c r="G113" s="137"/>
      <c r="H113" s="137"/>
      <c r="I113" s="137"/>
      <c r="J113" s="137"/>
      <c r="K113" s="137"/>
      <c r="L113" s="137"/>
      <c r="M113" s="137"/>
      <c r="N113" s="137"/>
      <c r="O113" s="137"/>
      <c r="P113" s="298"/>
      <c r="Q113" s="298"/>
      <c r="R113" s="298"/>
    </row>
    <row r="114" spans="1:18" x14ac:dyDescent="0.3">
      <c r="A114" s="57" t="s">
        <v>517</v>
      </c>
      <c r="B114" s="140"/>
      <c r="C114" s="142"/>
      <c r="D114" s="137"/>
      <c r="E114" s="335" t="s">
        <v>523</v>
      </c>
      <c r="F114" s="335"/>
      <c r="G114" s="137"/>
      <c r="H114" s="137"/>
      <c r="I114" s="137"/>
      <c r="J114" s="137"/>
      <c r="K114" s="137"/>
      <c r="L114" s="137"/>
      <c r="M114" s="137"/>
      <c r="N114" s="137"/>
      <c r="O114" s="137"/>
      <c r="P114" s="298"/>
      <c r="Q114" s="298"/>
      <c r="R114" s="298"/>
    </row>
    <row r="115" spans="1:18" x14ac:dyDescent="0.3">
      <c r="A115" s="59" t="s">
        <v>518</v>
      </c>
      <c r="B115" s="58"/>
      <c r="C115" s="133"/>
      <c r="D115" s="137"/>
      <c r="E115" s="59" t="s">
        <v>524</v>
      </c>
      <c r="F115" s="143"/>
      <c r="G115" s="137"/>
      <c r="H115" s="137"/>
      <c r="I115" s="137"/>
      <c r="J115" s="137"/>
      <c r="K115" s="137"/>
      <c r="L115" s="137"/>
      <c r="M115" s="137"/>
      <c r="N115" s="137"/>
      <c r="O115" s="137"/>
      <c r="P115" s="298"/>
      <c r="Q115" s="298"/>
      <c r="R115" s="298"/>
    </row>
    <row r="116" spans="1:18" x14ac:dyDescent="0.3">
      <c r="A116" s="59" t="s">
        <v>519</v>
      </c>
      <c r="B116" s="58"/>
      <c r="C116" s="133"/>
      <c r="D116" s="137"/>
      <c r="E116" s="57" t="s">
        <v>525</v>
      </c>
      <c r="F116" s="135"/>
      <c r="G116" s="137"/>
      <c r="H116" s="137"/>
      <c r="I116" s="137"/>
      <c r="J116" s="137"/>
      <c r="K116" s="137"/>
      <c r="L116" s="137"/>
      <c r="M116" s="137"/>
      <c r="N116" s="137"/>
      <c r="O116" s="137"/>
      <c r="P116" s="298"/>
      <c r="Q116" s="298"/>
      <c r="R116" s="298"/>
    </row>
    <row r="117" spans="1:18" x14ac:dyDescent="0.3">
      <c r="A117" s="59" t="s">
        <v>520</v>
      </c>
      <c r="B117" s="58"/>
      <c r="C117" s="133"/>
      <c r="D117" s="137"/>
      <c r="E117" s="57" t="s">
        <v>526</v>
      </c>
      <c r="F117" s="135"/>
      <c r="G117" s="137"/>
      <c r="H117" s="137"/>
      <c r="I117" s="137"/>
      <c r="J117" s="137"/>
      <c r="K117" s="137"/>
      <c r="L117" s="137"/>
      <c r="M117" s="137"/>
      <c r="N117" s="137"/>
      <c r="O117" s="137"/>
      <c r="P117" s="298"/>
      <c r="Q117" s="298"/>
      <c r="R117" s="298"/>
    </row>
    <row r="118" spans="1:18" x14ac:dyDescent="0.3">
      <c r="C118" s="133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298"/>
      <c r="Q118" s="298"/>
      <c r="R118" s="298"/>
    </row>
    <row r="119" spans="1:18" x14ac:dyDescent="0.3">
      <c r="C119" s="133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298"/>
      <c r="Q119" s="298"/>
      <c r="R119" s="298"/>
    </row>
    <row r="120" spans="1:18" x14ac:dyDescent="0.3">
      <c r="C120" s="133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298"/>
      <c r="Q120" s="298"/>
      <c r="R120" s="298"/>
    </row>
    <row r="121" spans="1:18" x14ac:dyDescent="0.3">
      <c r="C121" s="133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298"/>
      <c r="Q121" s="298"/>
      <c r="R121" s="298"/>
    </row>
    <row r="122" spans="1:18" x14ac:dyDescent="0.3">
      <c r="C122" s="133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298"/>
      <c r="Q122" s="298"/>
      <c r="R122" s="298"/>
    </row>
    <row r="123" spans="1:18" x14ac:dyDescent="0.3">
      <c r="C123" s="133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298"/>
      <c r="Q123" s="298"/>
      <c r="R123" s="298"/>
    </row>
    <row r="124" spans="1:18" x14ac:dyDescent="0.3">
      <c r="C124" s="133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298"/>
      <c r="Q124" s="298"/>
      <c r="R124" s="298"/>
    </row>
    <row r="125" spans="1:18" x14ac:dyDescent="0.3">
      <c r="C125" s="133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298"/>
      <c r="Q125" s="298"/>
      <c r="R125" s="298"/>
    </row>
    <row r="126" spans="1:18" x14ac:dyDescent="0.3">
      <c r="C126" s="133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298"/>
      <c r="Q126" s="298"/>
      <c r="R126" s="298"/>
    </row>
    <row r="127" spans="1:18" x14ac:dyDescent="0.3">
      <c r="C127" s="133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298"/>
      <c r="Q127" s="298"/>
      <c r="R127" s="298"/>
    </row>
    <row r="128" spans="1:18" x14ac:dyDescent="0.3">
      <c r="P128" s="52"/>
      <c r="Q128" s="52"/>
      <c r="R128" s="52"/>
    </row>
    <row r="129" spans="16:18" x14ac:dyDescent="0.3">
      <c r="P129" s="52"/>
      <c r="Q129" s="52"/>
      <c r="R129" s="52"/>
    </row>
    <row r="130" spans="16:18" x14ac:dyDescent="0.3">
      <c r="P130" s="52"/>
      <c r="Q130" s="52"/>
      <c r="R130" s="52"/>
    </row>
    <row r="131" spans="16:18" x14ac:dyDescent="0.3">
      <c r="P131" s="52"/>
      <c r="Q131" s="52"/>
      <c r="R131" s="52"/>
    </row>
    <row r="132" spans="16:18" x14ac:dyDescent="0.3">
      <c r="P132" s="52"/>
      <c r="Q132" s="52"/>
      <c r="R132" s="52"/>
    </row>
    <row r="133" spans="16:18" x14ac:dyDescent="0.3">
      <c r="P133" s="52"/>
      <c r="Q133" s="52"/>
      <c r="R133" s="52"/>
    </row>
    <row r="134" spans="16:18" x14ac:dyDescent="0.3">
      <c r="P134" s="52"/>
      <c r="Q134" s="52"/>
      <c r="R134" s="52"/>
    </row>
    <row r="135" spans="16:18" x14ac:dyDescent="0.3">
      <c r="P135" s="52"/>
      <c r="Q135" s="52"/>
      <c r="R135" s="52"/>
    </row>
    <row r="136" spans="16:18" x14ac:dyDescent="0.3">
      <c r="P136" s="52"/>
      <c r="Q136" s="52"/>
      <c r="R136" s="52"/>
    </row>
    <row r="137" spans="16:18" x14ac:dyDescent="0.3">
      <c r="P137" s="52"/>
      <c r="Q137" s="52"/>
      <c r="R137" s="52"/>
    </row>
    <row r="138" spans="16:18" x14ac:dyDescent="0.3">
      <c r="P138" s="52"/>
      <c r="Q138" s="52"/>
      <c r="R138" s="52"/>
    </row>
    <row r="139" spans="16:18" x14ac:dyDescent="0.3">
      <c r="P139" s="52"/>
      <c r="Q139" s="52"/>
      <c r="R139" s="52"/>
    </row>
    <row r="140" spans="16:18" x14ac:dyDescent="0.3">
      <c r="P140" s="52"/>
      <c r="Q140" s="52"/>
      <c r="R140" s="52"/>
    </row>
    <row r="141" spans="16:18" x14ac:dyDescent="0.3">
      <c r="P141" s="52"/>
      <c r="Q141" s="52"/>
      <c r="R141" s="52"/>
    </row>
    <row r="142" spans="16:18" x14ac:dyDescent="0.3">
      <c r="P142" s="52"/>
      <c r="Q142" s="52"/>
      <c r="R142" s="52"/>
    </row>
    <row r="143" spans="16:18" x14ac:dyDescent="0.3">
      <c r="P143" s="52"/>
      <c r="Q143" s="52"/>
      <c r="R143" s="52"/>
    </row>
    <row r="144" spans="16:18" x14ac:dyDescent="0.3">
      <c r="P144" s="52"/>
      <c r="Q144" s="52"/>
      <c r="R144" s="52"/>
    </row>
    <row r="145" spans="16:18" x14ac:dyDescent="0.3">
      <c r="P145" s="52"/>
      <c r="Q145" s="52"/>
      <c r="R145" s="52"/>
    </row>
    <row r="146" spans="16:18" x14ac:dyDescent="0.3">
      <c r="P146" s="52"/>
      <c r="Q146" s="52"/>
      <c r="R146" s="52"/>
    </row>
    <row r="147" spans="16:18" x14ac:dyDescent="0.3">
      <c r="P147" s="52"/>
      <c r="Q147" s="52"/>
      <c r="R147" s="52"/>
    </row>
    <row r="148" spans="16:18" x14ac:dyDescent="0.3">
      <c r="P148" s="52"/>
      <c r="Q148" s="52"/>
      <c r="R148" s="52"/>
    </row>
    <row r="149" spans="16:18" x14ac:dyDescent="0.3">
      <c r="P149" s="52"/>
      <c r="Q149" s="52"/>
      <c r="R149" s="52"/>
    </row>
    <row r="150" spans="16:18" x14ac:dyDescent="0.3">
      <c r="P150" s="52"/>
      <c r="Q150" s="52"/>
      <c r="R150" s="52"/>
    </row>
    <row r="151" spans="16:18" x14ac:dyDescent="0.3">
      <c r="P151" s="52"/>
      <c r="Q151" s="52"/>
      <c r="R151" s="52"/>
    </row>
    <row r="152" spans="16:18" x14ac:dyDescent="0.3">
      <c r="P152" s="52"/>
      <c r="Q152" s="52"/>
      <c r="R152" s="52"/>
    </row>
    <row r="153" spans="16:18" x14ac:dyDescent="0.3">
      <c r="P153" s="52"/>
      <c r="Q153" s="52"/>
      <c r="R153" s="52"/>
    </row>
    <row r="154" spans="16:18" x14ac:dyDescent="0.3">
      <c r="P154" s="52"/>
      <c r="Q154" s="52"/>
      <c r="R154" s="52"/>
    </row>
    <row r="155" spans="16:18" x14ac:dyDescent="0.3">
      <c r="P155" s="52"/>
      <c r="Q155" s="52"/>
      <c r="R155" s="52"/>
    </row>
  </sheetData>
  <mergeCells count="52">
    <mergeCell ref="A105:C105"/>
    <mergeCell ref="A106:C106"/>
    <mergeCell ref="A92:A93"/>
    <mergeCell ref="A54:A55"/>
    <mergeCell ref="A32:A33"/>
    <mergeCell ref="A34:A35"/>
    <mergeCell ref="A36:A37"/>
    <mergeCell ref="A38:A39"/>
    <mergeCell ref="A58:A59"/>
    <mergeCell ref="A60:A61"/>
    <mergeCell ref="A62:A63"/>
    <mergeCell ref="A64:A65"/>
    <mergeCell ref="A66:A67"/>
    <mergeCell ref="A44:A45"/>
    <mergeCell ref="A46:A47"/>
    <mergeCell ref="A48:A49"/>
    <mergeCell ref="A88:A89"/>
    <mergeCell ref="A90:A91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56:A57"/>
    <mergeCell ref="A50:A51"/>
    <mergeCell ref="A52:A53"/>
    <mergeCell ref="A30:A31"/>
    <mergeCell ref="A9:B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40:A41"/>
    <mergeCell ref="A42:A43"/>
    <mergeCell ref="A8:B8"/>
    <mergeCell ref="A2:D3"/>
    <mergeCell ref="A4:D4"/>
    <mergeCell ref="A5:B5"/>
    <mergeCell ref="A6:B6"/>
    <mergeCell ref="A7:B7"/>
    <mergeCell ref="D5:D9"/>
  </mergeCells>
  <conditionalFormatting sqref="E10:O10">
    <cfRule type="expression" dxfId="111" priority="10">
      <formula>AND(ISNUMBER(E10),OR(E10&gt;9,E10&lt;6.5))</formula>
    </cfRule>
  </conditionalFormatting>
  <conditionalFormatting sqref="E73:O93 E26:O71">
    <cfRule type="expression" dxfId="110" priority="8">
      <formula>AND(E27="U",ISNUMBER(E26),E26&gt;$C26)</formula>
    </cfRule>
    <cfRule type="expression" dxfId="109" priority="9">
      <formula>AND(E27&lt;&gt;"U",ISNUMBER(E26),E26&gt;$C26)</formula>
    </cfRule>
  </conditionalFormatting>
  <conditionalFormatting sqref="E11:O71 E73:O93">
    <cfRule type="expression" dxfId="108" priority="6">
      <formula>AND(OR(E12="U",E12="UJ"),ISNUMBER(E11),E11&gt;$C11)</formula>
    </cfRule>
    <cfRule type="expression" dxfId="107" priority="7">
      <formula>AND(E12&lt;&gt;"U",ISNUMBER(E11),E11&gt;$C11)</formula>
    </cfRule>
  </conditionalFormatting>
  <conditionalFormatting sqref="P10:R10">
    <cfRule type="expression" dxfId="106" priority="5">
      <formula>AND(ISNUMBER(P10),OR(P10&gt;9,P10&lt;6.5))</formula>
    </cfRule>
  </conditionalFormatting>
  <conditionalFormatting sqref="P93:R93">
    <cfRule type="expression" dxfId="105" priority="115">
      <formula>AND(#REF!="U",ISNUMBER(P93),P93&gt;$C92)</formula>
    </cfRule>
    <cfRule type="expression" dxfId="104" priority="116">
      <formula>AND(#REF!&lt;&gt;"U",ISNUMBER(P93),P93&gt;$C92)</formula>
    </cfRule>
  </conditionalFormatting>
  <conditionalFormatting sqref="P73:R92 P26:R71">
    <cfRule type="expression" dxfId="103" priority="117">
      <formula>AND(P27="U",ISNUMBER(P26),P26&gt;$C25)</formula>
    </cfRule>
    <cfRule type="expression" dxfId="102" priority="118">
      <formula>AND(P27&lt;&gt;"U",ISNUMBER(P26),P26&gt;$C25)</formula>
    </cfRule>
  </conditionalFormatting>
  <conditionalFormatting sqref="P11:R71 P73:R92">
    <cfRule type="expression" dxfId="101" priority="121">
      <formula>AND(OR(P12="U",P12="UJ"),ISNUMBER(P11),P11&gt;$C10)</formula>
    </cfRule>
    <cfRule type="expression" dxfId="100" priority="122">
      <formula>AND(P12&lt;&gt;"U",ISNUMBER(P11),P11&gt;$C10)</formula>
    </cfRule>
  </conditionalFormatting>
  <conditionalFormatting sqref="P93:R93">
    <cfRule type="expression" dxfId="99" priority="123">
      <formula>AND(OR(#REF!="U",#REF!="UJ"),ISNUMBER(P93),P93&gt;$C92)</formula>
    </cfRule>
    <cfRule type="expression" dxfId="98" priority="124">
      <formula>AND(#REF!&lt;&gt;"U",ISNUMBER(P93),P93&gt;$C92)</formula>
    </cfRule>
  </conditionalFormatting>
  <pageMargins left="0.7" right="0.7" top="0.7" bottom="0.7" header="0.3" footer="0.3"/>
  <pageSetup paperSize="3" scale="75" orientation="landscape" horizontalDpi="1200" verticalDpi="1200" r:id="rId1"/>
  <headerFooter>
    <oddFooter>&amp;L&amp;8ES10201112383RDD&amp;R&amp;8&amp;P OF &amp;N</oddFooter>
  </headerFooter>
  <rowBreaks count="1" manualBreakCount="1">
    <brk id="63" max="1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84"/>
  <sheetViews>
    <sheetView showGridLines="0" view="pageBreakPreview" zoomScale="75" zoomScaleNormal="100" zoomScaleSheetLayoutView="75" workbookViewId="0">
      <pane xSplit="4" ySplit="4" topLeftCell="E5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8.88671875" defaultRowHeight="14.4" x14ac:dyDescent="0.3"/>
  <cols>
    <col min="1" max="1" width="35.5546875" style="61" customWidth="1"/>
    <col min="2" max="2" width="7.5546875" style="61" bestFit="1" customWidth="1"/>
    <col min="3" max="3" width="17.6640625" style="61" customWidth="1"/>
    <col min="4" max="4" width="20.109375" style="61" customWidth="1"/>
    <col min="5" max="17" width="16.88671875" style="61" customWidth="1"/>
    <col min="18" max="18" width="16.6640625" style="61" bestFit="1" customWidth="1"/>
    <col min="19" max="25" width="17.109375" style="61" bestFit="1" customWidth="1"/>
    <col min="26" max="16384" width="8.88671875" style="61"/>
  </cols>
  <sheetData>
    <row r="1" spans="1:25" x14ac:dyDescent="0.3">
      <c r="A1" s="149" t="s">
        <v>493</v>
      </c>
      <c r="B1" s="149"/>
      <c r="C1" s="149"/>
      <c r="D1" s="149"/>
    </row>
    <row r="2" spans="1:25" x14ac:dyDescent="0.3">
      <c r="A2" s="62" t="s">
        <v>0</v>
      </c>
      <c r="B2" s="63"/>
      <c r="C2" s="63"/>
      <c r="D2" s="63"/>
    </row>
    <row r="3" spans="1:25" ht="30" customHeight="1" x14ac:dyDescent="0.3">
      <c r="A3" s="64"/>
      <c r="B3" s="65"/>
      <c r="C3" s="65"/>
      <c r="D3" s="66"/>
      <c r="E3" s="129" t="s">
        <v>235</v>
      </c>
      <c r="F3" s="129" t="s">
        <v>236</v>
      </c>
      <c r="G3" s="129" t="s">
        <v>237</v>
      </c>
      <c r="H3" s="129" t="s">
        <v>238</v>
      </c>
      <c r="I3" s="129" t="s">
        <v>239</v>
      </c>
      <c r="J3" s="129" t="s">
        <v>240</v>
      </c>
      <c r="K3" s="129" t="s">
        <v>241</v>
      </c>
      <c r="L3" s="129" t="s">
        <v>242</v>
      </c>
      <c r="M3" s="129" t="s">
        <v>243</v>
      </c>
      <c r="N3" s="129" t="s">
        <v>244</v>
      </c>
      <c r="O3" s="129" t="s">
        <v>245</v>
      </c>
      <c r="P3" s="129" t="s">
        <v>246</v>
      </c>
      <c r="Q3" s="129" t="s">
        <v>247</v>
      </c>
      <c r="R3" s="129" t="s">
        <v>478</v>
      </c>
      <c r="S3" s="129" t="s">
        <v>479</v>
      </c>
      <c r="T3" s="129" t="s">
        <v>480</v>
      </c>
      <c r="U3" s="129" t="s">
        <v>481</v>
      </c>
      <c r="V3" s="129" t="s">
        <v>482</v>
      </c>
      <c r="W3" s="129" t="s">
        <v>483</v>
      </c>
      <c r="X3" s="129" t="s">
        <v>484</v>
      </c>
      <c r="Y3" s="129" t="s">
        <v>485</v>
      </c>
    </row>
    <row r="4" spans="1:25" x14ac:dyDescent="0.3">
      <c r="A4" s="68"/>
      <c r="B4" s="63"/>
      <c r="C4" s="63"/>
      <c r="D4" s="69"/>
      <c r="E4" s="130">
        <v>42289.517361111109</v>
      </c>
      <c r="F4" s="130">
        <v>42289.5625</v>
      </c>
      <c r="G4" s="130">
        <v>42289.604166666664</v>
      </c>
      <c r="H4" s="130">
        <v>42286.604166666664</v>
      </c>
      <c r="I4" s="130">
        <v>42289.469444444447</v>
      </c>
      <c r="J4" s="130">
        <v>42286.597222222219</v>
      </c>
      <c r="K4" s="130">
        <v>42290.506944444445</v>
      </c>
      <c r="L4" s="130">
        <v>42289.652777777781</v>
      </c>
      <c r="M4" s="130">
        <v>42290.520833333336</v>
      </c>
      <c r="N4" s="130">
        <v>42289.597222222219</v>
      </c>
      <c r="O4" s="130">
        <v>42289.454861111109</v>
      </c>
      <c r="P4" s="130">
        <v>42286.604166666664</v>
      </c>
      <c r="Q4" s="130">
        <v>42286.597222222219</v>
      </c>
      <c r="R4" s="130">
        <v>42285.597222222219</v>
      </c>
      <c r="S4" s="130">
        <v>42285.71875</v>
      </c>
      <c r="T4" s="130">
        <v>42284.614583333336</v>
      </c>
      <c r="U4" s="130">
        <v>42284.684027777781</v>
      </c>
      <c r="V4" s="130">
        <v>42284.488194444442</v>
      </c>
      <c r="W4" s="130">
        <v>42284.533333333333</v>
      </c>
      <c r="X4" s="130">
        <v>42285.71875</v>
      </c>
      <c r="Y4" s="130">
        <v>42284.533333333333</v>
      </c>
    </row>
    <row r="5" spans="1:25" ht="27.6" x14ac:dyDescent="0.3">
      <c r="A5" s="71" t="s">
        <v>248</v>
      </c>
      <c r="B5" s="72" t="s">
        <v>249</v>
      </c>
      <c r="C5" s="73" t="s">
        <v>356</v>
      </c>
      <c r="D5" s="73" t="s">
        <v>250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25" s="81" customFormat="1" x14ac:dyDescent="0.3">
      <c r="A6" s="75" t="s">
        <v>251</v>
      </c>
      <c r="B6" s="76" t="s">
        <v>252</v>
      </c>
      <c r="C6" s="77">
        <v>6.5</v>
      </c>
      <c r="D6" s="78" t="s">
        <v>200</v>
      </c>
      <c r="E6" s="79">
        <v>6</v>
      </c>
      <c r="F6" s="79">
        <v>5.75</v>
      </c>
      <c r="G6" s="79">
        <v>6.09</v>
      </c>
      <c r="H6" s="79">
        <v>6.76</v>
      </c>
      <c r="I6" s="79">
        <v>6.36</v>
      </c>
      <c r="J6" s="79">
        <v>7.02</v>
      </c>
      <c r="K6" s="79">
        <v>6.87</v>
      </c>
      <c r="L6" s="79">
        <v>6.59</v>
      </c>
      <c r="M6" s="79">
        <v>6.8</v>
      </c>
      <c r="N6" s="79">
        <v>6.58</v>
      </c>
      <c r="O6" s="79">
        <v>6</v>
      </c>
      <c r="P6" s="80">
        <v>6.76</v>
      </c>
      <c r="Q6" s="80">
        <v>7.02</v>
      </c>
      <c r="R6" s="79">
        <v>7.1</v>
      </c>
      <c r="S6" s="79">
        <v>7.16</v>
      </c>
      <c r="T6" s="79">
        <v>6.09</v>
      </c>
      <c r="U6" s="79">
        <v>6.36</v>
      </c>
      <c r="V6" s="79">
        <v>6.98</v>
      </c>
      <c r="W6" s="79">
        <v>7.02</v>
      </c>
      <c r="X6" s="80">
        <v>7.16</v>
      </c>
      <c r="Y6" s="80">
        <v>7.02</v>
      </c>
    </row>
    <row r="7" spans="1:25" x14ac:dyDescent="0.3">
      <c r="A7" s="82" t="s">
        <v>253</v>
      </c>
      <c r="B7" s="77" t="str">
        <f>VLOOKUP(A7,[1]Sheet3!$B$2:$C$61,2,FALSE)</f>
        <v>mg/l</v>
      </c>
      <c r="C7" s="77" t="s">
        <v>13</v>
      </c>
      <c r="D7" s="83" t="s">
        <v>13</v>
      </c>
      <c r="E7" s="80">
        <v>992</v>
      </c>
      <c r="F7" s="80">
        <v>3670</v>
      </c>
      <c r="G7" s="80">
        <v>1130</v>
      </c>
      <c r="H7" s="80">
        <v>359</v>
      </c>
      <c r="I7" s="80">
        <v>1080</v>
      </c>
      <c r="J7" s="80">
        <v>510</v>
      </c>
      <c r="K7" s="80">
        <v>1790</v>
      </c>
      <c r="L7" s="80">
        <v>1620</v>
      </c>
      <c r="M7" s="80">
        <v>2540</v>
      </c>
      <c r="N7" s="80">
        <v>1420</v>
      </c>
      <c r="O7" s="80">
        <v>857</v>
      </c>
      <c r="P7" s="80">
        <v>365</v>
      </c>
      <c r="Q7" s="80">
        <v>505</v>
      </c>
      <c r="R7" s="131">
        <v>237</v>
      </c>
      <c r="S7" s="131">
        <v>156</v>
      </c>
      <c r="T7" s="131">
        <v>359</v>
      </c>
      <c r="U7" s="131">
        <v>1200</v>
      </c>
      <c r="V7" s="131">
        <v>174</v>
      </c>
      <c r="W7" s="131">
        <v>168</v>
      </c>
      <c r="X7" s="131">
        <v>151</v>
      </c>
      <c r="Y7" s="131">
        <v>166</v>
      </c>
    </row>
    <row r="8" spans="1:25" x14ac:dyDescent="0.3">
      <c r="A8" s="82" t="s">
        <v>254</v>
      </c>
      <c r="B8" s="77" t="str">
        <f>VLOOKUP(A8,[1]Sheet3!$B$2:$C$61,2,FALSE)</f>
        <v>mg/l</v>
      </c>
      <c r="C8" s="77">
        <v>15</v>
      </c>
      <c r="D8" s="83" t="s">
        <v>13</v>
      </c>
      <c r="E8" s="80">
        <v>8</v>
      </c>
      <c r="F8" s="80">
        <v>6.2</v>
      </c>
      <c r="G8" s="80">
        <v>7.4</v>
      </c>
      <c r="H8" s="80">
        <v>60.5</v>
      </c>
      <c r="I8" s="80">
        <v>6.2</v>
      </c>
      <c r="J8" s="80">
        <v>29.3</v>
      </c>
      <c r="K8" s="80">
        <v>3.4</v>
      </c>
      <c r="L8" s="80">
        <v>6.4</v>
      </c>
      <c r="M8" s="80">
        <v>6.4</v>
      </c>
      <c r="N8" s="80">
        <v>4</v>
      </c>
      <c r="O8" s="80">
        <v>3.4</v>
      </c>
      <c r="P8" s="80">
        <v>69.900000000000006</v>
      </c>
      <c r="Q8" s="80">
        <v>23.3</v>
      </c>
      <c r="R8" s="80">
        <v>2.4</v>
      </c>
      <c r="S8" s="80" t="s">
        <v>255</v>
      </c>
      <c r="T8" s="80">
        <v>8</v>
      </c>
      <c r="U8" s="80">
        <v>117</v>
      </c>
      <c r="V8" s="80">
        <v>3.3</v>
      </c>
      <c r="W8" s="80" t="s">
        <v>255</v>
      </c>
      <c r="X8" s="80" t="s">
        <v>255</v>
      </c>
      <c r="Y8" s="80" t="s">
        <v>255</v>
      </c>
    </row>
    <row r="9" spans="1:25" x14ac:dyDescent="0.3">
      <c r="A9" s="82" t="s">
        <v>256</v>
      </c>
      <c r="B9" s="77" t="str">
        <f>VLOOKUP(A8,[1]Sheet3!$B$2:$C$61,2,FALSE)</f>
        <v>mg/l</v>
      </c>
      <c r="C9" s="77" t="s">
        <v>13</v>
      </c>
      <c r="D9" s="83"/>
      <c r="E9" s="80">
        <v>789</v>
      </c>
      <c r="F9" s="80">
        <v>2550</v>
      </c>
      <c r="G9" s="80">
        <v>836</v>
      </c>
      <c r="H9" s="80">
        <v>345</v>
      </c>
      <c r="I9" s="80">
        <v>856</v>
      </c>
      <c r="J9" s="80">
        <v>509</v>
      </c>
      <c r="K9" s="80">
        <v>1320</v>
      </c>
      <c r="L9" s="80">
        <v>1190</v>
      </c>
      <c r="M9" s="80">
        <v>1700</v>
      </c>
      <c r="N9" s="80">
        <v>1020</v>
      </c>
      <c r="O9" s="80">
        <v>628</v>
      </c>
      <c r="P9" s="80">
        <v>347</v>
      </c>
      <c r="Q9" s="80">
        <v>526</v>
      </c>
    </row>
    <row r="10" spans="1:25" x14ac:dyDescent="0.3">
      <c r="A10" s="84" t="s">
        <v>257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25" x14ac:dyDescent="0.3">
      <c r="A11" s="82" t="s">
        <v>258</v>
      </c>
      <c r="B11" s="77" t="s">
        <v>259</v>
      </c>
      <c r="C11" s="77" t="s">
        <v>13</v>
      </c>
      <c r="D11" s="83" t="s">
        <v>13</v>
      </c>
      <c r="E11" s="80" t="s">
        <v>260</v>
      </c>
      <c r="F11" s="80" t="s">
        <v>260</v>
      </c>
      <c r="G11" s="80" t="s">
        <v>260</v>
      </c>
      <c r="H11" s="80" t="s">
        <v>261</v>
      </c>
      <c r="I11" s="80" t="s">
        <v>260</v>
      </c>
      <c r="J11" s="80" t="s">
        <v>261</v>
      </c>
      <c r="K11" s="80" t="s">
        <v>260</v>
      </c>
      <c r="L11" s="80" t="s">
        <v>260</v>
      </c>
      <c r="M11" s="80" t="s">
        <v>260</v>
      </c>
      <c r="N11" s="80" t="s">
        <v>260</v>
      </c>
      <c r="O11" s="80" t="s">
        <v>260</v>
      </c>
      <c r="P11" s="80" t="s">
        <v>261</v>
      </c>
      <c r="Q11" s="80" t="s">
        <v>261</v>
      </c>
      <c r="R11" s="80" t="s">
        <v>261</v>
      </c>
      <c r="S11" s="80" t="s">
        <v>261</v>
      </c>
      <c r="T11" s="80" t="s">
        <v>486</v>
      </c>
      <c r="U11" s="80" t="s">
        <v>487</v>
      </c>
      <c r="V11" s="80" t="s">
        <v>261</v>
      </c>
      <c r="W11" s="80" t="s">
        <v>261</v>
      </c>
      <c r="X11" s="80" t="s">
        <v>261</v>
      </c>
      <c r="Y11" s="80" t="s">
        <v>261</v>
      </c>
    </row>
    <row r="12" spans="1:25" x14ac:dyDescent="0.3">
      <c r="A12" s="82" t="s">
        <v>262</v>
      </c>
      <c r="B12" s="77" t="s">
        <v>259</v>
      </c>
      <c r="C12" s="77" t="s">
        <v>13</v>
      </c>
      <c r="D12" s="83" t="s">
        <v>13</v>
      </c>
      <c r="E12" s="80">
        <v>567</v>
      </c>
      <c r="F12" s="80">
        <v>629</v>
      </c>
      <c r="G12" s="80">
        <v>295</v>
      </c>
      <c r="H12" s="80">
        <v>321</v>
      </c>
      <c r="I12" s="80">
        <v>486</v>
      </c>
      <c r="J12" s="80" t="s">
        <v>263</v>
      </c>
      <c r="K12" s="80">
        <v>205</v>
      </c>
      <c r="L12" s="80">
        <v>197</v>
      </c>
      <c r="M12" s="80">
        <v>276</v>
      </c>
      <c r="N12" s="80">
        <v>197</v>
      </c>
      <c r="O12" s="80">
        <v>105</v>
      </c>
      <c r="P12" s="80">
        <v>325</v>
      </c>
      <c r="Q12" s="80">
        <v>453</v>
      </c>
      <c r="R12" s="80">
        <v>125</v>
      </c>
      <c r="S12" s="80">
        <v>107</v>
      </c>
      <c r="T12" s="80">
        <v>41.2</v>
      </c>
      <c r="U12" s="80">
        <v>21.8</v>
      </c>
      <c r="V12" s="80">
        <v>123</v>
      </c>
      <c r="W12" s="80">
        <v>119</v>
      </c>
      <c r="X12" s="80">
        <v>105</v>
      </c>
      <c r="Y12" s="80">
        <v>121</v>
      </c>
    </row>
    <row r="13" spans="1:25" x14ac:dyDescent="0.3">
      <c r="A13" s="82" t="s">
        <v>264</v>
      </c>
      <c r="B13" s="77" t="s">
        <v>259</v>
      </c>
      <c r="C13" s="77" t="s">
        <v>13</v>
      </c>
      <c r="D13" s="83" t="s">
        <v>13</v>
      </c>
      <c r="E13" s="80" t="s">
        <v>266</v>
      </c>
      <c r="F13" s="80" t="s">
        <v>266</v>
      </c>
      <c r="G13" s="80" t="s">
        <v>265</v>
      </c>
      <c r="H13" s="80" t="s">
        <v>265</v>
      </c>
      <c r="I13" s="80" t="s">
        <v>265</v>
      </c>
      <c r="J13" s="80" t="s">
        <v>267</v>
      </c>
      <c r="K13" s="80" t="s">
        <v>265</v>
      </c>
      <c r="L13" s="80" t="s">
        <v>265</v>
      </c>
      <c r="M13" s="80" t="s">
        <v>265</v>
      </c>
      <c r="N13" s="80" t="s">
        <v>265</v>
      </c>
      <c r="O13" s="80" t="s">
        <v>265</v>
      </c>
      <c r="P13" s="80" t="s">
        <v>265</v>
      </c>
      <c r="Q13" s="80" t="s">
        <v>265</v>
      </c>
      <c r="R13" s="80" t="s">
        <v>265</v>
      </c>
      <c r="S13" s="80" t="s">
        <v>265</v>
      </c>
      <c r="T13" s="80" t="s">
        <v>265</v>
      </c>
      <c r="U13" s="80" t="s">
        <v>255</v>
      </c>
      <c r="V13" s="80" t="s">
        <v>265</v>
      </c>
      <c r="W13" s="80" t="s">
        <v>265</v>
      </c>
      <c r="X13" s="80" t="s">
        <v>265</v>
      </c>
      <c r="Y13" s="80" t="s">
        <v>265</v>
      </c>
    </row>
    <row r="14" spans="1:25" x14ac:dyDescent="0.3">
      <c r="A14" s="82" t="s">
        <v>268</v>
      </c>
      <c r="B14" s="77" t="s">
        <v>259</v>
      </c>
      <c r="C14" s="77" t="s">
        <v>13</v>
      </c>
      <c r="D14" s="83" t="s">
        <v>13</v>
      </c>
      <c r="E14" s="80" t="s">
        <v>266</v>
      </c>
      <c r="F14" s="80" t="s">
        <v>266</v>
      </c>
      <c r="G14" s="80" t="s">
        <v>265</v>
      </c>
      <c r="H14" s="80" t="s">
        <v>265</v>
      </c>
      <c r="I14" s="80" t="s">
        <v>265</v>
      </c>
      <c r="J14" s="80" t="s">
        <v>267</v>
      </c>
      <c r="K14" s="80" t="s">
        <v>265</v>
      </c>
      <c r="L14" s="80" t="s">
        <v>265</v>
      </c>
      <c r="M14" s="80" t="s">
        <v>265</v>
      </c>
      <c r="N14" s="80" t="s">
        <v>265</v>
      </c>
      <c r="O14" s="80" t="s">
        <v>265</v>
      </c>
      <c r="P14" s="80" t="s">
        <v>265</v>
      </c>
      <c r="Q14" s="80" t="s">
        <v>265</v>
      </c>
      <c r="R14" s="80" t="s">
        <v>265</v>
      </c>
      <c r="S14" s="80" t="s">
        <v>265</v>
      </c>
      <c r="T14" s="80" t="s">
        <v>265</v>
      </c>
      <c r="U14" s="80" t="s">
        <v>255</v>
      </c>
      <c r="V14" s="80" t="s">
        <v>265</v>
      </c>
      <c r="W14" s="80" t="s">
        <v>265</v>
      </c>
      <c r="X14" s="80" t="s">
        <v>265</v>
      </c>
      <c r="Y14" s="80" t="s">
        <v>265</v>
      </c>
    </row>
    <row r="15" spans="1:25" x14ac:dyDescent="0.3">
      <c r="A15" s="82" t="s">
        <v>269</v>
      </c>
      <c r="B15" s="77" t="s">
        <v>259</v>
      </c>
      <c r="C15" s="77" t="s">
        <v>13</v>
      </c>
      <c r="D15" s="83" t="s">
        <v>13</v>
      </c>
      <c r="E15" s="80">
        <v>567</v>
      </c>
      <c r="F15" s="80">
        <v>629</v>
      </c>
      <c r="G15" s="80">
        <v>295</v>
      </c>
      <c r="H15" s="80">
        <v>321</v>
      </c>
      <c r="I15" s="80">
        <v>486</v>
      </c>
      <c r="J15" s="80" t="s">
        <v>263</v>
      </c>
      <c r="K15" s="80">
        <v>205</v>
      </c>
      <c r="L15" s="80">
        <v>197</v>
      </c>
      <c r="M15" s="80">
        <v>276</v>
      </c>
      <c r="N15" s="80">
        <v>197</v>
      </c>
      <c r="O15" s="80">
        <v>105</v>
      </c>
      <c r="P15" s="80">
        <v>325</v>
      </c>
      <c r="Q15" s="80">
        <v>453</v>
      </c>
      <c r="R15" s="80">
        <v>125</v>
      </c>
      <c r="S15" s="80">
        <v>107</v>
      </c>
      <c r="T15" s="80">
        <v>41.2</v>
      </c>
      <c r="U15" s="80">
        <v>21.8</v>
      </c>
      <c r="V15" s="80">
        <v>123</v>
      </c>
      <c r="W15" s="80">
        <v>119</v>
      </c>
      <c r="X15" s="80">
        <v>105</v>
      </c>
      <c r="Y15" s="80">
        <v>121</v>
      </c>
    </row>
    <row r="16" spans="1:25" x14ac:dyDescent="0.3">
      <c r="A16" s="82" t="s">
        <v>270</v>
      </c>
      <c r="B16" s="77" t="s">
        <v>259</v>
      </c>
      <c r="C16" s="77">
        <v>1.3</v>
      </c>
      <c r="D16" s="86" t="s">
        <v>271</v>
      </c>
      <c r="E16" s="80">
        <v>0.5</v>
      </c>
      <c r="F16" s="80">
        <v>0.34</v>
      </c>
      <c r="G16" s="80">
        <v>0.31</v>
      </c>
      <c r="H16" s="80">
        <v>0.37</v>
      </c>
      <c r="I16" s="80">
        <v>0.37</v>
      </c>
      <c r="J16" s="80">
        <v>1.34</v>
      </c>
      <c r="K16" s="80" t="s">
        <v>272</v>
      </c>
      <c r="L16" s="80" t="s">
        <v>272</v>
      </c>
      <c r="M16" s="80">
        <v>0.1</v>
      </c>
      <c r="N16" s="80">
        <v>8.3999999999999995E-3</v>
      </c>
      <c r="O16" s="80" t="s">
        <v>272</v>
      </c>
      <c r="P16" s="80">
        <v>0.37</v>
      </c>
      <c r="Q16" s="80">
        <v>1.34</v>
      </c>
      <c r="R16" s="80" t="s">
        <v>272</v>
      </c>
      <c r="S16" s="80" t="s">
        <v>272</v>
      </c>
      <c r="T16" s="80">
        <v>0.04</v>
      </c>
      <c r="U16" s="80">
        <v>0.06</v>
      </c>
      <c r="V16" s="80" t="s">
        <v>272</v>
      </c>
      <c r="W16" s="80" t="s">
        <v>272</v>
      </c>
      <c r="X16" s="80" t="s">
        <v>272</v>
      </c>
      <c r="Y16" s="80" t="s">
        <v>272</v>
      </c>
    </row>
    <row r="17" spans="1:25" s="90" customFormat="1" hidden="1" x14ac:dyDescent="0.3">
      <c r="A17" s="87" t="s">
        <v>273</v>
      </c>
      <c r="B17" s="86"/>
      <c r="C17" s="86"/>
      <c r="D17" s="86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5" x14ac:dyDescent="0.3">
      <c r="A18" s="82" t="s">
        <v>274</v>
      </c>
      <c r="B18" s="77" t="s">
        <v>259</v>
      </c>
      <c r="C18" s="77" t="s">
        <v>13</v>
      </c>
      <c r="D18" s="86">
        <v>120</v>
      </c>
      <c r="E18" s="80" t="s">
        <v>255</v>
      </c>
      <c r="F18" s="80" t="s">
        <v>276</v>
      </c>
      <c r="G18" s="80">
        <v>1.4</v>
      </c>
      <c r="H18" s="80" t="s">
        <v>275</v>
      </c>
      <c r="I18" s="80" t="s">
        <v>255</v>
      </c>
      <c r="J18" s="80">
        <v>0.56000000000000005</v>
      </c>
      <c r="K18" s="80" t="s">
        <v>277</v>
      </c>
      <c r="L18" s="80" t="s">
        <v>277</v>
      </c>
      <c r="M18" s="80">
        <v>14.2</v>
      </c>
      <c r="N18" s="80" t="s">
        <v>277</v>
      </c>
      <c r="O18" s="80" t="s">
        <v>255</v>
      </c>
      <c r="P18" s="80" t="s">
        <v>275</v>
      </c>
      <c r="Q18" s="80">
        <v>0.51</v>
      </c>
      <c r="R18" s="80" t="s">
        <v>275</v>
      </c>
      <c r="S18" s="80" t="s">
        <v>275</v>
      </c>
      <c r="T18" s="80">
        <v>0.56000000000000005</v>
      </c>
      <c r="U18" s="80" t="s">
        <v>255</v>
      </c>
      <c r="V18" s="80">
        <v>0.65</v>
      </c>
      <c r="W18" s="80">
        <v>0.82</v>
      </c>
      <c r="X18" s="80" t="s">
        <v>275</v>
      </c>
      <c r="Y18" s="80">
        <v>0.83</v>
      </c>
    </row>
    <row r="19" spans="1:25" x14ac:dyDescent="0.3">
      <c r="A19" s="82" t="s">
        <v>278</v>
      </c>
      <c r="B19" s="77" t="s">
        <v>259</v>
      </c>
      <c r="C19" s="77" t="s">
        <v>13</v>
      </c>
      <c r="D19" s="86">
        <v>0.12</v>
      </c>
      <c r="E19" s="80">
        <v>0.65</v>
      </c>
      <c r="F19" s="80" t="s">
        <v>279</v>
      </c>
      <c r="G19" s="80">
        <v>0.25</v>
      </c>
      <c r="H19" s="80">
        <v>0.95</v>
      </c>
      <c r="I19" s="80">
        <v>0.42</v>
      </c>
      <c r="J19" s="80">
        <v>1.08</v>
      </c>
      <c r="K19" s="80">
        <v>0.24</v>
      </c>
      <c r="L19" s="80">
        <v>0.22</v>
      </c>
      <c r="M19" s="80">
        <v>0.3</v>
      </c>
      <c r="N19" s="80">
        <v>0.23</v>
      </c>
      <c r="O19" s="80">
        <v>0.2</v>
      </c>
      <c r="P19" s="80">
        <v>0.94</v>
      </c>
      <c r="Q19" s="80">
        <v>1.08</v>
      </c>
      <c r="R19" s="132">
        <v>0.13</v>
      </c>
      <c r="S19" s="80">
        <v>0.12</v>
      </c>
      <c r="T19" s="80">
        <v>0.04</v>
      </c>
      <c r="U19" s="80">
        <v>7.0000000000000007E-2</v>
      </c>
      <c r="V19" s="132">
        <v>0.14000000000000001</v>
      </c>
      <c r="W19" s="80">
        <v>0.12</v>
      </c>
      <c r="X19" s="80">
        <v>0.12</v>
      </c>
      <c r="Y19" s="132">
        <v>0.13</v>
      </c>
    </row>
    <row r="20" spans="1:25" x14ac:dyDescent="0.3">
      <c r="A20" s="82" t="s">
        <v>280</v>
      </c>
      <c r="B20" s="77" t="s">
        <v>259</v>
      </c>
      <c r="C20" s="77" t="s">
        <v>13</v>
      </c>
      <c r="D20" s="86">
        <v>13</v>
      </c>
      <c r="E20" s="80" t="s">
        <v>281</v>
      </c>
      <c r="F20" s="80" t="s">
        <v>282</v>
      </c>
      <c r="G20" s="80" t="s">
        <v>281</v>
      </c>
      <c r="H20" s="80" t="s">
        <v>284</v>
      </c>
      <c r="I20" s="80" t="s">
        <v>281</v>
      </c>
      <c r="J20" s="80" t="s">
        <v>284</v>
      </c>
      <c r="K20" s="80">
        <v>10.8</v>
      </c>
      <c r="L20" s="80">
        <v>9.82</v>
      </c>
      <c r="M20" s="80">
        <v>7.94</v>
      </c>
      <c r="N20" s="80">
        <v>10.6</v>
      </c>
      <c r="O20" s="80">
        <v>0.36</v>
      </c>
      <c r="P20" s="80" t="s">
        <v>285</v>
      </c>
      <c r="Q20" s="80" t="s">
        <v>284</v>
      </c>
      <c r="R20" s="80" t="s">
        <v>488</v>
      </c>
      <c r="S20" s="80" t="s">
        <v>489</v>
      </c>
      <c r="T20" s="80" t="s">
        <v>272</v>
      </c>
      <c r="U20" s="80">
        <v>0.01</v>
      </c>
      <c r="V20" s="80">
        <v>0.18</v>
      </c>
      <c r="W20" s="80">
        <v>0.2</v>
      </c>
      <c r="X20" s="80" t="s">
        <v>489</v>
      </c>
      <c r="Y20" s="80">
        <v>0.2</v>
      </c>
    </row>
    <row r="21" spans="1:25" x14ac:dyDescent="0.3">
      <c r="A21" s="82" t="s">
        <v>286</v>
      </c>
      <c r="B21" s="77" t="s">
        <v>259</v>
      </c>
      <c r="C21" s="77" t="s">
        <v>13</v>
      </c>
      <c r="D21" s="86">
        <v>0.06</v>
      </c>
      <c r="E21" s="80" t="s">
        <v>287</v>
      </c>
      <c r="F21" s="80" t="s">
        <v>289</v>
      </c>
      <c r="G21" s="80" t="s">
        <v>287</v>
      </c>
      <c r="H21" s="80" t="s">
        <v>290</v>
      </c>
      <c r="I21" s="80" t="s">
        <v>287</v>
      </c>
      <c r="J21" s="80" t="s">
        <v>290</v>
      </c>
      <c r="K21" s="80" t="s">
        <v>272</v>
      </c>
      <c r="L21" s="80" t="s">
        <v>272</v>
      </c>
      <c r="M21" s="80">
        <v>1.1200000000000001</v>
      </c>
      <c r="N21" s="80">
        <v>0.01</v>
      </c>
      <c r="O21" s="80" t="s">
        <v>287</v>
      </c>
      <c r="P21" s="80" t="s">
        <v>290</v>
      </c>
      <c r="Q21" s="80" t="s">
        <v>290</v>
      </c>
      <c r="R21" s="80" t="s">
        <v>290</v>
      </c>
      <c r="S21" s="80" t="s">
        <v>290</v>
      </c>
      <c r="T21" s="80" t="s">
        <v>288</v>
      </c>
      <c r="U21" s="80" t="s">
        <v>287</v>
      </c>
      <c r="V21" s="80" t="s">
        <v>288</v>
      </c>
      <c r="W21" s="80" t="s">
        <v>288</v>
      </c>
      <c r="X21" s="80" t="s">
        <v>290</v>
      </c>
      <c r="Y21" s="80" t="s">
        <v>288</v>
      </c>
    </row>
    <row r="22" spans="1:25" x14ac:dyDescent="0.3">
      <c r="A22" s="82" t="s">
        <v>28</v>
      </c>
      <c r="B22" s="77" t="s">
        <v>259</v>
      </c>
      <c r="C22" s="77" t="s">
        <v>13</v>
      </c>
      <c r="D22" s="83" t="s">
        <v>13</v>
      </c>
      <c r="E22" s="80">
        <v>0.03</v>
      </c>
      <c r="F22" s="80" t="s">
        <v>289</v>
      </c>
      <c r="G22" s="80" t="s">
        <v>289</v>
      </c>
      <c r="H22" s="80">
        <v>0.08</v>
      </c>
      <c r="I22" s="80" t="s">
        <v>289</v>
      </c>
      <c r="J22" s="80">
        <v>7.0000000000000007E-2</v>
      </c>
      <c r="K22" s="80" t="s">
        <v>289</v>
      </c>
      <c r="L22" s="80" t="s">
        <v>289</v>
      </c>
      <c r="M22" s="80" t="s">
        <v>289</v>
      </c>
      <c r="N22" s="80" t="s">
        <v>289</v>
      </c>
      <c r="O22" s="80" t="s">
        <v>289</v>
      </c>
      <c r="P22" s="80">
        <v>7.0000000000000007E-2</v>
      </c>
      <c r="Q22" s="80">
        <v>0.06</v>
      </c>
    </row>
    <row r="23" spans="1:25" x14ac:dyDescent="0.3">
      <c r="A23" s="82" t="s">
        <v>291</v>
      </c>
      <c r="B23" s="77" t="s">
        <v>259</v>
      </c>
      <c r="C23" s="77" t="s">
        <v>13</v>
      </c>
      <c r="D23" s="86">
        <v>100</v>
      </c>
      <c r="E23" s="80">
        <v>335</v>
      </c>
      <c r="F23" s="80">
        <v>1690</v>
      </c>
      <c r="G23" s="80">
        <v>538</v>
      </c>
      <c r="H23" s="80">
        <v>38.5</v>
      </c>
      <c r="I23" s="80">
        <v>398</v>
      </c>
      <c r="J23" s="80">
        <v>74.3</v>
      </c>
      <c r="K23" s="80">
        <v>1000</v>
      </c>
      <c r="L23" s="80">
        <v>901</v>
      </c>
      <c r="M23" s="80">
        <v>1540</v>
      </c>
      <c r="N23" s="80">
        <v>752</v>
      </c>
      <c r="O23" s="80">
        <v>506</v>
      </c>
      <c r="P23" s="80">
        <v>39</v>
      </c>
      <c r="Q23" s="80">
        <v>73.8</v>
      </c>
      <c r="R23" s="80">
        <v>59.3</v>
      </c>
      <c r="S23" s="80">
        <v>23.6</v>
      </c>
      <c r="T23" s="132">
        <v>244</v>
      </c>
      <c r="U23" s="132">
        <v>679</v>
      </c>
      <c r="V23" s="80">
        <v>25.1</v>
      </c>
      <c r="W23" s="80">
        <v>26.7</v>
      </c>
      <c r="X23" s="80">
        <v>23.7</v>
      </c>
      <c r="Y23" s="80">
        <v>26.6</v>
      </c>
    </row>
    <row r="24" spans="1:25" x14ac:dyDescent="0.3">
      <c r="A24" s="82" t="s">
        <v>292</v>
      </c>
      <c r="B24" s="77" t="s">
        <v>259</v>
      </c>
      <c r="C24" s="77" t="s">
        <v>13</v>
      </c>
      <c r="D24" s="83" t="s">
        <v>13</v>
      </c>
      <c r="E24" s="80">
        <v>2.2799999999999998</v>
      </c>
      <c r="F24" s="80">
        <v>4.32</v>
      </c>
      <c r="G24" s="80">
        <v>2.71</v>
      </c>
      <c r="H24" s="80">
        <v>2.31</v>
      </c>
      <c r="I24" s="80">
        <v>2.37</v>
      </c>
      <c r="J24" s="80">
        <v>3.04</v>
      </c>
      <c r="K24" s="80">
        <v>3.78</v>
      </c>
      <c r="L24" s="80">
        <v>3.42</v>
      </c>
      <c r="M24" s="80">
        <v>18.3</v>
      </c>
      <c r="N24" s="80">
        <v>3.33</v>
      </c>
      <c r="O24" s="80">
        <v>4.57</v>
      </c>
      <c r="P24" s="80">
        <v>2.0299999999999998</v>
      </c>
      <c r="Q24" s="80">
        <v>3.17</v>
      </c>
      <c r="R24" s="80">
        <v>3.72</v>
      </c>
      <c r="S24" s="80">
        <v>3.43</v>
      </c>
      <c r="T24" s="80">
        <v>0.74</v>
      </c>
      <c r="U24" s="80">
        <v>1.24</v>
      </c>
      <c r="V24" s="80">
        <v>1.1000000000000001</v>
      </c>
      <c r="W24" s="80">
        <v>0.82</v>
      </c>
      <c r="X24" s="80">
        <v>3.1</v>
      </c>
      <c r="Y24" s="80">
        <v>0.82</v>
      </c>
    </row>
    <row r="25" spans="1:25" x14ac:dyDescent="0.3">
      <c r="A25" s="82" t="s">
        <v>293</v>
      </c>
      <c r="B25" s="77" t="s">
        <v>259</v>
      </c>
      <c r="C25" s="77">
        <v>0.05</v>
      </c>
      <c r="D25" s="86">
        <v>5.0000000000000001E-3</v>
      </c>
      <c r="E25" s="80" t="s">
        <v>294</v>
      </c>
      <c r="F25" s="80" t="s">
        <v>294</v>
      </c>
      <c r="G25" s="80" t="s">
        <v>294</v>
      </c>
      <c r="H25" s="80" t="s">
        <v>294</v>
      </c>
      <c r="I25" s="80" t="s">
        <v>294</v>
      </c>
      <c r="J25" s="80" t="s">
        <v>294</v>
      </c>
      <c r="K25" s="80" t="s">
        <v>294</v>
      </c>
      <c r="L25" s="80" t="s">
        <v>294</v>
      </c>
      <c r="M25" s="80" t="s">
        <v>294</v>
      </c>
      <c r="N25" s="80" t="s">
        <v>294</v>
      </c>
      <c r="O25" s="80" t="s">
        <v>294</v>
      </c>
      <c r="P25" s="80" t="s">
        <v>294</v>
      </c>
      <c r="Q25" s="80" t="s">
        <v>294</v>
      </c>
      <c r="R25" s="80" t="s">
        <v>272</v>
      </c>
      <c r="S25" s="80" t="s">
        <v>272</v>
      </c>
      <c r="T25" s="102" t="s">
        <v>490</v>
      </c>
      <c r="U25" s="102" t="s">
        <v>490</v>
      </c>
      <c r="V25" s="80" t="s">
        <v>272</v>
      </c>
      <c r="W25" s="80" t="s">
        <v>272</v>
      </c>
      <c r="X25" s="80" t="s">
        <v>272</v>
      </c>
      <c r="Y25" s="80" t="s">
        <v>272</v>
      </c>
    </row>
    <row r="26" spans="1:25" x14ac:dyDescent="0.3">
      <c r="A26" s="84" t="s">
        <v>295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25" x14ac:dyDescent="0.3">
      <c r="A27" s="82" t="s">
        <v>296</v>
      </c>
      <c r="B27" s="77" t="str">
        <f>VLOOKUP(A27,[1]Sheet3!$B$2:$C$61,2,FALSE)</f>
        <v>mg/l</v>
      </c>
      <c r="C27" s="77" t="s">
        <v>13</v>
      </c>
      <c r="D27" s="86" t="s">
        <v>297</v>
      </c>
      <c r="E27" s="91">
        <v>0.04</v>
      </c>
      <c r="F27" s="91">
        <v>0.03</v>
      </c>
      <c r="G27" s="91">
        <v>8.6E-3</v>
      </c>
      <c r="H27" s="80">
        <v>0.01</v>
      </c>
      <c r="I27" s="91">
        <v>6.0000000000000001E-3</v>
      </c>
      <c r="J27" s="80" t="s">
        <v>298</v>
      </c>
      <c r="K27" s="80">
        <v>3.5999999999999999E-3</v>
      </c>
      <c r="L27" s="80">
        <v>3.2000000000000002E-3</v>
      </c>
      <c r="M27" s="80">
        <v>3.5999999999999999E-3</v>
      </c>
      <c r="N27" s="80">
        <v>1.9E-3</v>
      </c>
      <c r="O27" s="80">
        <v>3.8E-3</v>
      </c>
      <c r="P27" s="80">
        <v>0.01</v>
      </c>
      <c r="Q27" s="80" t="s">
        <v>299</v>
      </c>
      <c r="R27" s="80">
        <v>2.7000000000000001E-3</v>
      </c>
      <c r="S27" s="80" t="s">
        <v>491</v>
      </c>
      <c r="T27" s="80">
        <v>1.4E-3</v>
      </c>
      <c r="U27" s="91">
        <v>6.7000000000000002E-3</v>
      </c>
      <c r="V27" s="80">
        <v>1.9E-3</v>
      </c>
      <c r="W27" s="80" t="s">
        <v>288</v>
      </c>
      <c r="X27" s="80" t="s">
        <v>492</v>
      </c>
      <c r="Y27" s="80">
        <v>1.4E-3</v>
      </c>
    </row>
    <row r="28" spans="1:25" s="94" customFormat="1" hidden="1" x14ac:dyDescent="0.3">
      <c r="A28" s="92" t="s">
        <v>300</v>
      </c>
      <c r="B28" s="83"/>
      <c r="C28" s="83"/>
      <c r="D28" s="83"/>
      <c r="E28" s="93">
        <v>5.0000000000000001E-3</v>
      </c>
      <c r="F28" s="93">
        <v>5.0000000000000001E-3</v>
      </c>
      <c r="G28" s="93">
        <v>5.0000000000000001E-3</v>
      </c>
      <c r="H28" s="93">
        <v>0.1</v>
      </c>
      <c r="I28" s="93">
        <v>5.0000000000000001E-3</v>
      </c>
      <c r="J28" s="93">
        <v>0.1</v>
      </c>
      <c r="K28" s="93">
        <v>0.1</v>
      </c>
      <c r="L28" s="93">
        <v>0.1</v>
      </c>
      <c r="M28" s="93">
        <v>0.1</v>
      </c>
      <c r="N28" s="93">
        <v>0.1</v>
      </c>
      <c r="O28" s="93">
        <v>5.0000000000000001E-3</v>
      </c>
      <c r="P28" s="93">
        <v>0.1</v>
      </c>
      <c r="Q28" s="93">
        <v>0.1</v>
      </c>
      <c r="R28" s="93">
        <v>0.1</v>
      </c>
      <c r="S28" s="93">
        <v>0.1</v>
      </c>
      <c r="T28" s="93">
        <v>5.0000000000000001E-3</v>
      </c>
      <c r="U28" s="93">
        <v>5.0000000000000001E-3</v>
      </c>
      <c r="V28" s="93">
        <v>0.1</v>
      </c>
      <c r="W28" s="93">
        <v>0.1</v>
      </c>
      <c r="X28" s="93">
        <v>0.1</v>
      </c>
      <c r="Y28" s="93">
        <v>0.1</v>
      </c>
    </row>
    <row r="29" spans="1:25" x14ac:dyDescent="0.3">
      <c r="A29" s="82" t="s">
        <v>301</v>
      </c>
      <c r="B29" s="77" t="s">
        <v>259</v>
      </c>
      <c r="C29" s="77">
        <v>0.1</v>
      </c>
      <c r="D29" s="86">
        <v>1.6</v>
      </c>
      <c r="E29" s="80">
        <v>1E-4</v>
      </c>
      <c r="F29" s="80">
        <v>1.67E-3</v>
      </c>
      <c r="G29" s="80" t="s">
        <v>302</v>
      </c>
      <c r="H29" s="80">
        <v>2.5000000000000001E-4</v>
      </c>
      <c r="I29" s="80" t="s">
        <v>302</v>
      </c>
      <c r="J29" s="80">
        <v>2.9E-4</v>
      </c>
      <c r="K29" s="80" t="s">
        <v>302</v>
      </c>
      <c r="L29" s="80" t="s">
        <v>302</v>
      </c>
      <c r="M29" s="80">
        <v>2.1000000000000001E-4</v>
      </c>
      <c r="N29" s="80">
        <v>1E-4</v>
      </c>
      <c r="O29" s="80" t="s">
        <v>302</v>
      </c>
      <c r="P29" s="80">
        <v>2.5000000000000001E-4</v>
      </c>
      <c r="Q29" s="80">
        <v>3.2000000000000003E-4</v>
      </c>
      <c r="R29" s="80" t="s">
        <v>302</v>
      </c>
      <c r="S29" s="80" t="s">
        <v>302</v>
      </c>
      <c r="T29" s="80" t="s">
        <v>302</v>
      </c>
      <c r="U29" s="80" t="s">
        <v>303</v>
      </c>
      <c r="V29" s="80" t="s">
        <v>302</v>
      </c>
      <c r="W29" s="80" t="s">
        <v>302</v>
      </c>
      <c r="X29" s="80" t="s">
        <v>302</v>
      </c>
      <c r="Y29" s="80" t="s">
        <v>302</v>
      </c>
    </row>
    <row r="30" spans="1:25" x14ac:dyDescent="0.3">
      <c r="A30" s="82" t="s">
        <v>304</v>
      </c>
      <c r="B30" s="77" t="s">
        <v>259</v>
      </c>
      <c r="C30" s="77">
        <v>0.05</v>
      </c>
      <c r="D30" s="86">
        <v>5.0000000000000001E-3</v>
      </c>
      <c r="E30" s="80">
        <v>0.03</v>
      </c>
      <c r="F30" s="80">
        <v>0.01</v>
      </c>
      <c r="G30" s="80">
        <v>2E-3</v>
      </c>
      <c r="H30" s="80">
        <v>3.82E-3</v>
      </c>
      <c r="I30" s="80">
        <v>1.6000000000000001E-4</v>
      </c>
      <c r="J30" s="80">
        <v>0.02</v>
      </c>
      <c r="K30" s="80" t="s">
        <v>302</v>
      </c>
      <c r="L30" s="80" t="s">
        <v>302</v>
      </c>
      <c r="M30" s="80">
        <v>2.0000000000000001E-4</v>
      </c>
      <c r="N30" s="80" t="s">
        <v>302</v>
      </c>
      <c r="O30" s="80" t="s">
        <v>302</v>
      </c>
      <c r="P30" s="80">
        <v>3.8300000000000001E-3</v>
      </c>
      <c r="Q30" s="80">
        <v>0.02</v>
      </c>
      <c r="R30" s="80">
        <v>1.2999999999999999E-4</v>
      </c>
      <c r="S30" s="80">
        <v>2.1000000000000001E-4</v>
      </c>
      <c r="T30" s="80">
        <v>3.4000000000000002E-4</v>
      </c>
      <c r="U30" s="80">
        <v>4.8999999999999998E-4</v>
      </c>
      <c r="V30" s="80" t="s">
        <v>302</v>
      </c>
      <c r="W30" s="80" t="s">
        <v>302</v>
      </c>
      <c r="X30" s="80">
        <v>2.1000000000000001E-4</v>
      </c>
      <c r="Y30" s="80" t="s">
        <v>302</v>
      </c>
    </row>
    <row r="31" spans="1:25" x14ac:dyDescent="0.3">
      <c r="A31" s="82" t="s">
        <v>305</v>
      </c>
      <c r="B31" s="77" t="s">
        <v>259</v>
      </c>
      <c r="C31" s="77">
        <v>1</v>
      </c>
      <c r="D31" s="86">
        <v>2.2999999999999998</v>
      </c>
      <c r="E31" s="80">
        <v>0.09</v>
      </c>
      <c r="F31" s="80">
        <v>0.03</v>
      </c>
      <c r="G31" s="80">
        <v>0.03</v>
      </c>
      <c r="H31" s="80">
        <v>0.12</v>
      </c>
      <c r="I31" s="80">
        <v>0.02</v>
      </c>
      <c r="J31" s="80">
        <v>0.17</v>
      </c>
      <c r="K31" s="80">
        <v>0.05</v>
      </c>
      <c r="L31" s="80">
        <v>0.04</v>
      </c>
      <c r="M31" s="80">
        <v>0.02</v>
      </c>
      <c r="N31" s="80">
        <v>0.02</v>
      </c>
      <c r="O31" s="80">
        <v>0.04</v>
      </c>
      <c r="P31" s="80">
        <v>0.12</v>
      </c>
      <c r="Q31" s="80">
        <v>0.17</v>
      </c>
      <c r="R31" s="80">
        <v>0.05</v>
      </c>
      <c r="S31" s="80">
        <v>0.04</v>
      </c>
      <c r="T31" s="80">
        <v>0.01</v>
      </c>
      <c r="U31" s="80">
        <v>0.02</v>
      </c>
      <c r="V31" s="80">
        <v>0.06</v>
      </c>
      <c r="W31" s="80">
        <v>0.05</v>
      </c>
      <c r="X31" s="80">
        <v>0.04</v>
      </c>
      <c r="Y31" s="80">
        <v>0.05</v>
      </c>
    </row>
    <row r="32" spans="1:25" x14ac:dyDescent="0.3">
      <c r="A32" s="82" t="s">
        <v>306</v>
      </c>
      <c r="B32" s="77" t="s">
        <v>259</v>
      </c>
      <c r="C32" s="77" t="s">
        <v>13</v>
      </c>
      <c r="D32" s="86">
        <v>5.3E-3</v>
      </c>
      <c r="E32" s="80">
        <v>4.6999999999999999E-4</v>
      </c>
      <c r="F32" s="80">
        <v>3.6000000000000002E-4</v>
      </c>
      <c r="G32" s="80">
        <v>1.9000000000000001E-4</v>
      </c>
      <c r="H32" s="80" t="s">
        <v>302</v>
      </c>
      <c r="I32" s="80" t="s">
        <v>302</v>
      </c>
      <c r="J32" s="80" t="s">
        <v>302</v>
      </c>
      <c r="K32" s="80" t="s">
        <v>302</v>
      </c>
      <c r="L32" s="80" t="s">
        <v>302</v>
      </c>
      <c r="M32" s="80" t="s">
        <v>303</v>
      </c>
      <c r="N32" s="80" t="s">
        <v>302</v>
      </c>
      <c r="O32" s="80" t="s">
        <v>302</v>
      </c>
      <c r="P32" s="80" t="s">
        <v>302</v>
      </c>
      <c r="Q32" s="80" t="s">
        <v>302</v>
      </c>
      <c r="R32" s="80" t="s">
        <v>302</v>
      </c>
      <c r="S32" s="80" t="s">
        <v>302</v>
      </c>
      <c r="T32" s="80" t="s">
        <v>302</v>
      </c>
      <c r="U32" s="80" t="s">
        <v>303</v>
      </c>
      <c r="V32" s="80" t="s">
        <v>302</v>
      </c>
      <c r="W32" s="80" t="s">
        <v>302</v>
      </c>
      <c r="X32" s="80" t="s">
        <v>302</v>
      </c>
      <c r="Y32" s="80" t="s">
        <v>302</v>
      </c>
    </row>
    <row r="33" spans="1:25" x14ac:dyDescent="0.3">
      <c r="A33" s="82" t="s">
        <v>307</v>
      </c>
      <c r="B33" s="77" t="s">
        <v>259</v>
      </c>
      <c r="C33" s="77" t="s">
        <v>13</v>
      </c>
      <c r="D33" s="86">
        <v>1.5</v>
      </c>
      <c r="E33" s="80">
        <v>0.01</v>
      </c>
      <c r="F33" s="80" t="s">
        <v>289</v>
      </c>
      <c r="G33" s="80" t="s">
        <v>281</v>
      </c>
      <c r="H33" s="80" t="s">
        <v>281</v>
      </c>
      <c r="I33" s="80">
        <v>0.01</v>
      </c>
      <c r="J33" s="80">
        <v>0.01</v>
      </c>
      <c r="K33" s="80" t="s">
        <v>281</v>
      </c>
      <c r="L33" s="80" t="s">
        <v>281</v>
      </c>
      <c r="M33" s="80">
        <v>0.02</v>
      </c>
      <c r="N33" s="80" t="s">
        <v>281</v>
      </c>
      <c r="O33" s="80" t="s">
        <v>281</v>
      </c>
      <c r="P33" s="80" t="s">
        <v>281</v>
      </c>
      <c r="Q33" s="80">
        <v>0.01</v>
      </c>
      <c r="R33" s="80" t="s">
        <v>281</v>
      </c>
      <c r="S33" s="80" t="s">
        <v>281</v>
      </c>
      <c r="T33" s="80" t="s">
        <v>281</v>
      </c>
      <c r="U33" s="80" t="s">
        <v>289</v>
      </c>
      <c r="V33" s="80" t="s">
        <v>281</v>
      </c>
      <c r="W33" s="80" t="s">
        <v>281</v>
      </c>
      <c r="X33" s="80" t="s">
        <v>281</v>
      </c>
      <c r="Y33" s="80" t="s">
        <v>281</v>
      </c>
    </row>
    <row r="34" spans="1:25" x14ac:dyDescent="0.3">
      <c r="A34" s="82" t="s">
        <v>308</v>
      </c>
      <c r="B34" s="77" t="s">
        <v>259</v>
      </c>
      <c r="C34" s="77">
        <v>0.02</v>
      </c>
      <c r="D34" s="86" t="s">
        <v>309</v>
      </c>
      <c r="E34" s="80">
        <v>3.7700000000000002E-5</v>
      </c>
      <c r="F34" s="91">
        <v>5.5599999999999996E-4</v>
      </c>
      <c r="G34" s="80">
        <v>8.1799999999999996E-5</v>
      </c>
      <c r="H34" s="80">
        <v>8.6999999999999997E-6</v>
      </c>
      <c r="I34" s="80">
        <v>1.0399999999999999E-4</v>
      </c>
      <c r="J34" s="80" t="s">
        <v>310</v>
      </c>
      <c r="K34" s="80">
        <v>2.0100000000000001E-4</v>
      </c>
      <c r="L34" s="80">
        <v>1.2799999999999999E-4</v>
      </c>
      <c r="M34" s="80">
        <v>1.7899999999999999E-4</v>
      </c>
      <c r="N34" s="91">
        <v>1.1199999999999999E-3</v>
      </c>
      <c r="O34" s="80">
        <v>3.54E-5</v>
      </c>
      <c r="P34" s="80">
        <v>9.7999999999999993E-6</v>
      </c>
      <c r="Q34" s="80" t="s">
        <v>310</v>
      </c>
      <c r="R34" s="80">
        <v>1.8000000000000001E-4</v>
      </c>
      <c r="S34" s="80">
        <v>1.84E-5</v>
      </c>
      <c r="T34" s="91">
        <v>1.8E-3</v>
      </c>
      <c r="U34" s="91">
        <v>3.7200000000000002E-3</v>
      </c>
      <c r="V34" s="80">
        <v>6.0900000000000003E-5</v>
      </c>
      <c r="W34" s="80">
        <v>8.0900000000000001E-5</v>
      </c>
      <c r="X34" s="80">
        <v>1.77E-5</v>
      </c>
      <c r="Y34" s="80">
        <v>7.7600000000000002E-5</v>
      </c>
    </row>
    <row r="35" spans="1:25" s="99" customFormat="1" hidden="1" x14ac:dyDescent="0.3">
      <c r="A35" s="95" t="s">
        <v>311</v>
      </c>
      <c r="B35" s="96"/>
      <c r="C35" s="96"/>
      <c r="D35" s="97"/>
      <c r="E35" s="98">
        <f t="shared" ref="E35:Y35" si="0">IF(AND(E9&gt;17,E9&lt;=280),10^(0.83*(LOG(E9,10))-2.46)/1000,0.00037)</f>
        <v>3.6999999999999999E-4</v>
      </c>
      <c r="F35" s="98">
        <f t="shared" si="0"/>
        <v>3.6999999999999999E-4</v>
      </c>
      <c r="G35" s="98">
        <f t="shared" si="0"/>
        <v>3.6999999999999999E-4</v>
      </c>
      <c r="H35" s="98">
        <f t="shared" si="0"/>
        <v>3.6999999999999999E-4</v>
      </c>
      <c r="I35" s="98">
        <f t="shared" si="0"/>
        <v>3.6999999999999999E-4</v>
      </c>
      <c r="J35" s="98">
        <f t="shared" si="0"/>
        <v>3.6999999999999999E-4</v>
      </c>
      <c r="K35" s="98">
        <f t="shared" si="0"/>
        <v>3.6999999999999999E-4</v>
      </c>
      <c r="L35" s="98">
        <f t="shared" si="0"/>
        <v>3.6999999999999999E-4</v>
      </c>
      <c r="M35" s="98">
        <f t="shared" si="0"/>
        <v>3.6999999999999999E-4</v>
      </c>
      <c r="N35" s="98">
        <f t="shared" si="0"/>
        <v>3.6999999999999999E-4</v>
      </c>
      <c r="O35" s="98">
        <f t="shared" si="0"/>
        <v>3.6999999999999999E-4</v>
      </c>
      <c r="P35" s="98">
        <f t="shared" si="0"/>
        <v>3.6999999999999999E-4</v>
      </c>
      <c r="Q35" s="98">
        <f t="shared" si="0"/>
        <v>3.6999999999999999E-4</v>
      </c>
      <c r="R35" s="98">
        <f t="shared" si="0"/>
        <v>3.6999999999999999E-4</v>
      </c>
      <c r="S35" s="98">
        <f t="shared" si="0"/>
        <v>3.6999999999999999E-4</v>
      </c>
      <c r="T35" s="98">
        <f t="shared" si="0"/>
        <v>3.6999999999999999E-4</v>
      </c>
      <c r="U35" s="98">
        <f t="shared" si="0"/>
        <v>3.6999999999999999E-4</v>
      </c>
      <c r="V35" s="98">
        <f t="shared" si="0"/>
        <v>3.6999999999999999E-4</v>
      </c>
      <c r="W35" s="98">
        <f t="shared" si="0"/>
        <v>3.6999999999999999E-4</v>
      </c>
      <c r="X35" s="98">
        <f t="shared" si="0"/>
        <v>3.6999999999999999E-4</v>
      </c>
      <c r="Y35" s="98">
        <f t="shared" si="0"/>
        <v>3.6999999999999999E-4</v>
      </c>
    </row>
    <row r="36" spans="1:25" x14ac:dyDescent="0.3">
      <c r="A36" s="82" t="s">
        <v>312</v>
      </c>
      <c r="B36" s="77" t="s">
        <v>259</v>
      </c>
      <c r="C36" s="77" t="s">
        <v>13</v>
      </c>
      <c r="D36" s="83" t="s">
        <v>13</v>
      </c>
      <c r="E36" s="80">
        <v>170</v>
      </c>
      <c r="F36" s="80">
        <v>575</v>
      </c>
      <c r="G36" s="80">
        <v>203</v>
      </c>
      <c r="H36" s="80">
        <v>80.900000000000006</v>
      </c>
      <c r="I36" s="80">
        <v>187</v>
      </c>
      <c r="J36" s="80">
        <v>107</v>
      </c>
      <c r="K36" s="80">
        <v>175</v>
      </c>
      <c r="L36" s="80">
        <v>176</v>
      </c>
      <c r="M36" s="80">
        <v>519</v>
      </c>
      <c r="N36" s="80">
        <v>169</v>
      </c>
      <c r="O36" s="80">
        <v>146</v>
      </c>
      <c r="P36" s="80">
        <v>81.7</v>
      </c>
      <c r="Q36" s="80">
        <v>110</v>
      </c>
      <c r="R36" s="80">
        <v>59.6</v>
      </c>
      <c r="S36" s="80">
        <v>40.700000000000003</v>
      </c>
      <c r="T36" s="80">
        <v>55</v>
      </c>
      <c r="U36" s="80">
        <v>155</v>
      </c>
      <c r="V36" s="80">
        <v>44.7</v>
      </c>
      <c r="W36" s="80">
        <v>44.4</v>
      </c>
      <c r="X36" s="80">
        <v>41.4</v>
      </c>
      <c r="Y36" s="80">
        <v>43.8</v>
      </c>
    </row>
    <row r="37" spans="1:25" x14ac:dyDescent="0.3">
      <c r="A37" s="82" t="s">
        <v>313</v>
      </c>
      <c r="B37" s="77" t="s">
        <v>259</v>
      </c>
      <c r="C37" s="77" t="s">
        <v>13</v>
      </c>
      <c r="D37" s="86">
        <v>8.8999999999999999E-3</v>
      </c>
      <c r="E37" s="80">
        <v>1.14E-3</v>
      </c>
      <c r="F37" s="80" t="s">
        <v>303</v>
      </c>
      <c r="G37" s="80" t="s">
        <v>302</v>
      </c>
      <c r="H37" s="80">
        <v>4.8999999999999998E-4</v>
      </c>
      <c r="I37" s="80" t="s">
        <v>302</v>
      </c>
      <c r="J37" s="80">
        <v>4.8999999999999998E-4</v>
      </c>
      <c r="K37" s="80" t="s">
        <v>302</v>
      </c>
      <c r="L37" s="80" t="s">
        <v>302</v>
      </c>
      <c r="M37" s="80" t="s">
        <v>303</v>
      </c>
      <c r="N37" s="80">
        <v>1.3999999999999999E-4</v>
      </c>
      <c r="O37" s="80">
        <v>1.4999999999999999E-4</v>
      </c>
      <c r="P37" s="80">
        <v>5.0000000000000001E-4</v>
      </c>
      <c r="Q37" s="80">
        <v>4.8999999999999998E-4</v>
      </c>
      <c r="R37" s="80">
        <v>1.6000000000000001E-4</v>
      </c>
      <c r="S37" s="80">
        <v>2.5999999999999998E-4</v>
      </c>
      <c r="T37" s="80">
        <v>1.3999999999999999E-4</v>
      </c>
      <c r="U37" s="80">
        <v>2.4000000000000001E-4</v>
      </c>
      <c r="V37" s="80">
        <v>3.6999999999999999E-4</v>
      </c>
      <c r="W37" s="80">
        <v>2.1000000000000001E-4</v>
      </c>
      <c r="X37" s="80">
        <v>2.0000000000000001E-4</v>
      </c>
      <c r="Y37" s="80">
        <v>1.4999999999999999E-4</v>
      </c>
    </row>
    <row r="38" spans="1:25" x14ac:dyDescent="0.3">
      <c r="A38" s="82" t="s">
        <v>314</v>
      </c>
      <c r="B38" s="77" t="s">
        <v>259</v>
      </c>
      <c r="C38" s="77" t="s">
        <v>13</v>
      </c>
      <c r="D38" s="83" t="s">
        <v>13</v>
      </c>
      <c r="E38" s="80">
        <v>2.5300000000000001E-3</v>
      </c>
      <c r="F38" s="80">
        <v>0.02</v>
      </c>
      <c r="G38" s="80">
        <v>4.6299999999999996E-3</v>
      </c>
      <c r="H38" s="80">
        <v>9.3999999999999997E-4</v>
      </c>
      <c r="I38" s="80">
        <v>0.01</v>
      </c>
      <c r="J38" s="80">
        <v>8.0000000000000004E-4</v>
      </c>
      <c r="K38" s="80">
        <v>4.8000000000000001E-4</v>
      </c>
      <c r="L38" s="80" t="s">
        <v>302</v>
      </c>
      <c r="M38" s="80">
        <v>8.7500000000000008E-3</v>
      </c>
      <c r="N38" s="80">
        <v>3.5E-4</v>
      </c>
      <c r="O38" s="80">
        <v>3.62E-3</v>
      </c>
      <c r="P38" s="80">
        <v>9.2000000000000003E-4</v>
      </c>
      <c r="Q38" s="80">
        <v>8.0000000000000004E-4</v>
      </c>
      <c r="R38" s="80" t="s">
        <v>302</v>
      </c>
      <c r="S38" s="80" t="s">
        <v>302</v>
      </c>
      <c r="T38" s="80">
        <v>0.03</v>
      </c>
      <c r="U38" s="80">
        <v>0.1</v>
      </c>
      <c r="V38" s="80" t="s">
        <v>302</v>
      </c>
      <c r="W38" s="80" t="s">
        <v>302</v>
      </c>
      <c r="X38" s="80" t="s">
        <v>302</v>
      </c>
      <c r="Y38" s="80" t="s">
        <v>302</v>
      </c>
    </row>
    <row r="39" spans="1:25" x14ac:dyDescent="0.3">
      <c r="A39" s="82" t="s">
        <v>315</v>
      </c>
      <c r="B39" s="77" t="s">
        <v>259</v>
      </c>
      <c r="C39" s="77">
        <v>0.2</v>
      </c>
      <c r="D39" s="86" t="s">
        <v>316</v>
      </c>
      <c r="E39" s="80" t="s">
        <v>303</v>
      </c>
      <c r="F39" s="80">
        <v>8.0999999999999996E-4</v>
      </c>
      <c r="G39" s="80">
        <v>2.2000000000000001E-4</v>
      </c>
      <c r="H39" s="80" t="s">
        <v>303</v>
      </c>
      <c r="I39" s="80">
        <v>5.0000000000000001E-4</v>
      </c>
      <c r="J39" s="80" t="s">
        <v>303</v>
      </c>
      <c r="K39" s="80">
        <v>2.33E-3</v>
      </c>
      <c r="L39" s="80">
        <v>3.63E-3</v>
      </c>
      <c r="M39" s="80">
        <v>9.7999999999999997E-4</v>
      </c>
      <c r="N39" s="80">
        <v>2.1199999999999999E-3</v>
      </c>
      <c r="O39" s="80">
        <v>1.8699999999999999E-3</v>
      </c>
      <c r="P39" s="80" t="s">
        <v>303</v>
      </c>
      <c r="Q39" s="80" t="s">
        <v>303</v>
      </c>
      <c r="R39" s="80">
        <v>2.4599999999999999E-3</v>
      </c>
      <c r="S39" s="80">
        <v>1.4400000000000001E-3</v>
      </c>
      <c r="T39" s="80">
        <v>4.2999999999999999E-4</v>
      </c>
      <c r="U39" s="80">
        <v>5.8E-4</v>
      </c>
      <c r="V39" s="80">
        <v>1.01E-3</v>
      </c>
      <c r="W39" s="80">
        <v>5.6999999999999998E-4</v>
      </c>
      <c r="X39" s="80">
        <v>1.47E-3</v>
      </c>
      <c r="Y39" s="80">
        <v>6.9999999999999999E-4</v>
      </c>
    </row>
    <row r="40" spans="1:25" s="99" customFormat="1" ht="12.75" hidden="1" customHeight="1" x14ac:dyDescent="0.3">
      <c r="A40" s="95" t="s">
        <v>317</v>
      </c>
      <c r="B40" s="96"/>
      <c r="C40" s="96"/>
      <c r="D40" s="97"/>
      <c r="E40" s="98">
        <f t="shared" ref="E40:Y40" si="1">IF(AND(82&lt;=E9,E9&lt;=180),(0.2*(EXP(0.8545*(LN(E9))-1.465)))/1000,0.004)</f>
        <v>4.0000000000000001E-3</v>
      </c>
      <c r="F40" s="98">
        <f t="shared" si="1"/>
        <v>4.0000000000000001E-3</v>
      </c>
      <c r="G40" s="98">
        <f t="shared" si="1"/>
        <v>4.0000000000000001E-3</v>
      </c>
      <c r="H40" s="98">
        <f t="shared" si="1"/>
        <v>4.0000000000000001E-3</v>
      </c>
      <c r="I40" s="98">
        <f t="shared" si="1"/>
        <v>4.0000000000000001E-3</v>
      </c>
      <c r="J40" s="98">
        <f t="shared" si="1"/>
        <v>4.0000000000000001E-3</v>
      </c>
      <c r="K40" s="98">
        <f t="shared" si="1"/>
        <v>4.0000000000000001E-3</v>
      </c>
      <c r="L40" s="98">
        <f t="shared" si="1"/>
        <v>4.0000000000000001E-3</v>
      </c>
      <c r="M40" s="98">
        <f t="shared" si="1"/>
        <v>4.0000000000000001E-3</v>
      </c>
      <c r="N40" s="98">
        <f t="shared" si="1"/>
        <v>4.0000000000000001E-3</v>
      </c>
      <c r="O40" s="98">
        <f t="shared" si="1"/>
        <v>4.0000000000000001E-3</v>
      </c>
      <c r="P40" s="98">
        <f t="shared" si="1"/>
        <v>4.0000000000000001E-3</v>
      </c>
      <c r="Q40" s="98">
        <f t="shared" si="1"/>
        <v>4.0000000000000001E-3</v>
      </c>
      <c r="R40" s="98">
        <f t="shared" si="1"/>
        <v>4.0000000000000001E-3</v>
      </c>
      <c r="S40" s="98">
        <f t="shared" si="1"/>
        <v>4.0000000000000001E-3</v>
      </c>
      <c r="T40" s="98">
        <f t="shared" si="1"/>
        <v>4.0000000000000001E-3</v>
      </c>
      <c r="U40" s="98">
        <f t="shared" si="1"/>
        <v>4.0000000000000001E-3</v>
      </c>
      <c r="V40" s="98">
        <f t="shared" si="1"/>
        <v>4.0000000000000001E-3</v>
      </c>
      <c r="W40" s="98">
        <f t="shared" si="1"/>
        <v>4.0000000000000001E-3</v>
      </c>
      <c r="X40" s="98">
        <f t="shared" si="1"/>
        <v>4.0000000000000001E-3</v>
      </c>
      <c r="Y40" s="98">
        <f t="shared" si="1"/>
        <v>4.0000000000000001E-3</v>
      </c>
    </row>
    <row r="41" spans="1:25" x14ac:dyDescent="0.3">
      <c r="A41" s="82" t="s">
        <v>318</v>
      </c>
      <c r="B41" s="77" t="s">
        <v>259</v>
      </c>
      <c r="C41" s="77" t="s">
        <v>13</v>
      </c>
      <c r="D41" s="86">
        <v>0.3</v>
      </c>
      <c r="E41" s="91">
        <v>10.199999999999999</v>
      </c>
      <c r="F41" s="91">
        <v>13.3</v>
      </c>
      <c r="G41" s="91">
        <v>7.48</v>
      </c>
      <c r="H41" s="80">
        <v>0.25</v>
      </c>
      <c r="I41" s="91">
        <v>1.06</v>
      </c>
      <c r="J41" s="91">
        <v>3.29</v>
      </c>
      <c r="K41" s="80" t="s">
        <v>319</v>
      </c>
      <c r="L41" s="80" t="s">
        <v>319</v>
      </c>
      <c r="M41" s="80" t="s">
        <v>319</v>
      </c>
      <c r="N41" s="80" t="s">
        <v>319</v>
      </c>
      <c r="O41" s="80" t="s">
        <v>319</v>
      </c>
      <c r="P41" s="80">
        <v>0.25</v>
      </c>
      <c r="Q41" s="91">
        <v>3.42</v>
      </c>
      <c r="R41" s="80">
        <v>0.03</v>
      </c>
      <c r="S41" s="80" t="s">
        <v>319</v>
      </c>
      <c r="T41" s="91">
        <v>64.2</v>
      </c>
      <c r="U41" s="91">
        <v>186</v>
      </c>
      <c r="V41" s="80">
        <v>0.21</v>
      </c>
      <c r="W41" s="80">
        <v>0.03</v>
      </c>
      <c r="X41" s="80" t="s">
        <v>319</v>
      </c>
      <c r="Y41" s="80">
        <v>0.03</v>
      </c>
    </row>
    <row r="42" spans="1:25" x14ac:dyDescent="0.3">
      <c r="A42" s="100" t="s">
        <v>320</v>
      </c>
      <c r="B42" s="77" t="s">
        <v>259</v>
      </c>
      <c r="C42" s="77" t="s">
        <v>13</v>
      </c>
      <c r="D42" s="83" t="s">
        <v>13</v>
      </c>
      <c r="E42" s="80">
        <v>10.7</v>
      </c>
      <c r="F42" s="80">
        <v>15.2</v>
      </c>
      <c r="G42" s="80">
        <v>7.7</v>
      </c>
      <c r="H42" s="80">
        <v>0.25</v>
      </c>
      <c r="I42" s="80">
        <v>1.0900000000000001</v>
      </c>
      <c r="J42" s="80">
        <v>3.29</v>
      </c>
      <c r="K42" s="80" t="s">
        <v>289</v>
      </c>
      <c r="L42" s="80" t="s">
        <v>289</v>
      </c>
      <c r="M42" s="80">
        <v>0.03</v>
      </c>
      <c r="N42" s="80" t="s">
        <v>289</v>
      </c>
      <c r="O42" s="80" t="s">
        <v>289</v>
      </c>
      <c r="P42" s="80">
        <v>0.24</v>
      </c>
      <c r="Q42" s="80">
        <v>3.26</v>
      </c>
      <c r="R42" s="80">
        <v>0.05</v>
      </c>
      <c r="S42" s="80">
        <v>0.02</v>
      </c>
      <c r="T42" s="80">
        <v>63.1</v>
      </c>
      <c r="U42" s="80">
        <v>93</v>
      </c>
      <c r="V42" s="80">
        <v>0.26</v>
      </c>
      <c r="W42" s="80">
        <v>0.06</v>
      </c>
      <c r="X42" s="80">
        <v>0.02</v>
      </c>
      <c r="Y42" s="80">
        <v>0.02</v>
      </c>
    </row>
    <row r="43" spans="1:25" x14ac:dyDescent="0.3">
      <c r="A43" s="82" t="s">
        <v>321</v>
      </c>
      <c r="B43" s="77" t="s">
        <v>259</v>
      </c>
      <c r="C43" s="77">
        <v>0.2</v>
      </c>
      <c r="D43" s="86" t="s">
        <v>322</v>
      </c>
      <c r="E43" s="80">
        <v>7.3999999999999996E-5</v>
      </c>
      <c r="F43" s="80" t="s">
        <v>302</v>
      </c>
      <c r="G43" s="80" t="s">
        <v>323</v>
      </c>
      <c r="H43" s="80">
        <v>1.75E-4</v>
      </c>
      <c r="I43" s="80">
        <v>1.25E-4</v>
      </c>
      <c r="J43" s="80" t="s">
        <v>323</v>
      </c>
      <c r="K43" s="80">
        <v>2.32E-4</v>
      </c>
      <c r="L43" s="80">
        <v>7.2999999999999999E-5</v>
      </c>
      <c r="M43" s="80">
        <v>3.8999999999999999E-4</v>
      </c>
      <c r="N43" s="80">
        <v>2.81E-4</v>
      </c>
      <c r="O43" s="80">
        <v>7.7000000000000001E-5</v>
      </c>
      <c r="P43" s="80">
        <v>8.6000000000000003E-5</v>
      </c>
      <c r="Q43" s="80" t="s">
        <v>323</v>
      </c>
      <c r="R43" s="80">
        <v>3.7199999999999999E-4</v>
      </c>
      <c r="S43" s="80">
        <v>8.8999999999999995E-5</v>
      </c>
      <c r="T43" s="80">
        <v>2.5799999999999998E-4</v>
      </c>
      <c r="U43" s="80">
        <v>1.8000000000000001E-4</v>
      </c>
      <c r="V43" s="80">
        <v>9.6000000000000002E-5</v>
      </c>
      <c r="W43" s="80">
        <v>1.08E-4</v>
      </c>
      <c r="X43" s="80">
        <v>1.07E-4</v>
      </c>
      <c r="Y43" s="80">
        <v>1.0900000000000001E-4</v>
      </c>
    </row>
    <row r="44" spans="1:25" s="94" customFormat="1" hidden="1" x14ac:dyDescent="0.3">
      <c r="A44" s="92" t="s">
        <v>324</v>
      </c>
      <c r="B44" s="83"/>
      <c r="C44" s="83"/>
      <c r="D44" s="83"/>
      <c r="E44" s="93">
        <f t="shared" ref="E44:Y44" si="2">IF(AND(E9&gt;60,E9&lt;=180),EXP(1.273*LN(E9)-4.705)/1000,0.007)</f>
        <v>7.0000000000000001E-3</v>
      </c>
      <c r="F44" s="93">
        <f t="shared" si="2"/>
        <v>7.0000000000000001E-3</v>
      </c>
      <c r="G44" s="93">
        <f t="shared" si="2"/>
        <v>7.0000000000000001E-3</v>
      </c>
      <c r="H44" s="93">
        <f t="shared" si="2"/>
        <v>7.0000000000000001E-3</v>
      </c>
      <c r="I44" s="93">
        <f t="shared" si="2"/>
        <v>7.0000000000000001E-3</v>
      </c>
      <c r="J44" s="93">
        <f t="shared" si="2"/>
        <v>7.0000000000000001E-3</v>
      </c>
      <c r="K44" s="93">
        <f t="shared" si="2"/>
        <v>7.0000000000000001E-3</v>
      </c>
      <c r="L44" s="93">
        <f t="shared" si="2"/>
        <v>7.0000000000000001E-3</v>
      </c>
      <c r="M44" s="93">
        <f t="shared" si="2"/>
        <v>7.0000000000000001E-3</v>
      </c>
      <c r="N44" s="93">
        <f t="shared" si="2"/>
        <v>7.0000000000000001E-3</v>
      </c>
      <c r="O44" s="93">
        <f t="shared" si="2"/>
        <v>7.0000000000000001E-3</v>
      </c>
      <c r="P44" s="93">
        <f t="shared" si="2"/>
        <v>7.0000000000000001E-3</v>
      </c>
      <c r="Q44" s="93">
        <f t="shared" si="2"/>
        <v>7.0000000000000001E-3</v>
      </c>
      <c r="R44" s="93">
        <f t="shared" si="2"/>
        <v>7.0000000000000001E-3</v>
      </c>
      <c r="S44" s="93">
        <f t="shared" si="2"/>
        <v>7.0000000000000001E-3</v>
      </c>
      <c r="T44" s="93">
        <f t="shared" si="2"/>
        <v>7.0000000000000001E-3</v>
      </c>
      <c r="U44" s="93">
        <f t="shared" si="2"/>
        <v>7.0000000000000001E-3</v>
      </c>
      <c r="V44" s="93">
        <f t="shared" si="2"/>
        <v>7.0000000000000001E-3</v>
      </c>
      <c r="W44" s="93">
        <f t="shared" si="2"/>
        <v>7.0000000000000001E-3</v>
      </c>
      <c r="X44" s="93">
        <f t="shared" si="2"/>
        <v>7.0000000000000001E-3</v>
      </c>
      <c r="Y44" s="93">
        <f t="shared" si="2"/>
        <v>7.0000000000000001E-3</v>
      </c>
    </row>
    <row r="45" spans="1:25" x14ac:dyDescent="0.3">
      <c r="A45" s="82" t="s">
        <v>325</v>
      </c>
      <c r="B45" s="77" t="s">
        <v>259</v>
      </c>
      <c r="C45" s="77" t="s">
        <v>13</v>
      </c>
      <c r="D45" s="83" t="s">
        <v>13</v>
      </c>
      <c r="E45" s="80">
        <v>0.12</v>
      </c>
      <c r="F45" s="80">
        <v>0.24</v>
      </c>
      <c r="G45" s="80">
        <v>0.11</v>
      </c>
      <c r="H45" s="80">
        <v>0.05</v>
      </c>
      <c r="I45" s="80">
        <v>0.04</v>
      </c>
      <c r="J45" s="80">
        <v>0.03</v>
      </c>
      <c r="K45" s="80">
        <v>0.03</v>
      </c>
      <c r="L45" s="80">
        <v>0.02</v>
      </c>
      <c r="M45" s="80">
        <v>0.05</v>
      </c>
      <c r="N45" s="80">
        <v>0.02</v>
      </c>
      <c r="O45" s="80">
        <v>0.01</v>
      </c>
      <c r="P45" s="80">
        <v>0.05</v>
      </c>
      <c r="Q45" s="80">
        <v>0.03</v>
      </c>
      <c r="R45" s="80">
        <v>4.0000000000000001E-3</v>
      </c>
      <c r="S45" s="80">
        <v>3.8E-3</v>
      </c>
      <c r="T45" s="80">
        <v>0.01</v>
      </c>
      <c r="U45" s="80">
        <v>0.21</v>
      </c>
      <c r="V45" s="80">
        <v>4.4999999999999997E-3</v>
      </c>
      <c r="W45" s="80">
        <v>3.3999999999999998E-3</v>
      </c>
      <c r="X45" s="80">
        <v>3.8999999999999998E-3</v>
      </c>
      <c r="Y45" s="80">
        <v>3.2000000000000002E-3</v>
      </c>
    </row>
    <row r="46" spans="1:25" x14ac:dyDescent="0.3">
      <c r="A46" s="82" t="s">
        <v>326</v>
      </c>
      <c r="B46" s="77" t="s">
        <v>259</v>
      </c>
      <c r="C46" s="77" t="s">
        <v>13</v>
      </c>
      <c r="D46" s="83" t="s">
        <v>13</v>
      </c>
      <c r="E46" s="80">
        <v>88.6</v>
      </c>
      <c r="F46" s="80">
        <v>271</v>
      </c>
      <c r="G46" s="80">
        <v>79.7</v>
      </c>
      <c r="H46" s="80">
        <v>34.799999999999997</v>
      </c>
      <c r="I46" s="80">
        <v>94.7</v>
      </c>
      <c r="J46" s="80">
        <v>58.5</v>
      </c>
      <c r="K46" s="80">
        <v>215</v>
      </c>
      <c r="L46" s="80">
        <v>182</v>
      </c>
      <c r="M46" s="80">
        <v>99.1</v>
      </c>
      <c r="N46" s="80">
        <v>145</v>
      </c>
      <c r="O46" s="80">
        <v>64.099999999999994</v>
      </c>
      <c r="P46" s="80">
        <v>34.799999999999997</v>
      </c>
      <c r="Q46" s="80">
        <v>60.8</v>
      </c>
      <c r="R46" s="80">
        <v>10.199999999999999</v>
      </c>
      <c r="S46" s="80">
        <v>7.36</v>
      </c>
      <c r="T46" s="80">
        <v>8.98</v>
      </c>
      <c r="U46" s="80">
        <v>21.9</v>
      </c>
      <c r="V46" s="80">
        <v>8.19</v>
      </c>
      <c r="W46" s="80">
        <v>8.39</v>
      </c>
      <c r="X46" s="80">
        <v>7.47</v>
      </c>
      <c r="Y46" s="80">
        <v>8.36</v>
      </c>
    </row>
    <row r="47" spans="1:25" x14ac:dyDescent="0.3">
      <c r="A47" s="82" t="s">
        <v>327</v>
      </c>
      <c r="B47" s="77" t="s">
        <v>259</v>
      </c>
      <c r="C47" s="77" t="s">
        <v>13</v>
      </c>
      <c r="D47" s="83" t="s">
        <v>13</v>
      </c>
      <c r="E47" s="80">
        <v>2.1</v>
      </c>
      <c r="F47" s="80">
        <v>3.72</v>
      </c>
      <c r="G47" s="80">
        <v>0.87</v>
      </c>
      <c r="H47" s="80">
        <v>0.13</v>
      </c>
      <c r="I47" s="80">
        <v>4.55</v>
      </c>
      <c r="J47" s="80">
        <v>0.51</v>
      </c>
      <c r="K47" s="80">
        <v>1.73E-3</v>
      </c>
      <c r="L47" s="80">
        <v>3.98E-3</v>
      </c>
      <c r="M47" s="80">
        <v>2.09</v>
      </c>
      <c r="N47" s="80">
        <v>0.05</v>
      </c>
      <c r="O47" s="80">
        <v>0.13</v>
      </c>
      <c r="P47" s="80">
        <v>0.13</v>
      </c>
      <c r="Q47" s="80">
        <v>0.51</v>
      </c>
      <c r="R47" s="80">
        <v>1.0200000000000001E-3</v>
      </c>
      <c r="S47" s="80">
        <v>1.5900000000000001E-3</v>
      </c>
      <c r="T47" s="80">
        <v>7.4</v>
      </c>
      <c r="U47" s="80">
        <v>18.399999999999999</v>
      </c>
      <c r="V47" s="80">
        <v>0.01</v>
      </c>
      <c r="W47" s="80">
        <v>2.81E-3</v>
      </c>
      <c r="X47" s="80">
        <v>1.2099999999999999E-3</v>
      </c>
      <c r="Y47" s="80">
        <v>3.4499999999999999E-3</v>
      </c>
    </row>
    <row r="48" spans="1:25" x14ac:dyDescent="0.3">
      <c r="A48" s="82" t="s">
        <v>328</v>
      </c>
      <c r="B48" s="77" t="s">
        <v>259</v>
      </c>
      <c r="C48" s="77">
        <v>5.0000000000000001E-3</v>
      </c>
      <c r="D48" s="86">
        <v>2.5999999999999998E-5</v>
      </c>
      <c r="E48" s="80" t="s">
        <v>310</v>
      </c>
      <c r="F48" s="80" t="s">
        <v>310</v>
      </c>
      <c r="G48" s="80" t="s">
        <v>310</v>
      </c>
      <c r="H48" s="80" t="s">
        <v>310</v>
      </c>
      <c r="I48" s="80">
        <v>5.4E-6</v>
      </c>
      <c r="J48" s="80" t="s">
        <v>310</v>
      </c>
      <c r="K48" s="80" t="s">
        <v>310</v>
      </c>
      <c r="L48" s="80" t="s">
        <v>310</v>
      </c>
      <c r="M48" s="80" t="s">
        <v>310</v>
      </c>
      <c r="N48" s="80" t="s">
        <v>310</v>
      </c>
      <c r="O48" s="80" t="s">
        <v>310</v>
      </c>
      <c r="P48" s="80" t="s">
        <v>310</v>
      </c>
      <c r="Q48" s="80" t="s">
        <v>310</v>
      </c>
      <c r="R48" s="80" t="s">
        <v>310</v>
      </c>
      <c r="S48" s="80" t="s">
        <v>310</v>
      </c>
      <c r="T48" s="80">
        <v>5.4E-6</v>
      </c>
      <c r="U48" s="80">
        <v>1.01E-5</v>
      </c>
      <c r="V48" s="80" t="s">
        <v>310</v>
      </c>
      <c r="W48" s="80" t="s">
        <v>310</v>
      </c>
      <c r="X48" s="80" t="s">
        <v>310</v>
      </c>
      <c r="Y48" s="80" t="s">
        <v>310</v>
      </c>
    </row>
    <row r="49" spans="1:25" x14ac:dyDescent="0.3">
      <c r="A49" s="82" t="s">
        <v>329</v>
      </c>
      <c r="B49" s="77" t="s">
        <v>259</v>
      </c>
      <c r="C49" s="77">
        <v>0.5</v>
      </c>
      <c r="D49" s="86">
        <v>7.2999999999999995E-2</v>
      </c>
      <c r="E49" s="80">
        <v>1.2099999999999999E-3</v>
      </c>
      <c r="F49" s="80">
        <v>4.2500000000000003E-3</v>
      </c>
      <c r="G49" s="80">
        <v>3.5799999999999997E-4</v>
      </c>
      <c r="H49" s="80">
        <v>3.82E-3</v>
      </c>
      <c r="I49" s="80">
        <v>1.2099999999999999E-3</v>
      </c>
      <c r="J49" s="80">
        <v>0.01</v>
      </c>
      <c r="K49" s="80">
        <v>3.8699999999999997E-4</v>
      </c>
      <c r="L49" s="80">
        <v>4.2700000000000002E-4</v>
      </c>
      <c r="M49" s="80">
        <v>6.13E-3</v>
      </c>
      <c r="N49" s="80">
        <v>4.6200000000000001E-4</v>
      </c>
      <c r="O49" s="80">
        <v>2.7599999999999999E-3</v>
      </c>
      <c r="P49" s="80">
        <v>3.9300000000000003E-3</v>
      </c>
      <c r="Q49" s="80">
        <v>0.01</v>
      </c>
      <c r="R49" s="80">
        <v>4.7800000000000002E-4</v>
      </c>
      <c r="S49" s="80">
        <v>4.9899999999999999E-4</v>
      </c>
      <c r="T49" s="80">
        <v>5.3999999999999998E-5</v>
      </c>
      <c r="U49" s="80">
        <v>1.7000000000000001E-4</v>
      </c>
      <c r="V49" s="80">
        <v>6.5099999999999999E-4</v>
      </c>
      <c r="W49" s="80">
        <v>4.2499999999999998E-4</v>
      </c>
      <c r="X49" s="80">
        <v>4.5899999999999999E-4</v>
      </c>
      <c r="Y49" s="80">
        <v>4.2200000000000001E-4</v>
      </c>
    </row>
    <row r="50" spans="1:25" x14ac:dyDescent="0.3">
      <c r="A50" s="82" t="s">
        <v>330</v>
      </c>
      <c r="B50" s="77" t="s">
        <v>259</v>
      </c>
      <c r="C50" s="77">
        <v>0.5</v>
      </c>
      <c r="D50" s="86" t="s">
        <v>331</v>
      </c>
      <c r="E50" s="80">
        <v>0.01</v>
      </c>
      <c r="F50" s="80">
        <v>0.08</v>
      </c>
      <c r="G50" s="80">
        <v>8.0199999999999994E-3</v>
      </c>
      <c r="H50" s="80">
        <v>4.1900000000000001E-3</v>
      </c>
      <c r="I50" s="80">
        <v>0.01</v>
      </c>
      <c r="J50" s="80">
        <v>1.5499999999999999E-3</v>
      </c>
      <c r="K50" s="80">
        <v>0.01</v>
      </c>
      <c r="L50" s="80">
        <v>0.01</v>
      </c>
      <c r="M50" s="80">
        <v>0.02</v>
      </c>
      <c r="N50" s="80">
        <v>0.03</v>
      </c>
      <c r="O50" s="80">
        <v>0.01</v>
      </c>
      <c r="P50" s="80">
        <v>4.2500000000000003E-3</v>
      </c>
      <c r="Q50" s="80">
        <v>1.57E-3</v>
      </c>
      <c r="R50" s="80">
        <v>6.7000000000000002E-4</v>
      </c>
      <c r="S50" s="80">
        <v>9.8999999999999999E-4</v>
      </c>
      <c r="T50" s="80">
        <v>0.03</v>
      </c>
      <c r="U50" s="80">
        <v>0.09</v>
      </c>
      <c r="V50" s="80">
        <v>1.9400000000000001E-3</v>
      </c>
      <c r="W50" s="80">
        <v>8.5999999999999998E-4</v>
      </c>
      <c r="X50" s="80">
        <v>8.3000000000000001E-4</v>
      </c>
      <c r="Y50" s="80">
        <v>8.1999999999999998E-4</v>
      </c>
    </row>
    <row r="51" spans="1:25" s="94" customFormat="1" hidden="1" x14ac:dyDescent="0.3">
      <c r="A51" s="92" t="s">
        <v>332</v>
      </c>
      <c r="B51" s="83"/>
      <c r="C51" s="83"/>
      <c r="D51" s="83"/>
      <c r="E51" s="93">
        <f t="shared" ref="E51:Y51" si="3">IF(AND(E9&gt;60,E9&lt;=180),EXP(0.76*LN(E9)+1.06)/1000,0.15)</f>
        <v>0.15</v>
      </c>
      <c r="F51" s="93">
        <f t="shared" si="3"/>
        <v>0.15</v>
      </c>
      <c r="G51" s="93">
        <f t="shared" si="3"/>
        <v>0.15</v>
      </c>
      <c r="H51" s="93">
        <f t="shared" si="3"/>
        <v>0.15</v>
      </c>
      <c r="I51" s="93">
        <f t="shared" si="3"/>
        <v>0.15</v>
      </c>
      <c r="J51" s="93">
        <f t="shared" si="3"/>
        <v>0.15</v>
      </c>
      <c r="K51" s="93">
        <f t="shared" si="3"/>
        <v>0.15</v>
      </c>
      <c r="L51" s="93">
        <f t="shared" si="3"/>
        <v>0.15</v>
      </c>
      <c r="M51" s="93">
        <f t="shared" si="3"/>
        <v>0.15</v>
      </c>
      <c r="N51" s="93">
        <f t="shared" si="3"/>
        <v>0.15</v>
      </c>
      <c r="O51" s="93">
        <f t="shared" si="3"/>
        <v>0.15</v>
      </c>
      <c r="P51" s="93">
        <f t="shared" si="3"/>
        <v>0.15</v>
      </c>
      <c r="Q51" s="93">
        <f t="shared" si="3"/>
        <v>0.15</v>
      </c>
      <c r="R51" s="93">
        <f t="shared" si="3"/>
        <v>0.15</v>
      </c>
      <c r="S51" s="93">
        <f t="shared" si="3"/>
        <v>0.15</v>
      </c>
      <c r="T51" s="93">
        <f t="shared" si="3"/>
        <v>0.15</v>
      </c>
      <c r="U51" s="93">
        <f t="shared" si="3"/>
        <v>0.15</v>
      </c>
      <c r="V51" s="93">
        <f t="shared" si="3"/>
        <v>0.15</v>
      </c>
      <c r="W51" s="93">
        <f t="shared" si="3"/>
        <v>0.15</v>
      </c>
      <c r="X51" s="93">
        <f t="shared" si="3"/>
        <v>0.15</v>
      </c>
      <c r="Y51" s="93">
        <f t="shared" si="3"/>
        <v>0.15</v>
      </c>
    </row>
    <row r="52" spans="1:25" x14ac:dyDescent="0.3">
      <c r="A52" s="82" t="s">
        <v>333</v>
      </c>
      <c r="B52" s="77" t="s">
        <v>259</v>
      </c>
      <c r="C52" s="77" t="s">
        <v>13</v>
      </c>
      <c r="D52" s="101" t="s">
        <v>334</v>
      </c>
      <c r="E52" s="102" t="s">
        <v>335</v>
      </c>
      <c r="F52" s="102" t="s">
        <v>335</v>
      </c>
      <c r="G52" s="102" t="s">
        <v>335</v>
      </c>
      <c r="H52" s="102" t="s">
        <v>335</v>
      </c>
      <c r="I52" s="102" t="s">
        <v>335</v>
      </c>
      <c r="J52" s="102" t="s">
        <v>335</v>
      </c>
      <c r="K52" s="102" t="s">
        <v>335</v>
      </c>
      <c r="L52" s="102" t="s">
        <v>335</v>
      </c>
      <c r="M52" s="102" t="s">
        <v>335</v>
      </c>
      <c r="N52" s="102" t="s">
        <v>335</v>
      </c>
      <c r="O52" s="102" t="s">
        <v>335</v>
      </c>
      <c r="P52" s="102" t="s">
        <v>335</v>
      </c>
      <c r="Q52" s="102" t="s">
        <v>335</v>
      </c>
      <c r="R52" s="102" t="s">
        <v>335</v>
      </c>
      <c r="S52" s="102" t="s">
        <v>335</v>
      </c>
      <c r="T52" s="102" t="s">
        <v>335</v>
      </c>
      <c r="U52" s="102" t="s">
        <v>335</v>
      </c>
      <c r="V52" s="102" t="s">
        <v>335</v>
      </c>
      <c r="W52" s="102" t="s">
        <v>335</v>
      </c>
      <c r="X52" s="102" t="s">
        <v>335</v>
      </c>
      <c r="Y52" s="102" t="s">
        <v>335</v>
      </c>
    </row>
    <row r="53" spans="1:25" x14ac:dyDescent="0.3">
      <c r="A53" s="82" t="s">
        <v>336</v>
      </c>
      <c r="B53" s="77" t="s">
        <v>259</v>
      </c>
      <c r="C53" s="77" t="s">
        <v>13</v>
      </c>
      <c r="D53" s="83" t="s">
        <v>13</v>
      </c>
      <c r="E53" s="80">
        <v>5.55</v>
      </c>
      <c r="F53" s="80">
        <v>9.7100000000000009</v>
      </c>
      <c r="G53" s="80">
        <v>6.88</v>
      </c>
      <c r="H53" s="80">
        <v>3.72</v>
      </c>
      <c r="I53" s="80">
        <v>4.76</v>
      </c>
      <c r="J53" s="80">
        <v>5.08</v>
      </c>
      <c r="K53" s="80">
        <v>4.08</v>
      </c>
      <c r="L53" s="80">
        <v>3.85</v>
      </c>
      <c r="M53" s="80">
        <v>10.8</v>
      </c>
      <c r="N53" s="80">
        <v>3.85</v>
      </c>
      <c r="O53" s="80">
        <v>3.65</v>
      </c>
      <c r="P53" s="80">
        <v>3.7</v>
      </c>
      <c r="Q53" s="80">
        <v>5.14</v>
      </c>
      <c r="R53" s="80">
        <v>1.44</v>
      </c>
      <c r="S53" s="80">
        <v>1.26</v>
      </c>
      <c r="T53" s="80">
        <v>1.92</v>
      </c>
      <c r="U53" s="80">
        <v>3.03</v>
      </c>
      <c r="V53" s="80">
        <v>1.35</v>
      </c>
      <c r="W53" s="80">
        <v>1.26</v>
      </c>
      <c r="X53" s="80">
        <v>1.29</v>
      </c>
      <c r="Y53" s="80">
        <v>1.23</v>
      </c>
    </row>
    <row r="54" spans="1:25" x14ac:dyDescent="0.3">
      <c r="A54" s="82" t="s">
        <v>337</v>
      </c>
      <c r="B54" s="77" t="s">
        <v>259</v>
      </c>
      <c r="C54" s="77">
        <v>0.05</v>
      </c>
      <c r="D54" s="86">
        <v>1E-3</v>
      </c>
      <c r="E54" s="80" t="s">
        <v>323</v>
      </c>
      <c r="F54" s="80">
        <v>2.9E-4</v>
      </c>
      <c r="G54" s="80" t="s">
        <v>323</v>
      </c>
      <c r="H54" s="80">
        <v>1.08E-4</v>
      </c>
      <c r="I54" s="80" t="s">
        <v>323</v>
      </c>
      <c r="J54" s="80">
        <v>6.6000000000000005E-5</v>
      </c>
      <c r="K54" s="80">
        <v>2.3500000000000001E-3</v>
      </c>
      <c r="L54" s="80">
        <v>1.92E-3</v>
      </c>
      <c r="M54" s="80">
        <v>5.1000000000000004E-4</v>
      </c>
      <c r="N54" s="80">
        <v>2.2499999999999998E-3</v>
      </c>
      <c r="O54" s="80">
        <v>7.6699999999999997E-3</v>
      </c>
      <c r="P54" s="80">
        <v>9.0000000000000006E-5</v>
      </c>
      <c r="Q54" s="80">
        <v>8.7999999999999998E-5</v>
      </c>
      <c r="R54" s="80">
        <v>2.0599999999999999E-4</v>
      </c>
      <c r="S54" s="80">
        <v>2.4899999999999998E-4</v>
      </c>
      <c r="T54" s="80" t="s">
        <v>323</v>
      </c>
      <c r="U54" s="80" t="s">
        <v>302</v>
      </c>
      <c r="V54" s="80">
        <v>3.9899999999999999E-4</v>
      </c>
      <c r="W54" s="80">
        <v>4.0700000000000003E-4</v>
      </c>
      <c r="X54" s="80">
        <v>2.7500000000000002E-4</v>
      </c>
      <c r="Y54" s="80">
        <v>3.9399999999999998E-4</v>
      </c>
    </row>
    <row r="55" spans="1:25" x14ac:dyDescent="0.3">
      <c r="A55" s="82" t="s">
        <v>339</v>
      </c>
      <c r="B55" s="77" t="s">
        <v>259</v>
      </c>
      <c r="C55" s="77" t="s">
        <v>13</v>
      </c>
      <c r="D55" s="83" t="s">
        <v>13</v>
      </c>
      <c r="E55" s="80">
        <v>29.7</v>
      </c>
      <c r="F55" s="80">
        <v>30.8</v>
      </c>
      <c r="G55" s="80">
        <v>34.4</v>
      </c>
      <c r="H55" s="80">
        <v>20.3</v>
      </c>
      <c r="I55" s="80">
        <v>20.6</v>
      </c>
      <c r="J55" s="80">
        <v>16.3</v>
      </c>
      <c r="K55" s="80">
        <v>11.9</v>
      </c>
      <c r="L55" s="80">
        <v>12</v>
      </c>
      <c r="M55" s="80">
        <v>11.5</v>
      </c>
      <c r="N55" s="80">
        <v>12.5</v>
      </c>
      <c r="O55" s="80">
        <v>7.8</v>
      </c>
      <c r="P55" s="80">
        <v>20.2</v>
      </c>
      <c r="Q55" s="80">
        <v>16.600000000000001</v>
      </c>
      <c r="R55" s="80">
        <v>10.5</v>
      </c>
      <c r="S55" s="80">
        <v>9.25</v>
      </c>
      <c r="T55" s="80">
        <v>17</v>
      </c>
      <c r="U55" s="80">
        <v>19.399999999999999</v>
      </c>
      <c r="V55" s="80">
        <v>9.66</v>
      </c>
      <c r="W55" s="80">
        <v>10</v>
      </c>
      <c r="X55" s="80">
        <v>9.39</v>
      </c>
      <c r="Y55" s="80">
        <v>9.4700000000000006</v>
      </c>
    </row>
    <row r="56" spans="1:25" x14ac:dyDescent="0.3">
      <c r="A56" s="82" t="s">
        <v>340</v>
      </c>
      <c r="B56" s="77" t="s">
        <v>259</v>
      </c>
      <c r="C56" s="77" t="s">
        <v>13</v>
      </c>
      <c r="D56" s="83" t="s">
        <v>13</v>
      </c>
      <c r="E56" s="80">
        <v>13.9</v>
      </c>
      <c r="F56" s="80">
        <v>14.4</v>
      </c>
      <c r="G56" s="80">
        <v>16.100000000000001</v>
      </c>
      <c r="H56" s="80">
        <v>9.5</v>
      </c>
      <c r="I56" s="80">
        <v>9.65</v>
      </c>
      <c r="J56" s="80">
        <v>7.62</v>
      </c>
      <c r="K56" s="80">
        <v>5.58</v>
      </c>
      <c r="L56" s="80">
        <v>5.63</v>
      </c>
      <c r="M56" s="80">
        <v>5.37</v>
      </c>
      <c r="N56" s="80">
        <v>5.84</v>
      </c>
      <c r="O56" s="80">
        <v>3.65</v>
      </c>
      <c r="P56" s="80">
        <v>9.44</v>
      </c>
      <c r="Q56" s="80">
        <v>7.78</v>
      </c>
      <c r="R56" s="80">
        <v>4.9000000000000004</v>
      </c>
      <c r="S56" s="80">
        <v>4.32</v>
      </c>
      <c r="T56" s="80">
        <v>7.93</v>
      </c>
      <c r="U56" s="80">
        <v>9.07</v>
      </c>
      <c r="V56" s="80">
        <v>4.5199999999999996</v>
      </c>
      <c r="W56" s="80">
        <v>4.4400000000000004</v>
      </c>
      <c r="X56" s="80">
        <v>4.3899999999999997</v>
      </c>
      <c r="Y56" s="80">
        <v>4.43</v>
      </c>
    </row>
    <row r="57" spans="1:25" x14ac:dyDescent="0.3">
      <c r="A57" s="82" t="s">
        <v>341</v>
      </c>
      <c r="B57" s="77" t="s">
        <v>259</v>
      </c>
      <c r="C57" s="77">
        <v>0.1</v>
      </c>
      <c r="D57" s="86">
        <v>1E-4</v>
      </c>
      <c r="E57" s="80" t="s">
        <v>342</v>
      </c>
      <c r="F57" s="80" t="s">
        <v>343</v>
      </c>
      <c r="G57" s="80" t="s">
        <v>342</v>
      </c>
      <c r="H57" s="80" t="s">
        <v>342</v>
      </c>
      <c r="I57" s="80" t="s">
        <v>342</v>
      </c>
      <c r="J57" s="80" t="s">
        <v>342</v>
      </c>
      <c r="K57" s="80" t="s">
        <v>342</v>
      </c>
      <c r="L57" s="80" t="s">
        <v>342</v>
      </c>
      <c r="M57" s="80" t="s">
        <v>343</v>
      </c>
      <c r="N57" s="80" t="s">
        <v>342</v>
      </c>
      <c r="O57" s="80" t="s">
        <v>342</v>
      </c>
      <c r="P57" s="80" t="s">
        <v>342</v>
      </c>
      <c r="Q57" s="80" t="s">
        <v>342</v>
      </c>
      <c r="R57" s="80" t="s">
        <v>342</v>
      </c>
      <c r="S57" s="80" t="s">
        <v>342</v>
      </c>
      <c r="T57" s="80" t="s">
        <v>342</v>
      </c>
      <c r="U57" s="80" t="s">
        <v>343</v>
      </c>
      <c r="V57" s="80" t="s">
        <v>342</v>
      </c>
      <c r="W57" s="80" t="s">
        <v>342</v>
      </c>
      <c r="X57" s="80" t="s">
        <v>342</v>
      </c>
      <c r="Y57" s="80" t="s">
        <v>342</v>
      </c>
    </row>
    <row r="58" spans="1:25" x14ac:dyDescent="0.3">
      <c r="A58" s="82" t="s">
        <v>344</v>
      </c>
      <c r="B58" s="77" t="s">
        <v>259</v>
      </c>
      <c r="C58" s="77" t="s">
        <v>13</v>
      </c>
      <c r="D58" s="83" t="s">
        <v>13</v>
      </c>
      <c r="E58" s="80">
        <v>32.4</v>
      </c>
      <c r="F58" s="80">
        <v>43</v>
      </c>
      <c r="G58" s="80">
        <v>11.7</v>
      </c>
      <c r="H58" s="80">
        <v>10.3</v>
      </c>
      <c r="I58" s="80">
        <v>14.8</v>
      </c>
      <c r="J58" s="80">
        <v>8.52</v>
      </c>
      <c r="K58" s="80">
        <v>8.91</v>
      </c>
      <c r="L58" s="80">
        <v>8.1</v>
      </c>
      <c r="M58" s="80">
        <v>92.4</v>
      </c>
      <c r="N58" s="80">
        <v>6.89</v>
      </c>
      <c r="O58" s="80">
        <v>6.77</v>
      </c>
      <c r="P58" s="80">
        <v>10.3</v>
      </c>
      <c r="Q58" s="80">
        <v>8.33</v>
      </c>
      <c r="R58" s="80">
        <v>2.2200000000000002</v>
      </c>
      <c r="S58" s="80">
        <v>1.89</v>
      </c>
      <c r="T58" s="80">
        <v>4.6500000000000004</v>
      </c>
      <c r="U58" s="80">
        <v>11.1</v>
      </c>
      <c r="V58" s="80">
        <v>2.46</v>
      </c>
      <c r="W58" s="80">
        <v>2.62</v>
      </c>
      <c r="X58" s="80">
        <v>1.93</v>
      </c>
      <c r="Y58" s="80">
        <v>2.58</v>
      </c>
    </row>
    <row r="59" spans="1:25" x14ac:dyDescent="0.3">
      <c r="A59" s="82" t="s">
        <v>345</v>
      </c>
      <c r="B59" s="77" t="s">
        <v>259</v>
      </c>
      <c r="C59" s="77" t="s">
        <v>13</v>
      </c>
      <c r="D59" s="83" t="s">
        <v>13</v>
      </c>
      <c r="E59" s="80">
        <v>0.86</v>
      </c>
      <c r="F59" s="80">
        <v>3.07</v>
      </c>
      <c r="G59" s="80">
        <v>0.97</v>
      </c>
      <c r="H59" s="80">
        <v>0.49</v>
      </c>
      <c r="I59" s="80">
        <v>0.7</v>
      </c>
      <c r="J59" s="80">
        <v>0.64</v>
      </c>
      <c r="K59" s="80">
        <v>0.76</v>
      </c>
      <c r="L59" s="80">
        <v>0.71</v>
      </c>
      <c r="M59" s="80">
        <v>2.06</v>
      </c>
      <c r="N59" s="80">
        <v>0.68</v>
      </c>
      <c r="O59" s="80">
        <v>0.74</v>
      </c>
      <c r="P59" s="80">
        <v>0.48</v>
      </c>
      <c r="Q59" s="80">
        <v>0.64</v>
      </c>
      <c r="R59" s="80">
        <v>0.22</v>
      </c>
      <c r="S59" s="80">
        <v>0.15</v>
      </c>
      <c r="T59" s="80">
        <v>0.18</v>
      </c>
      <c r="U59" s="80">
        <v>0.48</v>
      </c>
      <c r="V59" s="80">
        <v>0.18</v>
      </c>
      <c r="W59" s="80">
        <v>0.18</v>
      </c>
      <c r="X59" s="80">
        <v>0.14000000000000001</v>
      </c>
      <c r="Y59" s="80">
        <v>0.18</v>
      </c>
    </row>
    <row r="60" spans="1:25" x14ac:dyDescent="0.3">
      <c r="A60" s="82" t="s">
        <v>346</v>
      </c>
      <c r="B60" s="77" t="s">
        <v>259</v>
      </c>
      <c r="C60" s="77" t="s">
        <v>13</v>
      </c>
      <c r="D60" s="83" t="s">
        <v>13</v>
      </c>
      <c r="E60" s="80">
        <v>108</v>
      </c>
      <c r="F60" s="80">
        <v>679</v>
      </c>
      <c r="G60" s="80">
        <v>178</v>
      </c>
      <c r="H60" s="80">
        <v>12.8</v>
      </c>
      <c r="I60" s="80">
        <v>130</v>
      </c>
      <c r="J60" s="80">
        <v>24.1</v>
      </c>
      <c r="K60" s="80">
        <v>340</v>
      </c>
      <c r="L60" s="80">
        <v>303</v>
      </c>
      <c r="M60" s="80">
        <v>513</v>
      </c>
      <c r="N60" s="80">
        <v>254</v>
      </c>
      <c r="O60" s="80">
        <v>169</v>
      </c>
      <c r="P60" s="80">
        <v>12.9</v>
      </c>
      <c r="Q60" s="80">
        <v>25.8</v>
      </c>
      <c r="R60" s="80">
        <v>20</v>
      </c>
      <c r="S60" s="80">
        <v>7.94</v>
      </c>
      <c r="T60" s="80">
        <v>81</v>
      </c>
      <c r="U60" s="80">
        <v>227</v>
      </c>
      <c r="V60" s="80">
        <v>8.3000000000000007</v>
      </c>
      <c r="W60" s="80">
        <v>8.9</v>
      </c>
      <c r="X60" s="80">
        <v>8.02</v>
      </c>
      <c r="Y60" s="80">
        <v>8.94</v>
      </c>
    </row>
    <row r="61" spans="1:25" x14ac:dyDescent="0.3">
      <c r="A61" s="82" t="s">
        <v>347</v>
      </c>
      <c r="B61" s="77" t="s">
        <v>259</v>
      </c>
      <c r="C61" s="77" t="s">
        <v>13</v>
      </c>
      <c r="D61" s="86">
        <v>8.0000000000000004E-4</v>
      </c>
      <c r="E61" s="80" t="s">
        <v>342</v>
      </c>
      <c r="F61" s="80">
        <v>5.8999999999999998E-5</v>
      </c>
      <c r="G61" s="80">
        <v>6.6000000000000005E-5</v>
      </c>
      <c r="H61" s="80" t="s">
        <v>342</v>
      </c>
      <c r="I61" s="80">
        <v>1.2999999999999999E-5</v>
      </c>
      <c r="J61" s="80" t="s">
        <v>342</v>
      </c>
      <c r="K61" s="80" t="s">
        <v>342</v>
      </c>
      <c r="L61" s="80" t="s">
        <v>342</v>
      </c>
      <c r="M61" s="80">
        <v>5.5000000000000002E-5</v>
      </c>
      <c r="N61" s="80">
        <v>3.8000000000000002E-5</v>
      </c>
      <c r="O61" s="80">
        <v>3.1999999999999999E-5</v>
      </c>
      <c r="P61" s="80" t="s">
        <v>342</v>
      </c>
      <c r="Q61" s="80">
        <v>1.7E-5</v>
      </c>
      <c r="R61" s="80" t="s">
        <v>342</v>
      </c>
      <c r="S61" s="80" t="s">
        <v>342</v>
      </c>
      <c r="T61" s="80">
        <v>5.8E-5</v>
      </c>
      <c r="U61" s="80">
        <v>1.1E-4</v>
      </c>
      <c r="V61" s="80" t="s">
        <v>342</v>
      </c>
      <c r="W61" s="80" t="s">
        <v>342</v>
      </c>
      <c r="X61" s="80" t="s">
        <v>342</v>
      </c>
      <c r="Y61" s="80" t="s">
        <v>342</v>
      </c>
    </row>
    <row r="62" spans="1:25" x14ac:dyDescent="0.3">
      <c r="A62" s="82" t="s">
        <v>348</v>
      </c>
      <c r="B62" s="77" t="s">
        <v>259</v>
      </c>
      <c r="C62" s="77" t="s">
        <v>13</v>
      </c>
      <c r="D62" s="86">
        <v>0.1</v>
      </c>
      <c r="E62" s="80" t="s">
        <v>349</v>
      </c>
      <c r="F62" s="80" t="s">
        <v>350</v>
      </c>
      <c r="G62" s="80" t="s">
        <v>349</v>
      </c>
      <c r="H62" s="80" t="s">
        <v>349</v>
      </c>
      <c r="I62" s="80" t="s">
        <v>349</v>
      </c>
      <c r="J62" s="80" t="s">
        <v>349</v>
      </c>
      <c r="K62" s="80" t="s">
        <v>349</v>
      </c>
      <c r="L62" s="80" t="s">
        <v>349</v>
      </c>
      <c r="M62" s="80" t="s">
        <v>350</v>
      </c>
      <c r="N62" s="80" t="s">
        <v>349</v>
      </c>
      <c r="O62" s="80" t="s">
        <v>349</v>
      </c>
      <c r="P62" s="80" t="s">
        <v>349</v>
      </c>
      <c r="Q62" s="80" t="s">
        <v>349</v>
      </c>
      <c r="R62" s="80" t="s">
        <v>349</v>
      </c>
      <c r="S62" s="80" t="s">
        <v>349</v>
      </c>
      <c r="T62" s="80" t="s">
        <v>349</v>
      </c>
      <c r="U62" s="80" t="s">
        <v>350</v>
      </c>
      <c r="V62" s="80" t="s">
        <v>349</v>
      </c>
      <c r="W62" s="80" t="s">
        <v>349</v>
      </c>
      <c r="X62" s="80" t="s">
        <v>349</v>
      </c>
      <c r="Y62" s="80" t="s">
        <v>349</v>
      </c>
    </row>
    <row r="63" spans="1:25" x14ac:dyDescent="0.3">
      <c r="A63" s="82" t="s">
        <v>351</v>
      </c>
      <c r="B63" s="77" t="s">
        <v>259</v>
      </c>
      <c r="C63" s="77" t="s">
        <v>13</v>
      </c>
      <c r="D63" s="86">
        <v>1.4999999999999999E-2</v>
      </c>
      <c r="E63" s="80">
        <v>3.96E-3</v>
      </c>
      <c r="F63" s="80">
        <v>0.01</v>
      </c>
      <c r="G63" s="80">
        <v>1.09E-3</v>
      </c>
      <c r="H63" s="80">
        <v>3.8999999999999998E-3</v>
      </c>
      <c r="I63" s="80">
        <v>8.6800000000000002E-3</v>
      </c>
      <c r="J63" s="80">
        <v>0.01</v>
      </c>
      <c r="K63" s="80">
        <v>9.9699999999999997E-3</v>
      </c>
      <c r="L63" s="80">
        <v>8.1200000000000005E-3</v>
      </c>
      <c r="M63" s="91">
        <v>0.02</v>
      </c>
      <c r="N63" s="80">
        <v>8.3999999999999995E-3</v>
      </c>
      <c r="O63" s="80">
        <v>1.48E-3</v>
      </c>
      <c r="P63" s="80">
        <v>4.0299999999999997E-3</v>
      </c>
      <c r="Q63" s="80">
        <v>0.01</v>
      </c>
      <c r="R63" s="80">
        <v>1.74E-3</v>
      </c>
      <c r="S63" s="80">
        <v>1.2899999999999999E-3</v>
      </c>
      <c r="T63" s="80">
        <v>4.8999999999999998E-5</v>
      </c>
      <c r="U63" s="80">
        <v>5.7899999999999998E-4</v>
      </c>
      <c r="V63" s="80">
        <v>1.5100000000000001E-3</v>
      </c>
      <c r="W63" s="80">
        <v>1.2700000000000001E-3</v>
      </c>
      <c r="X63" s="80">
        <v>1.25E-3</v>
      </c>
      <c r="Y63" s="80">
        <v>1.24E-3</v>
      </c>
    </row>
    <row r="64" spans="1:25" x14ac:dyDescent="0.3">
      <c r="A64" s="82" t="s">
        <v>352</v>
      </c>
      <c r="B64" s="77" t="s">
        <v>259</v>
      </c>
      <c r="C64" s="77" t="s">
        <v>13</v>
      </c>
      <c r="D64" s="83" t="s">
        <v>13</v>
      </c>
      <c r="E64" s="80" t="s">
        <v>338</v>
      </c>
      <c r="F64" s="80" t="s">
        <v>288</v>
      </c>
      <c r="G64" s="80" t="s">
        <v>338</v>
      </c>
      <c r="H64" s="80" t="s">
        <v>338</v>
      </c>
      <c r="I64" s="80" t="s">
        <v>338</v>
      </c>
      <c r="J64" s="80" t="s">
        <v>338</v>
      </c>
      <c r="K64" s="80" t="s">
        <v>338</v>
      </c>
      <c r="L64" s="80" t="s">
        <v>338</v>
      </c>
      <c r="M64" s="80" t="s">
        <v>288</v>
      </c>
      <c r="N64" s="80" t="s">
        <v>338</v>
      </c>
      <c r="O64" s="80" t="s">
        <v>338</v>
      </c>
      <c r="P64" s="80" t="s">
        <v>338</v>
      </c>
      <c r="Q64" s="80" t="s">
        <v>338</v>
      </c>
      <c r="R64" s="80" t="s">
        <v>338</v>
      </c>
      <c r="S64" s="80" t="s">
        <v>338</v>
      </c>
      <c r="T64" s="80" t="s">
        <v>338</v>
      </c>
      <c r="U64" s="80" t="s">
        <v>288</v>
      </c>
      <c r="V64" s="80" t="s">
        <v>338</v>
      </c>
      <c r="W64" s="80" t="s">
        <v>338</v>
      </c>
      <c r="X64" s="80" t="s">
        <v>338</v>
      </c>
      <c r="Y64" s="80" t="s">
        <v>338</v>
      </c>
    </row>
    <row r="65" spans="1:25" x14ac:dyDescent="0.3">
      <c r="A65" s="82" t="s">
        <v>353</v>
      </c>
      <c r="B65" s="77" t="s">
        <v>259</v>
      </c>
      <c r="C65" s="77">
        <v>0.5</v>
      </c>
      <c r="D65" s="86">
        <v>0.03</v>
      </c>
      <c r="E65" s="80">
        <v>0.01</v>
      </c>
      <c r="F65" s="80">
        <v>0.34</v>
      </c>
      <c r="G65" s="80">
        <v>0.18</v>
      </c>
      <c r="H65" s="80">
        <v>9.7999999999999997E-3</v>
      </c>
      <c r="I65" s="80">
        <v>0.01</v>
      </c>
      <c r="J65" s="80">
        <v>1.8E-3</v>
      </c>
      <c r="K65" s="80">
        <v>0.23</v>
      </c>
      <c r="L65" s="80">
        <v>0.17</v>
      </c>
      <c r="M65" s="80">
        <v>0.01</v>
      </c>
      <c r="N65" s="80">
        <v>2.2599999999999998</v>
      </c>
      <c r="O65" s="80">
        <v>4.7000000000000002E-3</v>
      </c>
      <c r="P65" s="80">
        <v>9.9000000000000008E-3</v>
      </c>
      <c r="Q65" s="80">
        <v>2.3E-3</v>
      </c>
      <c r="R65" s="80">
        <v>0.02</v>
      </c>
      <c r="S65" s="80">
        <v>4.4999999999999997E-3</v>
      </c>
      <c r="T65" s="80">
        <v>6.18</v>
      </c>
      <c r="U65" s="80">
        <v>12</v>
      </c>
      <c r="V65" s="132">
        <v>7.0000000000000007E-2</v>
      </c>
      <c r="W65" s="132">
        <v>0.11</v>
      </c>
      <c r="X65" s="80">
        <v>4.5999999999999999E-3</v>
      </c>
      <c r="Y65" s="132">
        <v>0.12</v>
      </c>
    </row>
    <row r="66" spans="1:25" x14ac:dyDescent="0.3">
      <c r="A66" s="103" t="s">
        <v>154</v>
      </c>
      <c r="B66" s="103"/>
      <c r="C66" s="103"/>
    </row>
    <row r="67" spans="1:25" x14ac:dyDescent="0.3">
      <c r="A67" s="104" t="s">
        <v>219</v>
      </c>
      <c r="B67" s="105"/>
      <c r="C67" s="105"/>
    </row>
    <row r="68" spans="1:25" x14ac:dyDescent="0.3">
      <c r="A68" s="106" t="s">
        <v>354</v>
      </c>
      <c r="B68" s="106"/>
      <c r="C68" s="106"/>
      <c r="D68" s="107"/>
    </row>
    <row r="69" spans="1:25" x14ac:dyDescent="0.3">
      <c r="A69" s="150" t="s">
        <v>357</v>
      </c>
      <c r="B69" s="150"/>
      <c r="C69" s="150"/>
      <c r="D69" s="150"/>
    </row>
    <row r="70" spans="1:25" x14ac:dyDescent="0.3">
      <c r="A70" s="151" t="s">
        <v>358</v>
      </c>
      <c r="B70" s="151"/>
      <c r="C70" s="151"/>
      <c r="D70" s="151"/>
    </row>
    <row r="71" spans="1:25" x14ac:dyDescent="0.3">
      <c r="A71" s="108" t="s">
        <v>222</v>
      </c>
      <c r="B71" s="103"/>
      <c r="C71" s="103"/>
    </row>
    <row r="72" spans="1:25" x14ac:dyDescent="0.3">
      <c r="A72" s="103" t="s">
        <v>223</v>
      </c>
      <c r="B72" s="103"/>
      <c r="C72" s="103"/>
    </row>
    <row r="73" spans="1:25" x14ac:dyDescent="0.3">
      <c r="A73" s="108" t="s">
        <v>355</v>
      </c>
      <c r="B73" s="103"/>
      <c r="C73" s="103"/>
    </row>
    <row r="74" spans="1:25" x14ac:dyDescent="0.3">
      <c r="A74" s="109" t="s">
        <v>224</v>
      </c>
      <c r="B74" s="109"/>
      <c r="C74" s="109"/>
    </row>
    <row r="75" spans="1:25" x14ac:dyDescent="0.3">
      <c r="A75" s="108" t="s">
        <v>225</v>
      </c>
      <c r="B75" s="105"/>
      <c r="C75" s="105"/>
    </row>
    <row r="76" spans="1:25" x14ac:dyDescent="0.3">
      <c r="A76" s="108" t="s">
        <v>226</v>
      </c>
      <c r="B76" s="105"/>
      <c r="C76" s="105"/>
    </row>
    <row r="77" spans="1:25" x14ac:dyDescent="0.3">
      <c r="A77" s="110" t="s">
        <v>227</v>
      </c>
      <c r="B77" s="105"/>
      <c r="C77" s="105"/>
    </row>
    <row r="78" spans="1:25" x14ac:dyDescent="0.3">
      <c r="A78" s="110" t="s">
        <v>228</v>
      </c>
      <c r="B78" s="105"/>
      <c r="C78" s="105"/>
    </row>
    <row r="79" spans="1:25" x14ac:dyDescent="0.3">
      <c r="A79" s="111" t="s">
        <v>229</v>
      </c>
      <c r="B79" s="105"/>
      <c r="C79" s="105"/>
    </row>
    <row r="80" spans="1:25" x14ac:dyDescent="0.3">
      <c r="A80" s="111" t="s">
        <v>230</v>
      </c>
      <c r="B80" s="105"/>
      <c r="C80" s="105"/>
    </row>
    <row r="81" spans="1:3" x14ac:dyDescent="0.3">
      <c r="A81" s="111" t="s">
        <v>231</v>
      </c>
      <c r="B81" s="105"/>
      <c r="C81" s="105"/>
    </row>
    <row r="82" spans="1:3" x14ac:dyDescent="0.3">
      <c r="A82" s="111" t="s">
        <v>232</v>
      </c>
      <c r="B82" s="105"/>
      <c r="C82" s="105"/>
    </row>
    <row r="83" spans="1:3" x14ac:dyDescent="0.3">
      <c r="A83" s="112" t="s">
        <v>233</v>
      </c>
      <c r="B83" s="105"/>
      <c r="C83" s="105"/>
    </row>
    <row r="84" spans="1:3" x14ac:dyDescent="0.3">
      <c r="A84" s="108" t="s">
        <v>234</v>
      </c>
      <c r="B84" s="105"/>
      <c r="C84" s="105"/>
    </row>
  </sheetData>
  <mergeCells count="3">
    <mergeCell ref="A1:D1"/>
    <mergeCell ref="A69:D69"/>
    <mergeCell ref="A70:D70"/>
  </mergeCells>
  <conditionalFormatting sqref="P16:Q16 M16:N16 E16:J16 E17:Q65 E6:Q6">
    <cfRule type="expression" dxfId="97" priority="40">
      <formula>ISNUMBER(E6)</formula>
    </cfRule>
    <cfRule type="expression" dxfId="96" priority="41">
      <formula>AND(ISTEXT(E6),ISNUMBER($D6),(LEFT(E6, LEN(E6)-2))*1&gt;$D6)</formula>
    </cfRule>
  </conditionalFormatting>
  <conditionalFormatting sqref="E13:Q14">
    <cfRule type="expression" dxfId="95" priority="37">
      <formula>ISNUMBER(E13)</formula>
    </cfRule>
    <cfRule type="expression" dxfId="94" priority="38">
      <formula>AND(ISNUMBER($D13),ISNUMBER(E13),E13&gt;$D7)</formula>
    </cfRule>
    <cfRule type="expression" dxfId="93" priority="39">
      <formula>AND(ISTEXT(E13),ISNUMBER($D13),(LEFT(E13, LEN(E13)-2))*1&gt;$D13)</formula>
    </cfRule>
  </conditionalFormatting>
  <conditionalFormatting sqref="E6:Q6">
    <cfRule type="cellIs" dxfId="92" priority="36" operator="lessThan">
      <formula>6.5</formula>
    </cfRule>
  </conditionalFormatting>
  <conditionalFormatting sqref="G19:Q19 E19">
    <cfRule type="cellIs" dxfId="91" priority="35" operator="greaterThan">
      <formula>$D$19</formula>
    </cfRule>
  </conditionalFormatting>
  <conditionalFormatting sqref="E15:Q15 E10:Q12">
    <cfRule type="expression" dxfId="90" priority="42">
      <formula>ISNUMBER(E10)</formula>
    </cfRule>
    <cfRule type="expression" dxfId="89" priority="43">
      <formula>AND(ISNUMBER($D10),ISNUMBER(E10),E10&gt;#REF!)</formula>
    </cfRule>
    <cfRule type="expression" dxfId="88" priority="44">
      <formula>AND(ISTEXT(E10),ISNUMBER($D10),(LEFT(E10, LEN(E10)-2))*1&gt;$D10)</formula>
    </cfRule>
  </conditionalFormatting>
  <conditionalFormatting sqref="E9:Q9">
    <cfRule type="expression" dxfId="87" priority="45">
      <formula>ISNUMBER(E9)</formula>
    </cfRule>
    <cfRule type="expression" dxfId="86" priority="46">
      <formula>AND(ISNUMBER($D9),ISNUMBER(E9),E9&gt;$D7)</formula>
    </cfRule>
    <cfRule type="expression" dxfId="85" priority="47">
      <formula>AND(ISTEXT(E9),ISNUMBER($D9),(LEFT(E9, LEN(E9)-2))*1&gt;$D9)</formula>
    </cfRule>
  </conditionalFormatting>
  <conditionalFormatting sqref="E23:Q23">
    <cfRule type="cellIs" dxfId="84" priority="34" operator="greaterThan">
      <formula>$D$23</formula>
    </cfRule>
  </conditionalFormatting>
  <conditionalFormatting sqref="E65:Q65">
    <cfRule type="cellIs" dxfId="83" priority="30" operator="greaterThan">
      <formula>0.5</formula>
    </cfRule>
    <cfRule type="cellIs" dxfId="82" priority="33" operator="greaterThan">
      <formula>$D$65</formula>
    </cfRule>
  </conditionalFormatting>
  <conditionalFormatting sqref="E8:Q8">
    <cfRule type="cellIs" dxfId="81" priority="32" operator="greaterThan">
      <formula>15</formula>
    </cfRule>
  </conditionalFormatting>
  <conditionalFormatting sqref="P16:Q16 M16:N16 E16:J16">
    <cfRule type="cellIs" dxfId="80" priority="31" operator="greaterThan">
      <formula>1.3</formula>
    </cfRule>
  </conditionalFormatting>
  <conditionalFormatting sqref="E8:Q8">
    <cfRule type="expression" dxfId="79" priority="48">
      <formula>ISNUMBER(E8)</formula>
    </cfRule>
    <cfRule type="expression" dxfId="78" priority="49">
      <formula>AND(ISNUMBER($D8),ISNUMBER(E8),E8&gt;#REF!)</formula>
    </cfRule>
    <cfRule type="expression" dxfId="77" priority="50">
      <formula>AND(ISTEXT(E8),ISNUMBER($D8),(LEFT(E8, LEN(E8)-2))*1&gt;$D8)</formula>
    </cfRule>
  </conditionalFormatting>
  <conditionalFormatting sqref="E7:Q7">
    <cfRule type="expression" dxfId="76" priority="51">
      <formula>ISNUMBER(E7)</formula>
    </cfRule>
    <cfRule type="expression" dxfId="75" priority="52">
      <formula>AND(ISNUMBER($D7),ISNUMBER(E7),E7&gt;$D6)</formula>
    </cfRule>
    <cfRule type="expression" dxfId="74" priority="53">
      <formula>AND(ISTEXT(E7),ISNUMBER($D7),(LEFT(E7, LEN(E7)-2))*1&gt;$D7)</formula>
    </cfRule>
  </conditionalFormatting>
  <conditionalFormatting sqref="R6:Y6">
    <cfRule type="expression" dxfId="73" priority="28">
      <formula>ISNUMBER(R6)</formula>
    </cfRule>
    <cfRule type="expression" dxfId="72" priority="29">
      <formula>AND(ISTEXT(R6),ISNUMBER($E6),(LEFT(R6, LEN(R6)-2))*1&gt;$E6)</formula>
    </cfRule>
  </conditionalFormatting>
  <conditionalFormatting sqref="R6:Y6">
    <cfRule type="cellIs" dxfId="71" priority="27" operator="lessThan">
      <formula>6.5</formula>
    </cfRule>
  </conditionalFormatting>
  <conditionalFormatting sqref="T8:V8 R8">
    <cfRule type="cellIs" dxfId="70" priority="23" operator="greaterThan">
      <formula>15</formula>
    </cfRule>
  </conditionalFormatting>
  <conditionalFormatting sqref="T8:V8 R8">
    <cfRule type="expression" dxfId="69" priority="24">
      <formula>ISNUMBER(R8)</formula>
    </cfRule>
    <cfRule type="expression" dxfId="68" priority="25">
      <formula>AND(ISNUMBER($E8),ISNUMBER(R8),R8&gt;#REF!)</formula>
    </cfRule>
    <cfRule type="expression" dxfId="67" priority="26">
      <formula>AND(ISTEXT(R8),ISNUMBER($E8),(LEFT(R8, LEN(R8)-2))*1&gt;$E8)</formula>
    </cfRule>
  </conditionalFormatting>
  <conditionalFormatting sqref="R17:Y19 R21:Y21 T20:W20 Y20">
    <cfRule type="expression" dxfId="66" priority="21">
      <formula>ISNUMBER(R17)</formula>
    </cfRule>
    <cfRule type="expression" dxfId="65" priority="22">
      <formula>AND(ISTEXT(R17),ISNUMBER($E17),(LEFT(R17, LEN(R17)-2))*1&gt;$E17)</formula>
    </cfRule>
  </conditionalFormatting>
  <conditionalFormatting sqref="R11:Y12">
    <cfRule type="expression" dxfId="64" priority="18">
      <formula>ISNUMBER(R11)</formula>
    </cfRule>
    <cfRule type="expression" dxfId="63" priority="19">
      <formula>AND(ISNUMBER($E11),ISNUMBER(R11),R11&gt;#REF!)</formula>
    </cfRule>
    <cfRule type="expression" dxfId="62" priority="20">
      <formula>AND(ISTEXT(R11),ISNUMBER($E11),(LEFT(R11, LEN(R11)-2))*1&gt;$E11)</formula>
    </cfRule>
  </conditionalFormatting>
  <conditionalFormatting sqref="T16:U16">
    <cfRule type="expression" dxfId="61" priority="13">
      <formula>ISNUMBER(T16)</formula>
    </cfRule>
    <cfRule type="expression" dxfId="60" priority="14">
      <formula>AND(ISTEXT(T16),ISNUMBER($E16),(LEFT(T16, LEN(T16)-2))*1&gt;$E16)</formula>
    </cfRule>
  </conditionalFormatting>
  <conditionalFormatting sqref="R13:Y14">
    <cfRule type="expression" dxfId="59" priority="10">
      <formula>ISNUMBER(R13)</formula>
    </cfRule>
    <cfRule type="expression" dxfId="58" priority="11">
      <formula>AND(ISNUMBER($E13),ISNUMBER(R13),R13&gt;$E7)</formula>
    </cfRule>
    <cfRule type="expression" dxfId="57" priority="12">
      <formula>AND(ISTEXT(R13),ISNUMBER($E13),(LEFT(R13, LEN(R13)-2))*1&gt;$E13)</formula>
    </cfRule>
  </conditionalFormatting>
  <conditionalFormatting sqref="R19:Y19">
    <cfRule type="cellIs" dxfId="56" priority="9" operator="greaterThan">
      <formula>$E$19</formula>
    </cfRule>
  </conditionalFormatting>
  <conditionalFormatting sqref="R15:Y15">
    <cfRule type="expression" dxfId="55" priority="15">
      <formula>ISNUMBER(R15)</formula>
    </cfRule>
    <cfRule type="expression" dxfId="54" priority="16">
      <formula>AND(ISNUMBER($E15),ISNUMBER(R15),R15&gt;#REF!)</formula>
    </cfRule>
    <cfRule type="expression" dxfId="53" priority="17">
      <formula>AND(ISTEXT(R15),ISNUMBER($E15),(LEFT(R15, LEN(R15)-2))*1&gt;$E15)</formula>
    </cfRule>
  </conditionalFormatting>
  <conditionalFormatting sqref="T16:U16">
    <cfRule type="cellIs" dxfId="52" priority="8" operator="greaterThan">
      <formula>1.3</formula>
    </cfRule>
  </conditionalFormatting>
  <conditionalFormatting sqref="R23:Y25">
    <cfRule type="expression" dxfId="51" priority="6">
      <formula>ISNUMBER(R23)</formula>
    </cfRule>
    <cfRule type="expression" dxfId="50" priority="7">
      <formula>AND(ISTEXT(R23),ISNUMBER($E22),(LEFT(R23, LEN(R23)-2))*1&gt;$E22)</formula>
    </cfRule>
  </conditionalFormatting>
  <conditionalFormatting sqref="R23:Y23">
    <cfRule type="cellIs" dxfId="49" priority="5" operator="greaterThan">
      <formula>$E$23</formula>
    </cfRule>
  </conditionalFormatting>
  <conditionalFormatting sqref="R28:Y28 R27 T27:Y27 R30:Y65 R29:T29 V29:Y29">
    <cfRule type="expression" dxfId="48" priority="3">
      <formula>ISNUMBER(R27)</formula>
    </cfRule>
    <cfRule type="expression" dxfId="47" priority="4">
      <formula>AND(ISTEXT(R27),ISNUMBER($E27),(LEFT(R27, LEN(R27)-2))*1&gt;$E27)</formula>
    </cfRule>
  </conditionalFormatting>
  <conditionalFormatting sqref="R65:Y65">
    <cfRule type="cellIs" dxfId="46" priority="1" operator="greaterThan">
      <formula>0.5</formula>
    </cfRule>
    <cfRule type="cellIs" dxfId="45" priority="2" operator="greaterThan">
      <formula>$E$65</formula>
    </cfRule>
  </conditionalFormatting>
  <pageMargins left="0.7" right="0.7" top="0.75" bottom="0.75" header="0.3" footer="0.3"/>
  <pageSetup paperSize="17" scale="59" fitToWidth="0" pageOrder="overThenDown" orientation="landscape" r:id="rId1"/>
  <headerFooter>
    <oddFooter>&amp;L&amp;8ES102011123831RDD&amp;R&amp;8&amp;P OF 4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85"/>
  <sheetViews>
    <sheetView showGridLines="0" view="pageBreakPreview" zoomScale="90" zoomScaleNormal="100" zoomScaleSheetLayoutView="90" workbookViewId="0">
      <pane xSplit="1" ySplit="6" topLeftCell="AY7" activePane="bottomRight" state="frozen"/>
      <selection activeCell="A3" sqref="A3"/>
      <selection pane="topRight" activeCell="A3" sqref="A3"/>
      <selection pane="bottomLeft" activeCell="A3" sqref="A3"/>
      <selection pane="bottomRight" activeCell="AZ74" sqref="AZ74"/>
    </sheetView>
  </sheetViews>
  <sheetFormatPr defaultRowHeight="14.4" x14ac:dyDescent="0.3"/>
  <cols>
    <col min="1" max="1" width="26.109375" style="61" customWidth="1"/>
    <col min="2" max="2" width="7.5546875" style="61" bestFit="1" customWidth="1"/>
    <col min="3" max="3" width="13.5546875" style="61" customWidth="1"/>
    <col min="4" max="4" width="14" style="61" customWidth="1"/>
    <col min="5" max="64" width="14.6640625" style="61" customWidth="1"/>
  </cols>
  <sheetData>
    <row r="1" spans="1:64" ht="15.75" customHeight="1" x14ac:dyDescent="0.3">
      <c r="A1" s="152" t="s">
        <v>494</v>
      </c>
      <c r="B1" s="152"/>
      <c r="C1" s="152"/>
      <c r="D1" s="152"/>
      <c r="E1" s="152"/>
    </row>
    <row r="2" spans="1:64" ht="15.75" customHeight="1" x14ac:dyDescent="0.3">
      <c r="A2" s="128" t="s">
        <v>451</v>
      </c>
      <c r="B2" s="127"/>
      <c r="C2" s="127"/>
      <c r="D2" s="127"/>
      <c r="E2" s="127"/>
    </row>
    <row r="3" spans="1:64" x14ac:dyDescent="0.3">
      <c r="A3" s="113" t="s">
        <v>0</v>
      </c>
      <c r="B3" s="114"/>
      <c r="C3" s="114"/>
      <c r="D3" s="114"/>
    </row>
    <row r="4" spans="1:64" ht="30" customHeight="1" x14ac:dyDescent="0.3">
      <c r="A4" s="115"/>
      <c r="B4" s="116"/>
      <c r="C4" s="116"/>
      <c r="D4" s="117"/>
      <c r="E4" s="67" t="s">
        <v>359</v>
      </c>
      <c r="F4" s="67" t="s">
        <v>360</v>
      </c>
      <c r="G4" s="67" t="s">
        <v>361</v>
      </c>
      <c r="H4" s="67" t="s">
        <v>362</v>
      </c>
      <c r="I4" s="67" t="s">
        <v>363</v>
      </c>
      <c r="J4" s="67" t="s">
        <v>364</v>
      </c>
      <c r="K4" s="67" t="s">
        <v>365</v>
      </c>
      <c r="L4" s="67" t="s">
        <v>366</v>
      </c>
      <c r="M4" s="67" t="s">
        <v>367</v>
      </c>
      <c r="N4" s="67" t="s">
        <v>368</v>
      </c>
      <c r="O4" s="67" t="s">
        <v>369</v>
      </c>
      <c r="P4" s="67" t="s">
        <v>370</v>
      </c>
      <c r="Q4" s="67" t="s">
        <v>371</v>
      </c>
      <c r="R4" s="67" t="s">
        <v>372</v>
      </c>
      <c r="S4" s="67" t="s">
        <v>373</v>
      </c>
      <c r="T4" s="67" t="s">
        <v>374</v>
      </c>
      <c r="U4" s="67" t="s">
        <v>375</v>
      </c>
      <c r="V4" s="67" t="s">
        <v>376</v>
      </c>
      <c r="W4" s="67" t="s">
        <v>377</v>
      </c>
      <c r="X4" s="67" t="s">
        <v>378</v>
      </c>
      <c r="Y4" s="67" t="s">
        <v>379</v>
      </c>
      <c r="Z4" s="67" t="s">
        <v>380</v>
      </c>
      <c r="AA4" s="67" t="s">
        <v>381</v>
      </c>
      <c r="AB4" s="67" t="s">
        <v>382</v>
      </c>
      <c r="AC4" s="67" t="s">
        <v>383</v>
      </c>
      <c r="AD4" s="67" t="s">
        <v>384</v>
      </c>
      <c r="AE4" s="67" t="s">
        <v>385</v>
      </c>
      <c r="AF4" s="67" t="s">
        <v>386</v>
      </c>
      <c r="AG4" s="67" t="s">
        <v>387</v>
      </c>
      <c r="AH4" s="67" t="s">
        <v>388</v>
      </c>
      <c r="AI4" s="67" t="s">
        <v>389</v>
      </c>
      <c r="AJ4" s="67" t="s">
        <v>390</v>
      </c>
      <c r="AK4" s="67" t="s">
        <v>391</v>
      </c>
      <c r="AL4" s="67" t="s">
        <v>392</v>
      </c>
      <c r="AM4" s="67" t="s">
        <v>393</v>
      </c>
      <c r="AN4" s="67" t="s">
        <v>394</v>
      </c>
      <c r="AO4" s="67" t="s">
        <v>395</v>
      </c>
      <c r="AP4" s="67" t="s">
        <v>396</v>
      </c>
      <c r="AQ4" s="67" t="s">
        <v>397</v>
      </c>
      <c r="AR4" s="67" t="s">
        <v>398</v>
      </c>
      <c r="AS4" s="67" t="s">
        <v>399</v>
      </c>
      <c r="AT4" s="67" t="s">
        <v>400</v>
      </c>
      <c r="AU4" s="67" t="s">
        <v>401</v>
      </c>
      <c r="AV4" s="67" t="s">
        <v>402</v>
      </c>
      <c r="AW4" s="67" t="s">
        <v>403</v>
      </c>
      <c r="AX4" s="67" t="s">
        <v>404</v>
      </c>
      <c r="AY4" s="67" t="s">
        <v>405</v>
      </c>
      <c r="AZ4" s="67" t="s">
        <v>406</v>
      </c>
      <c r="BA4" s="67" t="s">
        <v>407</v>
      </c>
      <c r="BB4" s="67" t="s">
        <v>408</v>
      </c>
      <c r="BC4" s="67" t="s">
        <v>409</v>
      </c>
      <c r="BD4" s="67" t="s">
        <v>410</v>
      </c>
      <c r="BE4" s="67" t="s">
        <v>411</v>
      </c>
      <c r="BF4" s="67" t="s">
        <v>412</v>
      </c>
      <c r="BG4" s="67" t="s">
        <v>413</v>
      </c>
      <c r="BH4" s="67" t="s">
        <v>414</v>
      </c>
      <c r="BI4" s="67" t="s">
        <v>415</v>
      </c>
      <c r="BJ4" s="67" t="s">
        <v>416</v>
      </c>
      <c r="BK4" s="67" t="s">
        <v>417</v>
      </c>
      <c r="BL4" s="67" t="s">
        <v>418</v>
      </c>
    </row>
    <row r="5" spans="1:64" x14ac:dyDescent="0.3">
      <c r="A5" s="115"/>
      <c r="B5" s="116"/>
      <c r="C5" s="116"/>
      <c r="D5" s="117"/>
      <c r="E5" s="70">
        <v>42195.4375</v>
      </c>
      <c r="F5" s="70">
        <v>42245.556250000001</v>
      </c>
      <c r="G5" s="70">
        <v>42195.576388888891</v>
      </c>
      <c r="H5" s="70">
        <v>42245.517361111109</v>
      </c>
      <c r="I5" s="70">
        <v>42196.545138888891</v>
      </c>
      <c r="J5" s="70">
        <v>42244.625694444447</v>
      </c>
      <c r="K5" s="70">
        <v>42196.583333333336</v>
      </c>
      <c r="L5" s="70">
        <v>42244.59375</v>
      </c>
      <c r="M5" s="70">
        <v>42196.625</v>
      </c>
      <c r="N5" s="70">
        <v>42244.586805555555</v>
      </c>
      <c r="O5" s="70">
        <v>42196.666666666664</v>
      </c>
      <c r="P5" s="70">
        <v>42244.544444444444</v>
      </c>
      <c r="Q5" s="70">
        <v>42197.538194444445</v>
      </c>
      <c r="R5" s="70">
        <v>42244.473611111112</v>
      </c>
      <c r="S5" s="70">
        <v>42197.5</v>
      </c>
      <c r="T5" s="70">
        <v>42244.527777777781</v>
      </c>
      <c r="U5" s="70">
        <v>42195.65625</v>
      </c>
      <c r="V5" s="70">
        <v>42244.46875</v>
      </c>
      <c r="W5" s="70">
        <v>42198.614583333336</v>
      </c>
      <c r="X5" s="70">
        <v>42243.478472222225</v>
      </c>
      <c r="Y5" s="70">
        <v>42197.579861111109</v>
      </c>
      <c r="Z5" s="70">
        <v>42243.607638888891</v>
      </c>
      <c r="AA5" s="70">
        <v>42197.677083333336</v>
      </c>
      <c r="AB5" s="70">
        <v>42243.555555555555</v>
      </c>
      <c r="AC5" s="70">
        <v>42197.631944444445</v>
      </c>
      <c r="AD5" s="70">
        <v>42243.556944444441</v>
      </c>
      <c r="AE5" s="70">
        <v>42195.4375</v>
      </c>
      <c r="AF5" s="70">
        <v>42243.478472222225</v>
      </c>
      <c r="AG5" s="70">
        <v>42192.635416666664</v>
      </c>
      <c r="AH5" s="70">
        <v>42241.579861111109</v>
      </c>
      <c r="AI5" s="70">
        <v>42193.423611111109</v>
      </c>
      <c r="AJ5" s="70">
        <v>42241.611111111109</v>
      </c>
      <c r="AK5" s="70">
        <v>42194.454861111109</v>
      </c>
      <c r="AL5" s="70">
        <v>42243.446527777778</v>
      </c>
      <c r="AM5" s="70">
        <v>42193.40625</v>
      </c>
      <c r="AN5" s="70">
        <v>42241.643750000003</v>
      </c>
      <c r="AO5" s="70">
        <v>42193.6875</v>
      </c>
      <c r="AP5" s="70">
        <v>42242.427083333336</v>
      </c>
      <c r="AQ5" s="70">
        <v>42193.489583333336</v>
      </c>
      <c r="AR5" s="70">
        <v>42242.434027777781</v>
      </c>
      <c r="AS5" s="70">
        <v>42193.545138888891</v>
      </c>
      <c r="AT5" s="70">
        <v>42242.488194444442</v>
      </c>
      <c r="AU5" s="70">
        <v>42193.614583333336</v>
      </c>
      <c r="AV5" s="70">
        <v>42242.52847222222</v>
      </c>
      <c r="AW5" s="70">
        <v>42194.517361111109</v>
      </c>
      <c r="AX5" s="70">
        <v>42242.496527777781</v>
      </c>
      <c r="AY5" s="70">
        <v>42194.548611111109</v>
      </c>
      <c r="AZ5" s="70">
        <v>42242.538194444445</v>
      </c>
      <c r="BA5" s="70">
        <v>42193.645833333336</v>
      </c>
      <c r="BB5" s="70">
        <v>42242.675694444442</v>
      </c>
      <c r="BC5" s="70">
        <v>42194.597222222219</v>
      </c>
      <c r="BD5" s="70">
        <v>42242.673611111109</v>
      </c>
      <c r="BE5" s="70">
        <v>42192.569444444445</v>
      </c>
      <c r="BF5" s="70">
        <v>42243.472222222219</v>
      </c>
      <c r="BG5" s="70">
        <v>42192.510416666664</v>
      </c>
      <c r="BH5" s="70">
        <v>42243.420138888891</v>
      </c>
      <c r="BI5" s="70">
        <v>42194.454861111109</v>
      </c>
      <c r="BJ5" s="70">
        <v>42193.545138888891</v>
      </c>
      <c r="BK5" s="70">
        <v>42242.488194444442</v>
      </c>
      <c r="BL5" s="70">
        <v>42242.496527777781</v>
      </c>
    </row>
    <row r="6" spans="1:64" ht="30" customHeight="1" x14ac:dyDescent="0.3">
      <c r="A6" s="71" t="s">
        <v>248</v>
      </c>
      <c r="B6" s="72" t="s">
        <v>249</v>
      </c>
      <c r="C6" s="73" t="s">
        <v>356</v>
      </c>
      <c r="D6" s="73" t="s">
        <v>250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</row>
    <row r="7" spans="1:64" x14ac:dyDescent="0.3">
      <c r="A7" s="75" t="s">
        <v>251</v>
      </c>
      <c r="B7" s="76" t="s">
        <v>252</v>
      </c>
      <c r="C7" s="77">
        <v>6.5</v>
      </c>
      <c r="D7" s="78" t="s">
        <v>200</v>
      </c>
      <c r="E7" s="79">
        <v>6.8</v>
      </c>
      <c r="F7" s="79">
        <v>6.69</v>
      </c>
      <c r="G7" s="79">
        <v>7.41</v>
      </c>
      <c r="H7" s="79">
        <v>7.2</v>
      </c>
      <c r="I7" s="79">
        <v>6.91</v>
      </c>
      <c r="J7" s="79">
        <v>6.88</v>
      </c>
      <c r="K7" s="79">
        <v>7.01</v>
      </c>
      <c r="L7" s="79">
        <v>6.85</v>
      </c>
      <c r="M7" s="79">
        <v>6.94</v>
      </c>
      <c r="N7" s="79">
        <v>6.7</v>
      </c>
      <c r="O7" s="79">
        <v>7.35</v>
      </c>
      <c r="P7" s="79">
        <v>6.99</v>
      </c>
      <c r="Q7" s="79">
        <v>5.67</v>
      </c>
      <c r="R7" s="79">
        <v>5.51</v>
      </c>
      <c r="S7" s="79">
        <v>5.68</v>
      </c>
      <c r="T7" s="79">
        <v>5.5</v>
      </c>
      <c r="U7" s="79">
        <v>6.2</v>
      </c>
      <c r="V7" s="79">
        <v>5.7</v>
      </c>
      <c r="W7" s="79">
        <v>5.65</v>
      </c>
      <c r="X7" s="79">
        <v>5.74</v>
      </c>
      <c r="Y7" s="79">
        <v>6.12</v>
      </c>
      <c r="Z7" s="79">
        <v>5.8</v>
      </c>
      <c r="AA7" s="79">
        <v>5.72</v>
      </c>
      <c r="AB7" s="79">
        <v>5.59</v>
      </c>
      <c r="AC7" s="79">
        <v>5.56</v>
      </c>
      <c r="AD7" s="79">
        <v>5.51</v>
      </c>
      <c r="AE7" s="80">
        <v>6.8</v>
      </c>
      <c r="AF7" s="80">
        <v>5.74</v>
      </c>
      <c r="AG7" s="79">
        <v>6.01</v>
      </c>
      <c r="AH7" s="80">
        <v>6.29</v>
      </c>
      <c r="AI7" s="79">
        <v>6.58</v>
      </c>
      <c r="AJ7" s="80">
        <v>6.78</v>
      </c>
      <c r="AK7" s="79">
        <v>7.05</v>
      </c>
      <c r="AL7" s="79">
        <v>6.84</v>
      </c>
      <c r="AM7" s="79">
        <v>6.01</v>
      </c>
      <c r="AN7" s="80">
        <v>5.86</v>
      </c>
      <c r="AO7" s="79">
        <v>5.59</v>
      </c>
      <c r="AP7" s="79">
        <v>5.87</v>
      </c>
      <c r="AQ7" s="79">
        <v>6.01</v>
      </c>
      <c r="AR7" s="79">
        <v>5.97</v>
      </c>
      <c r="AS7" s="79">
        <v>5.74</v>
      </c>
      <c r="AT7" s="79">
        <v>5.79</v>
      </c>
      <c r="AU7" s="79">
        <v>6.17</v>
      </c>
      <c r="AV7" s="79">
        <v>6.09</v>
      </c>
      <c r="AW7" s="79">
        <v>5.56</v>
      </c>
      <c r="AX7" s="79">
        <v>5.48</v>
      </c>
      <c r="AY7" s="79">
        <v>5.52</v>
      </c>
      <c r="AZ7" s="79">
        <v>5.47</v>
      </c>
      <c r="BA7" s="79">
        <v>5.51</v>
      </c>
      <c r="BB7" s="79">
        <v>5.71</v>
      </c>
      <c r="BC7" s="79">
        <v>6.54</v>
      </c>
      <c r="BD7" s="79">
        <v>6.35</v>
      </c>
      <c r="BE7" s="79">
        <v>6.32</v>
      </c>
      <c r="BF7" s="79">
        <v>6.91</v>
      </c>
      <c r="BG7" s="79">
        <v>5.71</v>
      </c>
      <c r="BH7" s="79">
        <v>6.1</v>
      </c>
      <c r="BI7" s="80">
        <v>7.05</v>
      </c>
      <c r="BJ7" s="80">
        <v>5.74</v>
      </c>
      <c r="BK7" s="80">
        <v>5.79</v>
      </c>
      <c r="BL7" s="80">
        <v>5.48</v>
      </c>
    </row>
    <row r="8" spans="1:64" x14ac:dyDescent="0.3">
      <c r="A8" s="82" t="s">
        <v>253</v>
      </c>
      <c r="B8" s="77" t="b">
        <f>A7=VLOOKUP(A8,[1]Sheet3!$B$2:$C$61,2,FALSE)</f>
        <v>0</v>
      </c>
      <c r="C8" s="77" t="s">
        <v>13</v>
      </c>
      <c r="D8" s="83" t="s">
        <v>13</v>
      </c>
      <c r="E8" s="80">
        <v>227</v>
      </c>
      <c r="F8" s="80">
        <v>271</v>
      </c>
      <c r="G8" s="80">
        <v>178</v>
      </c>
      <c r="H8" s="80">
        <v>208</v>
      </c>
      <c r="I8" s="80">
        <v>131</v>
      </c>
      <c r="J8" s="80">
        <v>125</v>
      </c>
      <c r="K8" s="80">
        <v>1390</v>
      </c>
      <c r="L8" s="80">
        <v>1810</v>
      </c>
      <c r="M8" s="80">
        <v>440</v>
      </c>
      <c r="N8" s="80">
        <v>579</v>
      </c>
      <c r="O8" s="80">
        <v>89</v>
      </c>
      <c r="P8" s="80">
        <v>97</v>
      </c>
      <c r="Q8" s="80">
        <v>376</v>
      </c>
      <c r="R8" s="80">
        <v>360</v>
      </c>
      <c r="S8" s="80">
        <v>121</v>
      </c>
      <c r="T8" s="80">
        <v>137</v>
      </c>
      <c r="U8" s="80">
        <v>174</v>
      </c>
      <c r="V8" s="80">
        <v>175</v>
      </c>
      <c r="W8" s="80">
        <v>412</v>
      </c>
      <c r="X8" s="80">
        <v>369</v>
      </c>
      <c r="Y8" s="80">
        <v>362</v>
      </c>
      <c r="Z8" s="80">
        <v>445</v>
      </c>
      <c r="AA8" s="80">
        <v>376</v>
      </c>
      <c r="AB8" s="80">
        <v>402</v>
      </c>
      <c r="AC8" s="80">
        <v>468</v>
      </c>
      <c r="AD8" s="80">
        <v>459</v>
      </c>
      <c r="AE8" s="80">
        <v>215</v>
      </c>
      <c r="AF8" s="80">
        <v>373</v>
      </c>
      <c r="AG8" s="80">
        <v>301</v>
      </c>
      <c r="AH8" s="80">
        <v>280</v>
      </c>
      <c r="AI8" s="80">
        <v>339</v>
      </c>
      <c r="AJ8" s="80">
        <v>334</v>
      </c>
      <c r="AK8" s="80">
        <v>363</v>
      </c>
      <c r="AL8" s="80">
        <v>401</v>
      </c>
      <c r="AM8" s="80">
        <v>393</v>
      </c>
      <c r="AN8" s="80">
        <v>544</v>
      </c>
      <c r="AO8" s="80">
        <v>666</v>
      </c>
      <c r="AP8" s="80">
        <v>671</v>
      </c>
      <c r="AQ8" s="80">
        <v>561</v>
      </c>
      <c r="AR8" s="80">
        <v>532</v>
      </c>
      <c r="AS8" s="80">
        <v>990</v>
      </c>
      <c r="AT8" s="80">
        <v>1110</v>
      </c>
      <c r="AU8" s="80">
        <v>868</v>
      </c>
      <c r="AV8" s="80">
        <v>895</v>
      </c>
      <c r="AW8" s="80">
        <v>1300</v>
      </c>
      <c r="AX8" s="80">
        <v>1330</v>
      </c>
      <c r="AY8" s="80">
        <v>1250</v>
      </c>
      <c r="AZ8" s="80">
        <v>1350</v>
      </c>
      <c r="BA8" s="80">
        <v>1180</v>
      </c>
      <c r="BB8" s="80">
        <v>1210</v>
      </c>
      <c r="BC8" s="80">
        <v>93</v>
      </c>
      <c r="BD8" s="80">
        <v>106</v>
      </c>
      <c r="BE8" s="80">
        <v>97</v>
      </c>
      <c r="BF8" s="80">
        <v>105</v>
      </c>
      <c r="BG8" s="80">
        <v>1030</v>
      </c>
      <c r="BH8" s="80">
        <v>997</v>
      </c>
      <c r="BI8" s="80">
        <v>370</v>
      </c>
      <c r="BJ8" s="80">
        <v>958</v>
      </c>
      <c r="BK8" s="80">
        <v>1140</v>
      </c>
      <c r="BL8" s="80">
        <v>1340</v>
      </c>
    </row>
    <row r="9" spans="1:64" x14ac:dyDescent="0.3">
      <c r="A9" s="82" t="s">
        <v>254</v>
      </c>
      <c r="B9" s="77" t="str">
        <f>VLOOKUP(A9,[1]Sheet3!$B$2:$C$61,2,FALSE)</f>
        <v>mg/l</v>
      </c>
      <c r="C9" s="77">
        <v>15</v>
      </c>
      <c r="D9" s="83" t="s">
        <v>13</v>
      </c>
      <c r="E9" s="80" t="s">
        <v>419</v>
      </c>
      <c r="F9" s="80">
        <v>9.3000000000000007</v>
      </c>
      <c r="G9" s="80">
        <v>41.3</v>
      </c>
      <c r="H9" s="80">
        <v>16.7</v>
      </c>
      <c r="I9" s="80">
        <v>1.6</v>
      </c>
      <c r="J9" s="80">
        <v>4.5999999999999996</v>
      </c>
      <c r="K9" s="80">
        <v>11.8</v>
      </c>
      <c r="L9" s="80">
        <v>61.2</v>
      </c>
      <c r="M9" s="80">
        <v>34.200000000000003</v>
      </c>
      <c r="N9" s="80">
        <v>3</v>
      </c>
      <c r="O9" s="80">
        <v>18.2</v>
      </c>
      <c r="P9" s="80">
        <v>14.7</v>
      </c>
      <c r="Q9" s="80">
        <v>101</v>
      </c>
      <c r="R9" s="80">
        <v>62.7</v>
      </c>
      <c r="S9" s="80">
        <v>49.3</v>
      </c>
      <c r="T9" s="80">
        <v>365</v>
      </c>
      <c r="U9" s="80">
        <v>7.4</v>
      </c>
      <c r="V9" s="80">
        <v>421</v>
      </c>
      <c r="W9" s="80">
        <v>229</v>
      </c>
      <c r="X9" s="80" t="s">
        <v>420</v>
      </c>
      <c r="Y9" s="80">
        <v>19.2</v>
      </c>
      <c r="Z9" s="80">
        <v>20.399999999999999</v>
      </c>
      <c r="AA9" s="80">
        <v>17.600000000000001</v>
      </c>
      <c r="AB9" s="80">
        <v>3.4</v>
      </c>
      <c r="AC9" s="80">
        <v>12.2</v>
      </c>
      <c r="AD9" s="80">
        <v>38.4</v>
      </c>
      <c r="AE9" s="80" t="s">
        <v>421</v>
      </c>
      <c r="AF9" s="80" t="s">
        <v>422</v>
      </c>
      <c r="AG9" s="80">
        <v>176</v>
      </c>
      <c r="AH9" s="80">
        <v>25.3</v>
      </c>
      <c r="AI9" s="80">
        <v>8.1999999999999993</v>
      </c>
      <c r="AJ9" s="80">
        <v>2.6</v>
      </c>
      <c r="AK9" s="80">
        <v>16</v>
      </c>
      <c r="AL9" s="80">
        <v>7.8</v>
      </c>
      <c r="AM9" s="80">
        <v>199</v>
      </c>
      <c r="AN9" s="80">
        <v>2.8</v>
      </c>
      <c r="AO9" s="80">
        <v>17.600000000000001</v>
      </c>
      <c r="AP9" s="80">
        <v>1.8</v>
      </c>
      <c r="AQ9" s="80">
        <v>6</v>
      </c>
      <c r="AR9" s="80">
        <v>1.2</v>
      </c>
      <c r="AS9" s="80" t="s">
        <v>423</v>
      </c>
      <c r="AT9" s="80">
        <v>3.8</v>
      </c>
      <c r="AU9" s="80">
        <v>10</v>
      </c>
      <c r="AV9" s="80">
        <v>13.6</v>
      </c>
      <c r="AW9" s="80">
        <v>7.2</v>
      </c>
      <c r="AX9" s="80">
        <v>3</v>
      </c>
      <c r="AY9" s="80">
        <v>23.4</v>
      </c>
      <c r="AZ9" s="80">
        <v>3.2</v>
      </c>
      <c r="BA9" s="80">
        <v>66.8</v>
      </c>
      <c r="BB9" s="80">
        <v>1.2</v>
      </c>
      <c r="BC9" s="80">
        <v>5.4</v>
      </c>
      <c r="BD9" s="80">
        <v>2.2000000000000002</v>
      </c>
      <c r="BE9" s="80">
        <v>15.6</v>
      </c>
      <c r="BF9" s="80">
        <v>6</v>
      </c>
      <c r="BG9" s="80">
        <v>22</v>
      </c>
      <c r="BH9" s="80">
        <v>10.199999999999999</v>
      </c>
      <c r="BI9" s="80">
        <v>20</v>
      </c>
      <c r="BJ9" s="80" t="s">
        <v>424</v>
      </c>
      <c r="BK9" s="80">
        <v>3.2</v>
      </c>
      <c r="BL9" s="80">
        <v>1.8</v>
      </c>
    </row>
    <row r="10" spans="1:64" x14ac:dyDescent="0.3">
      <c r="A10" s="82" t="s">
        <v>256</v>
      </c>
      <c r="B10" s="77" t="str">
        <f>VLOOKUP(A9,[1]Sheet3!$B$2:$C$61,2,FALSE)</f>
        <v>mg/l</v>
      </c>
      <c r="C10" s="77" t="s">
        <v>13</v>
      </c>
      <c r="D10" s="83"/>
      <c r="E10" s="80">
        <v>192</v>
      </c>
      <c r="F10" s="80">
        <v>230</v>
      </c>
      <c r="G10" s="80">
        <v>161</v>
      </c>
      <c r="H10" s="80">
        <v>179</v>
      </c>
      <c r="I10" s="80">
        <v>113</v>
      </c>
      <c r="J10" s="80">
        <v>114</v>
      </c>
      <c r="K10" s="80">
        <v>1040</v>
      </c>
      <c r="L10" s="80">
        <v>1320</v>
      </c>
      <c r="M10" s="80">
        <v>356</v>
      </c>
      <c r="N10" s="80">
        <v>452</v>
      </c>
      <c r="O10" s="80">
        <v>67.099999999999994</v>
      </c>
      <c r="P10" s="80">
        <v>75.5</v>
      </c>
      <c r="Q10" s="80">
        <v>311</v>
      </c>
      <c r="R10" s="80">
        <v>316</v>
      </c>
      <c r="S10" s="80">
        <v>87.1</v>
      </c>
      <c r="T10" s="80">
        <v>111</v>
      </c>
      <c r="U10" s="80">
        <v>124</v>
      </c>
      <c r="V10" s="80">
        <v>124</v>
      </c>
      <c r="W10" s="80">
        <v>303</v>
      </c>
      <c r="X10" s="80">
        <v>303</v>
      </c>
      <c r="Y10" s="80">
        <v>279</v>
      </c>
      <c r="Z10" s="80">
        <v>362</v>
      </c>
      <c r="AA10" s="80">
        <v>332</v>
      </c>
      <c r="AB10" s="80">
        <v>339</v>
      </c>
      <c r="AC10" s="80">
        <v>361</v>
      </c>
      <c r="AD10" s="80">
        <v>331</v>
      </c>
      <c r="AE10" s="80">
        <v>197</v>
      </c>
      <c r="AF10" s="80">
        <v>304</v>
      </c>
      <c r="AG10" s="80">
        <v>244</v>
      </c>
      <c r="AH10" s="80">
        <v>234</v>
      </c>
      <c r="AI10" s="80">
        <v>309</v>
      </c>
      <c r="AJ10" s="80">
        <v>305</v>
      </c>
      <c r="AK10" s="80">
        <v>323</v>
      </c>
      <c r="AL10" s="80">
        <v>341</v>
      </c>
      <c r="AM10" s="80">
        <v>294</v>
      </c>
      <c r="AN10" s="80">
        <v>405</v>
      </c>
      <c r="AO10" s="80">
        <v>457</v>
      </c>
      <c r="AP10" s="80">
        <v>490</v>
      </c>
      <c r="AQ10" s="80">
        <v>404</v>
      </c>
      <c r="AR10" s="80">
        <v>424</v>
      </c>
      <c r="AS10" s="80">
        <v>678</v>
      </c>
      <c r="AT10" s="80">
        <v>819</v>
      </c>
      <c r="AU10" s="80">
        <v>627</v>
      </c>
      <c r="AV10" s="80">
        <v>666</v>
      </c>
      <c r="AW10" s="80">
        <v>852</v>
      </c>
      <c r="AX10" s="80">
        <v>899</v>
      </c>
      <c r="AY10" s="80">
        <v>850</v>
      </c>
      <c r="AZ10" s="80">
        <v>917</v>
      </c>
      <c r="BA10" s="80">
        <v>823</v>
      </c>
      <c r="BB10" s="80">
        <v>834</v>
      </c>
      <c r="BC10" s="80">
        <v>72.400000000000006</v>
      </c>
      <c r="BD10" s="80">
        <v>80.900000000000006</v>
      </c>
      <c r="BE10" s="80">
        <v>74.7</v>
      </c>
      <c r="BF10" s="80">
        <v>84.6</v>
      </c>
      <c r="BG10" s="80">
        <v>734</v>
      </c>
      <c r="BH10" s="80">
        <v>754</v>
      </c>
      <c r="BI10" s="80">
        <v>323</v>
      </c>
      <c r="BJ10" s="80">
        <v>699</v>
      </c>
      <c r="BK10" s="80">
        <v>819</v>
      </c>
      <c r="BL10" s="80">
        <v>887</v>
      </c>
    </row>
    <row r="11" spans="1:64" x14ac:dyDescent="0.3">
      <c r="A11" s="84" t="s">
        <v>257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0"/>
      <c r="T11" s="80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64" x14ac:dyDescent="0.3">
      <c r="A12" s="82" t="s">
        <v>258</v>
      </c>
      <c r="B12" s="77" t="s">
        <v>259</v>
      </c>
      <c r="C12" s="77" t="s">
        <v>13</v>
      </c>
      <c r="D12" s="83" t="s">
        <v>13</v>
      </c>
      <c r="E12" s="80" t="s">
        <v>260</v>
      </c>
      <c r="F12" s="80" t="s">
        <v>260</v>
      </c>
      <c r="G12" s="80" t="s">
        <v>260</v>
      </c>
      <c r="H12" s="80" t="s">
        <v>260</v>
      </c>
      <c r="I12" s="80" t="s">
        <v>260</v>
      </c>
      <c r="J12" s="80" t="s">
        <v>260</v>
      </c>
      <c r="K12" s="80" t="s">
        <v>260</v>
      </c>
      <c r="L12" s="80" t="s">
        <v>260</v>
      </c>
      <c r="M12" s="80" t="s">
        <v>260</v>
      </c>
      <c r="N12" s="80" t="s">
        <v>260</v>
      </c>
      <c r="O12" s="80" t="s">
        <v>260</v>
      </c>
      <c r="P12" s="80" t="s">
        <v>260</v>
      </c>
      <c r="Q12" s="80" t="s">
        <v>260</v>
      </c>
      <c r="R12" s="80" t="s">
        <v>260</v>
      </c>
      <c r="S12" s="80" t="s">
        <v>260</v>
      </c>
      <c r="T12" s="80" t="s">
        <v>260</v>
      </c>
      <c r="U12" s="80" t="s">
        <v>260</v>
      </c>
      <c r="V12" s="80" t="s">
        <v>260</v>
      </c>
      <c r="W12" s="80" t="s">
        <v>260</v>
      </c>
      <c r="X12" s="80" t="s">
        <v>260</v>
      </c>
      <c r="Y12" s="80" t="s">
        <v>260</v>
      </c>
      <c r="Z12" s="80" t="s">
        <v>260</v>
      </c>
      <c r="AA12" s="80" t="s">
        <v>260</v>
      </c>
      <c r="AB12" s="80" t="s">
        <v>260</v>
      </c>
      <c r="AC12" s="80" t="s">
        <v>260</v>
      </c>
      <c r="AD12" s="80" t="s">
        <v>260</v>
      </c>
      <c r="AE12" s="80" t="s">
        <v>260</v>
      </c>
      <c r="AF12" s="80" t="s">
        <v>260</v>
      </c>
      <c r="AG12" s="80" t="s">
        <v>260</v>
      </c>
      <c r="AH12" s="80" t="s">
        <v>260</v>
      </c>
      <c r="AI12" s="80" t="s">
        <v>260</v>
      </c>
      <c r="AJ12" s="80" t="s">
        <v>260</v>
      </c>
      <c r="AK12" s="80" t="s">
        <v>260</v>
      </c>
      <c r="AL12" s="80" t="s">
        <v>260</v>
      </c>
      <c r="AM12" s="80" t="s">
        <v>260</v>
      </c>
      <c r="AN12" s="80" t="s">
        <v>260</v>
      </c>
      <c r="AO12" s="80" t="s">
        <v>260</v>
      </c>
      <c r="AP12" s="80" t="s">
        <v>260</v>
      </c>
      <c r="AQ12" s="80" t="s">
        <v>260</v>
      </c>
      <c r="AR12" s="80" t="s">
        <v>260</v>
      </c>
      <c r="AS12" s="80" t="s">
        <v>260</v>
      </c>
      <c r="AT12" s="80" t="s">
        <v>260</v>
      </c>
      <c r="AU12" s="80" t="s">
        <v>260</v>
      </c>
      <c r="AV12" s="80" t="s">
        <v>260</v>
      </c>
      <c r="AW12" s="80" t="s">
        <v>260</v>
      </c>
      <c r="AX12" s="80" t="s">
        <v>260</v>
      </c>
      <c r="AY12" s="80" t="s">
        <v>260</v>
      </c>
      <c r="AZ12" s="80" t="s">
        <v>260</v>
      </c>
      <c r="BA12" s="80" t="s">
        <v>260</v>
      </c>
      <c r="BB12" s="80" t="s">
        <v>260</v>
      </c>
      <c r="BC12" s="80" t="s">
        <v>260</v>
      </c>
      <c r="BD12" s="80" t="s">
        <v>260</v>
      </c>
      <c r="BE12" s="80" t="s">
        <v>260</v>
      </c>
      <c r="BF12" s="80" t="s">
        <v>260</v>
      </c>
      <c r="BG12" s="80" t="s">
        <v>260</v>
      </c>
      <c r="BH12" s="80" t="s">
        <v>260</v>
      </c>
      <c r="BI12" s="80" t="s">
        <v>260</v>
      </c>
      <c r="BJ12" s="80" t="s">
        <v>260</v>
      </c>
      <c r="BK12" s="80" t="s">
        <v>260</v>
      </c>
      <c r="BL12" s="80" t="s">
        <v>260</v>
      </c>
    </row>
    <row r="13" spans="1:64" x14ac:dyDescent="0.3">
      <c r="A13" s="82" t="s">
        <v>262</v>
      </c>
      <c r="B13" s="77" t="s">
        <v>259</v>
      </c>
      <c r="C13" s="77" t="s">
        <v>13</v>
      </c>
      <c r="D13" s="83" t="s">
        <v>13</v>
      </c>
      <c r="E13" s="80">
        <v>163</v>
      </c>
      <c r="F13" s="80">
        <v>166</v>
      </c>
      <c r="G13" s="80">
        <v>156</v>
      </c>
      <c r="H13" s="80">
        <v>159</v>
      </c>
      <c r="I13" s="80">
        <v>108</v>
      </c>
      <c r="J13" s="80">
        <v>106</v>
      </c>
      <c r="K13" s="80">
        <v>239</v>
      </c>
      <c r="L13" s="80">
        <v>242</v>
      </c>
      <c r="M13" s="80">
        <v>213</v>
      </c>
      <c r="N13" s="80">
        <v>230</v>
      </c>
      <c r="O13" s="80">
        <v>62.1</v>
      </c>
      <c r="P13" s="80">
        <v>73.900000000000006</v>
      </c>
      <c r="Q13" s="80">
        <v>299</v>
      </c>
      <c r="R13" s="80">
        <v>278</v>
      </c>
      <c r="S13" s="80">
        <v>74.400000000000006</v>
      </c>
      <c r="T13" s="80">
        <v>97.2</v>
      </c>
      <c r="U13" s="80">
        <v>61</v>
      </c>
      <c r="V13" s="80">
        <v>59.3</v>
      </c>
      <c r="W13" s="80">
        <v>190</v>
      </c>
      <c r="X13" s="80">
        <v>217</v>
      </c>
      <c r="Y13" s="80">
        <v>170</v>
      </c>
      <c r="Z13" s="80">
        <v>303</v>
      </c>
      <c r="AA13" s="80">
        <v>331</v>
      </c>
      <c r="AB13" s="80">
        <v>300</v>
      </c>
      <c r="AC13" s="80">
        <v>228</v>
      </c>
      <c r="AD13" s="80">
        <v>236</v>
      </c>
      <c r="AE13" s="80">
        <v>164</v>
      </c>
      <c r="AF13" s="80">
        <v>221</v>
      </c>
      <c r="AG13" s="80">
        <v>210</v>
      </c>
      <c r="AH13" s="80">
        <v>194</v>
      </c>
      <c r="AI13" s="80">
        <v>238</v>
      </c>
      <c r="AJ13" s="80">
        <v>254</v>
      </c>
      <c r="AK13" s="80">
        <v>243</v>
      </c>
      <c r="AL13" s="80">
        <v>243</v>
      </c>
      <c r="AM13" s="80">
        <v>129</v>
      </c>
      <c r="AN13" s="80">
        <v>141</v>
      </c>
      <c r="AO13" s="80">
        <v>215</v>
      </c>
      <c r="AP13" s="80">
        <v>213</v>
      </c>
      <c r="AQ13" s="80">
        <v>212</v>
      </c>
      <c r="AR13" s="80">
        <v>227</v>
      </c>
      <c r="AS13" s="80">
        <v>276</v>
      </c>
      <c r="AT13" s="80">
        <v>274</v>
      </c>
      <c r="AU13" s="80">
        <v>269</v>
      </c>
      <c r="AV13" s="80">
        <v>293</v>
      </c>
      <c r="AW13" s="80">
        <v>238</v>
      </c>
      <c r="AX13" s="80">
        <v>279</v>
      </c>
      <c r="AY13" s="80">
        <v>266</v>
      </c>
      <c r="AZ13" s="80">
        <v>288</v>
      </c>
      <c r="BA13" s="80">
        <v>210</v>
      </c>
      <c r="BB13" s="80">
        <v>241</v>
      </c>
      <c r="BC13" s="80">
        <v>56.3</v>
      </c>
      <c r="BD13" s="80">
        <v>67.099999999999994</v>
      </c>
      <c r="BE13" s="80">
        <v>73.7</v>
      </c>
      <c r="BF13" s="80">
        <v>74.099999999999994</v>
      </c>
      <c r="BG13" s="80">
        <v>288</v>
      </c>
      <c r="BH13" s="80">
        <v>305</v>
      </c>
      <c r="BI13" s="80">
        <v>234</v>
      </c>
      <c r="BJ13" s="80">
        <v>282</v>
      </c>
      <c r="BK13" s="80">
        <v>288</v>
      </c>
      <c r="BL13" s="80">
        <v>285</v>
      </c>
    </row>
    <row r="14" spans="1:64" x14ac:dyDescent="0.3">
      <c r="A14" s="82" t="s">
        <v>264</v>
      </c>
      <c r="B14" s="77" t="s">
        <v>259</v>
      </c>
      <c r="C14" s="77" t="s">
        <v>13</v>
      </c>
      <c r="D14" s="83" t="s">
        <v>13</v>
      </c>
      <c r="E14" s="80" t="s">
        <v>265</v>
      </c>
      <c r="F14" s="80" t="s">
        <v>265</v>
      </c>
      <c r="G14" s="80" t="s">
        <v>265</v>
      </c>
      <c r="H14" s="80" t="s">
        <v>265</v>
      </c>
      <c r="I14" s="80" t="s">
        <v>265</v>
      </c>
      <c r="J14" s="80" t="s">
        <v>265</v>
      </c>
      <c r="K14" s="80" t="s">
        <v>265</v>
      </c>
      <c r="L14" s="80" t="s">
        <v>265</v>
      </c>
      <c r="M14" s="80" t="s">
        <v>265</v>
      </c>
      <c r="N14" s="80" t="s">
        <v>265</v>
      </c>
      <c r="O14" s="80" t="s">
        <v>265</v>
      </c>
      <c r="P14" s="80" t="s">
        <v>265</v>
      </c>
      <c r="Q14" s="80" t="s">
        <v>265</v>
      </c>
      <c r="R14" s="80" t="s">
        <v>265</v>
      </c>
      <c r="S14" s="80" t="s">
        <v>265</v>
      </c>
      <c r="T14" s="80" t="s">
        <v>265</v>
      </c>
      <c r="U14" s="80" t="s">
        <v>265</v>
      </c>
      <c r="V14" s="80" t="s">
        <v>255</v>
      </c>
      <c r="W14" s="80" t="s">
        <v>265</v>
      </c>
      <c r="X14" s="80" t="s">
        <v>265</v>
      </c>
      <c r="Y14" s="80" t="s">
        <v>265</v>
      </c>
      <c r="Z14" s="80" t="s">
        <v>265</v>
      </c>
      <c r="AA14" s="80" t="s">
        <v>265</v>
      </c>
      <c r="AB14" s="80" t="s">
        <v>265</v>
      </c>
      <c r="AC14" s="80" t="s">
        <v>265</v>
      </c>
      <c r="AD14" s="80" t="s">
        <v>265</v>
      </c>
      <c r="AE14" s="80" t="s">
        <v>265</v>
      </c>
      <c r="AF14" s="80" t="s">
        <v>265</v>
      </c>
      <c r="AG14" s="80" t="s">
        <v>265</v>
      </c>
      <c r="AH14" s="80" t="s">
        <v>265</v>
      </c>
      <c r="AI14" s="80" t="s">
        <v>265</v>
      </c>
      <c r="AJ14" s="80" t="s">
        <v>265</v>
      </c>
      <c r="AK14" s="80" t="s">
        <v>265</v>
      </c>
      <c r="AL14" s="80" t="s">
        <v>255</v>
      </c>
      <c r="AM14" s="80" t="s">
        <v>265</v>
      </c>
      <c r="AN14" s="80" t="s">
        <v>265</v>
      </c>
      <c r="AO14" s="80" t="s">
        <v>265</v>
      </c>
      <c r="AP14" s="80" t="s">
        <v>265</v>
      </c>
      <c r="AQ14" s="80" t="s">
        <v>265</v>
      </c>
      <c r="AR14" s="80" t="s">
        <v>265</v>
      </c>
      <c r="AS14" s="80" t="s">
        <v>265</v>
      </c>
      <c r="AT14" s="80" t="s">
        <v>265</v>
      </c>
      <c r="AU14" s="80" t="s">
        <v>265</v>
      </c>
      <c r="AV14" s="80" t="s">
        <v>265</v>
      </c>
      <c r="AW14" s="80" t="s">
        <v>265</v>
      </c>
      <c r="AX14" s="80" t="s">
        <v>265</v>
      </c>
      <c r="AY14" s="80" t="s">
        <v>265</v>
      </c>
      <c r="AZ14" s="80" t="s">
        <v>265</v>
      </c>
      <c r="BA14" s="80" t="s">
        <v>265</v>
      </c>
      <c r="BB14" s="80" t="s">
        <v>265</v>
      </c>
      <c r="BC14" s="80" t="s">
        <v>265</v>
      </c>
      <c r="BD14" s="80" t="s">
        <v>265</v>
      </c>
      <c r="BE14" s="80" t="s">
        <v>265</v>
      </c>
      <c r="BF14" s="80" t="s">
        <v>265</v>
      </c>
      <c r="BG14" s="80" t="s">
        <v>265</v>
      </c>
      <c r="BH14" s="80" t="s">
        <v>255</v>
      </c>
      <c r="BI14" s="80" t="s">
        <v>265</v>
      </c>
      <c r="BJ14" s="80" t="s">
        <v>265</v>
      </c>
      <c r="BK14" s="80" t="s">
        <v>265</v>
      </c>
      <c r="BL14" s="80" t="s">
        <v>265</v>
      </c>
    </row>
    <row r="15" spans="1:64" x14ac:dyDescent="0.3">
      <c r="A15" s="82" t="s">
        <v>268</v>
      </c>
      <c r="B15" s="77" t="s">
        <v>259</v>
      </c>
      <c r="C15" s="77" t="s">
        <v>13</v>
      </c>
      <c r="D15" s="83" t="s">
        <v>13</v>
      </c>
      <c r="E15" s="80" t="s">
        <v>265</v>
      </c>
      <c r="F15" s="80" t="s">
        <v>265</v>
      </c>
      <c r="G15" s="80" t="s">
        <v>265</v>
      </c>
      <c r="H15" s="80" t="s">
        <v>265</v>
      </c>
      <c r="I15" s="80" t="s">
        <v>265</v>
      </c>
      <c r="J15" s="80" t="s">
        <v>265</v>
      </c>
      <c r="K15" s="80" t="s">
        <v>265</v>
      </c>
      <c r="L15" s="80" t="s">
        <v>265</v>
      </c>
      <c r="M15" s="80" t="s">
        <v>265</v>
      </c>
      <c r="N15" s="80" t="s">
        <v>265</v>
      </c>
      <c r="O15" s="80" t="s">
        <v>265</v>
      </c>
      <c r="P15" s="80" t="s">
        <v>265</v>
      </c>
      <c r="Q15" s="80" t="s">
        <v>265</v>
      </c>
      <c r="R15" s="80" t="s">
        <v>265</v>
      </c>
      <c r="S15" s="80" t="s">
        <v>265</v>
      </c>
      <c r="T15" s="80" t="s">
        <v>265</v>
      </c>
      <c r="U15" s="80" t="s">
        <v>265</v>
      </c>
      <c r="V15" s="80" t="s">
        <v>255</v>
      </c>
      <c r="W15" s="80" t="s">
        <v>265</v>
      </c>
      <c r="X15" s="80" t="s">
        <v>265</v>
      </c>
      <c r="Y15" s="80" t="s">
        <v>265</v>
      </c>
      <c r="Z15" s="80" t="s">
        <v>265</v>
      </c>
      <c r="AA15" s="80" t="s">
        <v>265</v>
      </c>
      <c r="AB15" s="80" t="s">
        <v>265</v>
      </c>
      <c r="AC15" s="80" t="s">
        <v>265</v>
      </c>
      <c r="AD15" s="80" t="s">
        <v>265</v>
      </c>
      <c r="AE15" s="80" t="s">
        <v>265</v>
      </c>
      <c r="AF15" s="80" t="s">
        <v>265</v>
      </c>
      <c r="AG15" s="80" t="s">
        <v>265</v>
      </c>
      <c r="AH15" s="80" t="s">
        <v>265</v>
      </c>
      <c r="AI15" s="80" t="s">
        <v>265</v>
      </c>
      <c r="AJ15" s="80" t="s">
        <v>265</v>
      </c>
      <c r="AK15" s="80" t="s">
        <v>265</v>
      </c>
      <c r="AL15" s="80" t="s">
        <v>255</v>
      </c>
      <c r="AM15" s="80" t="s">
        <v>265</v>
      </c>
      <c r="AN15" s="80" t="s">
        <v>265</v>
      </c>
      <c r="AO15" s="80" t="s">
        <v>265</v>
      </c>
      <c r="AP15" s="80" t="s">
        <v>265</v>
      </c>
      <c r="AQ15" s="80" t="s">
        <v>265</v>
      </c>
      <c r="AR15" s="80" t="s">
        <v>265</v>
      </c>
      <c r="AS15" s="80" t="s">
        <v>265</v>
      </c>
      <c r="AT15" s="80" t="s">
        <v>265</v>
      </c>
      <c r="AU15" s="80" t="s">
        <v>265</v>
      </c>
      <c r="AV15" s="80" t="s">
        <v>265</v>
      </c>
      <c r="AW15" s="80" t="s">
        <v>265</v>
      </c>
      <c r="AX15" s="80" t="s">
        <v>265</v>
      </c>
      <c r="AY15" s="80" t="s">
        <v>265</v>
      </c>
      <c r="AZ15" s="80" t="s">
        <v>265</v>
      </c>
      <c r="BA15" s="80" t="s">
        <v>265</v>
      </c>
      <c r="BB15" s="80" t="s">
        <v>265</v>
      </c>
      <c r="BC15" s="80" t="s">
        <v>265</v>
      </c>
      <c r="BD15" s="80" t="s">
        <v>265</v>
      </c>
      <c r="BE15" s="80" t="s">
        <v>265</v>
      </c>
      <c r="BF15" s="80" t="s">
        <v>265</v>
      </c>
      <c r="BG15" s="80" t="s">
        <v>265</v>
      </c>
      <c r="BH15" s="80" t="s">
        <v>255</v>
      </c>
      <c r="BI15" s="80" t="s">
        <v>265</v>
      </c>
      <c r="BJ15" s="80" t="s">
        <v>265</v>
      </c>
      <c r="BK15" s="80" t="s">
        <v>265</v>
      </c>
      <c r="BL15" s="80" t="s">
        <v>265</v>
      </c>
    </row>
    <row r="16" spans="1:64" x14ac:dyDescent="0.3">
      <c r="A16" s="82" t="s">
        <v>269</v>
      </c>
      <c r="B16" s="77" t="s">
        <v>259</v>
      </c>
      <c r="C16" s="77" t="s">
        <v>13</v>
      </c>
      <c r="D16" s="83" t="s">
        <v>13</v>
      </c>
      <c r="E16" s="80">
        <v>163</v>
      </c>
      <c r="F16" s="80">
        <v>166</v>
      </c>
      <c r="G16" s="80">
        <v>156</v>
      </c>
      <c r="H16" s="80">
        <v>159</v>
      </c>
      <c r="I16" s="80">
        <v>108</v>
      </c>
      <c r="J16" s="80">
        <v>106</v>
      </c>
      <c r="K16" s="80">
        <v>239</v>
      </c>
      <c r="L16" s="80">
        <v>242</v>
      </c>
      <c r="M16" s="80">
        <v>213</v>
      </c>
      <c r="N16" s="80">
        <v>230</v>
      </c>
      <c r="O16" s="80">
        <v>62.1</v>
      </c>
      <c r="P16" s="80">
        <v>73.900000000000006</v>
      </c>
      <c r="Q16" s="80">
        <v>299</v>
      </c>
      <c r="R16" s="80">
        <v>278</v>
      </c>
      <c r="S16" s="80">
        <v>74.400000000000006</v>
      </c>
      <c r="T16" s="80">
        <v>97.2</v>
      </c>
      <c r="U16" s="80">
        <v>61</v>
      </c>
      <c r="V16" s="80">
        <v>59.3</v>
      </c>
      <c r="W16" s="80">
        <v>190</v>
      </c>
      <c r="X16" s="80">
        <v>217</v>
      </c>
      <c r="Y16" s="80">
        <v>170</v>
      </c>
      <c r="Z16" s="80">
        <v>303</v>
      </c>
      <c r="AA16" s="80">
        <v>331</v>
      </c>
      <c r="AB16" s="80">
        <v>300</v>
      </c>
      <c r="AC16" s="80">
        <v>228</v>
      </c>
      <c r="AD16" s="80">
        <v>236</v>
      </c>
      <c r="AE16" s="80">
        <v>164</v>
      </c>
      <c r="AF16" s="80">
        <v>221</v>
      </c>
      <c r="AG16" s="80">
        <v>210</v>
      </c>
      <c r="AH16" s="80">
        <v>194</v>
      </c>
      <c r="AI16" s="80">
        <v>238</v>
      </c>
      <c r="AJ16" s="80">
        <v>254</v>
      </c>
      <c r="AK16" s="80">
        <v>243</v>
      </c>
      <c r="AL16" s="80">
        <v>243</v>
      </c>
      <c r="AM16" s="80">
        <v>129</v>
      </c>
      <c r="AN16" s="80">
        <v>141</v>
      </c>
      <c r="AO16" s="80">
        <v>215</v>
      </c>
      <c r="AP16" s="80">
        <v>213</v>
      </c>
      <c r="AQ16" s="80">
        <v>212</v>
      </c>
      <c r="AR16" s="80">
        <v>227</v>
      </c>
      <c r="AS16" s="80">
        <v>276</v>
      </c>
      <c r="AT16" s="80">
        <v>274</v>
      </c>
      <c r="AU16" s="80">
        <v>269</v>
      </c>
      <c r="AV16" s="80">
        <v>293</v>
      </c>
      <c r="AW16" s="80">
        <v>238</v>
      </c>
      <c r="AX16" s="80">
        <v>279</v>
      </c>
      <c r="AY16" s="80">
        <v>266</v>
      </c>
      <c r="AZ16" s="80">
        <v>288</v>
      </c>
      <c r="BA16" s="80">
        <v>210</v>
      </c>
      <c r="BB16" s="80">
        <v>241</v>
      </c>
      <c r="BC16" s="80">
        <v>56.3</v>
      </c>
      <c r="BD16" s="80">
        <v>67.099999999999994</v>
      </c>
      <c r="BE16" s="80">
        <v>73.7</v>
      </c>
      <c r="BF16" s="80">
        <v>74.099999999999994</v>
      </c>
      <c r="BG16" s="80">
        <v>288</v>
      </c>
      <c r="BH16" s="80">
        <v>305</v>
      </c>
      <c r="BI16" s="80">
        <v>234</v>
      </c>
      <c r="BJ16" s="80">
        <v>282</v>
      </c>
      <c r="BK16" s="80">
        <v>288</v>
      </c>
      <c r="BL16" s="80">
        <v>285</v>
      </c>
    </row>
    <row r="17" spans="1:64" x14ac:dyDescent="0.3">
      <c r="A17" s="82" t="s">
        <v>270</v>
      </c>
      <c r="B17" s="77" t="s">
        <v>259</v>
      </c>
      <c r="C17" s="77">
        <v>1.3</v>
      </c>
      <c r="D17" s="86" t="s">
        <v>271</v>
      </c>
      <c r="E17" s="80">
        <v>2.1399999999999999E-2</v>
      </c>
      <c r="F17" s="80">
        <v>0.02</v>
      </c>
      <c r="G17" s="80">
        <v>0.17899999999999999</v>
      </c>
      <c r="H17" s="80">
        <v>0.17</v>
      </c>
      <c r="I17" s="80" t="s">
        <v>272</v>
      </c>
      <c r="J17" s="80" t="s">
        <v>272</v>
      </c>
      <c r="K17" s="80" t="s">
        <v>272</v>
      </c>
      <c r="L17" s="80" t="s">
        <v>272</v>
      </c>
      <c r="M17" s="80">
        <v>0.151</v>
      </c>
      <c r="N17" s="80">
        <v>0.16</v>
      </c>
      <c r="O17" s="80" t="s">
        <v>272</v>
      </c>
      <c r="P17" s="80" t="s">
        <v>272</v>
      </c>
      <c r="Q17" s="80" t="s">
        <v>272</v>
      </c>
      <c r="R17" s="80" t="s">
        <v>272</v>
      </c>
      <c r="S17" s="80">
        <v>4.2000000000000003E-2</v>
      </c>
      <c r="T17" s="80">
        <v>0.03</v>
      </c>
      <c r="U17" s="80" t="s">
        <v>272</v>
      </c>
      <c r="V17" s="80">
        <v>6.7999999999999996E-3</v>
      </c>
      <c r="W17" s="80">
        <v>3.1800000000000002E-2</v>
      </c>
      <c r="X17" s="80">
        <v>0.01</v>
      </c>
      <c r="Y17" s="80">
        <v>3.7900000000000003E-2</v>
      </c>
      <c r="Z17" s="80">
        <v>0.04</v>
      </c>
      <c r="AA17" s="80">
        <v>4.8800000000000003E-2</v>
      </c>
      <c r="AB17" s="80">
        <v>0.04</v>
      </c>
      <c r="AC17" s="80">
        <v>0.151</v>
      </c>
      <c r="AD17" s="80">
        <v>0.13</v>
      </c>
      <c r="AE17" s="80">
        <v>2.12E-2</v>
      </c>
      <c r="AF17" s="80">
        <v>0.01</v>
      </c>
      <c r="AG17" s="80">
        <v>0.505</v>
      </c>
      <c r="AH17" s="80">
        <v>0.5</v>
      </c>
      <c r="AI17" s="80">
        <v>0.128</v>
      </c>
      <c r="AJ17" s="80">
        <v>0.11</v>
      </c>
      <c r="AK17" s="80">
        <v>7.3899999999999993E-2</v>
      </c>
      <c r="AL17" s="80">
        <v>0.05</v>
      </c>
      <c r="AM17" s="80">
        <v>0.123</v>
      </c>
      <c r="AN17" s="80">
        <v>0.14000000000000001</v>
      </c>
      <c r="AO17" s="80">
        <v>0.113</v>
      </c>
      <c r="AP17" s="80">
        <v>0.11</v>
      </c>
      <c r="AQ17" s="80">
        <v>9.0499999999999997E-2</v>
      </c>
      <c r="AR17" s="80">
        <v>0.09</v>
      </c>
      <c r="AS17" s="80">
        <v>0.10199999999999999</v>
      </c>
      <c r="AT17" s="80">
        <v>0.11</v>
      </c>
      <c r="AU17" s="80">
        <v>0.105</v>
      </c>
      <c r="AV17" s="80">
        <v>0.11</v>
      </c>
      <c r="AW17" s="80">
        <v>0.152</v>
      </c>
      <c r="AX17" s="80">
        <v>0.16</v>
      </c>
      <c r="AY17" s="80">
        <v>0.153</v>
      </c>
      <c r="AZ17" s="80">
        <v>0.15</v>
      </c>
      <c r="BA17" s="80">
        <v>0.161</v>
      </c>
      <c r="BB17" s="80">
        <v>0.18</v>
      </c>
      <c r="BC17" s="80">
        <v>1.5100000000000001E-2</v>
      </c>
      <c r="BD17" s="80" t="s">
        <v>272</v>
      </c>
      <c r="BE17" s="80" t="s">
        <v>272</v>
      </c>
      <c r="BF17" s="80" t="s">
        <v>272</v>
      </c>
      <c r="BG17" s="80">
        <v>0.36399999999999999</v>
      </c>
      <c r="BH17" s="80">
        <v>0.33</v>
      </c>
      <c r="BI17" s="80">
        <v>6.93E-2</v>
      </c>
      <c r="BJ17" s="80">
        <v>0.104</v>
      </c>
      <c r="BK17" s="80">
        <v>0.11</v>
      </c>
      <c r="BL17" s="80">
        <v>0.15</v>
      </c>
    </row>
    <row r="18" spans="1:64" hidden="1" x14ac:dyDescent="0.3">
      <c r="A18" s="87" t="s">
        <v>273</v>
      </c>
      <c r="B18" s="86"/>
      <c r="C18" s="86"/>
      <c r="D18" s="86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5"/>
      <c r="T18" s="85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</row>
    <row r="19" spans="1:64" x14ac:dyDescent="0.3">
      <c r="A19" s="82" t="s">
        <v>274</v>
      </c>
      <c r="B19" s="77" t="s">
        <v>259</v>
      </c>
      <c r="C19" s="77" t="s">
        <v>13</v>
      </c>
      <c r="D19" s="86">
        <v>120</v>
      </c>
      <c r="E19" s="80" t="s">
        <v>275</v>
      </c>
      <c r="F19" s="80" t="s">
        <v>275</v>
      </c>
      <c r="G19" s="80" t="s">
        <v>275</v>
      </c>
      <c r="H19" s="80" t="s">
        <v>275</v>
      </c>
      <c r="I19" s="80" t="s">
        <v>275</v>
      </c>
      <c r="J19" s="80" t="s">
        <v>275</v>
      </c>
      <c r="K19" s="80" t="s">
        <v>277</v>
      </c>
      <c r="L19" s="80" t="s">
        <v>277</v>
      </c>
      <c r="M19" s="80" t="s">
        <v>275</v>
      </c>
      <c r="N19" s="80">
        <v>0.57999999999999996</v>
      </c>
      <c r="O19" s="80" t="s">
        <v>275</v>
      </c>
      <c r="P19" s="80" t="s">
        <v>275</v>
      </c>
      <c r="Q19" s="80" t="s">
        <v>275</v>
      </c>
      <c r="R19" s="80" t="s">
        <v>275</v>
      </c>
      <c r="S19" s="80" t="s">
        <v>275</v>
      </c>
      <c r="T19" s="80" t="s">
        <v>275</v>
      </c>
      <c r="U19" s="80" t="s">
        <v>275</v>
      </c>
      <c r="V19" s="80" t="s">
        <v>275</v>
      </c>
      <c r="W19" s="80" t="s">
        <v>275</v>
      </c>
      <c r="X19" s="80" t="s">
        <v>275</v>
      </c>
      <c r="Y19" s="80" t="s">
        <v>275</v>
      </c>
      <c r="Z19" s="80">
        <v>0.7</v>
      </c>
      <c r="AA19" s="80">
        <v>0.51</v>
      </c>
      <c r="AB19" s="80" t="s">
        <v>275</v>
      </c>
      <c r="AC19" s="80">
        <v>0.5</v>
      </c>
      <c r="AD19" s="80">
        <v>0.56999999999999995</v>
      </c>
      <c r="AE19" s="80" t="s">
        <v>275</v>
      </c>
      <c r="AF19" s="80" t="s">
        <v>275</v>
      </c>
      <c r="AG19" s="80" t="s">
        <v>275</v>
      </c>
      <c r="AH19" s="80" t="s">
        <v>275</v>
      </c>
      <c r="AI19" s="80" t="s">
        <v>275</v>
      </c>
      <c r="AJ19" s="80" t="s">
        <v>275</v>
      </c>
      <c r="AK19" s="80" t="s">
        <v>275</v>
      </c>
      <c r="AL19" s="80" t="s">
        <v>275</v>
      </c>
      <c r="AM19" s="80" t="s">
        <v>275</v>
      </c>
      <c r="AN19" s="80" t="s">
        <v>275</v>
      </c>
      <c r="AO19" s="80">
        <v>0.76</v>
      </c>
      <c r="AP19" s="80" t="s">
        <v>255</v>
      </c>
      <c r="AQ19" s="80">
        <v>0.56999999999999995</v>
      </c>
      <c r="AR19" s="80">
        <v>0.51</v>
      </c>
      <c r="AS19" s="80">
        <v>1.3</v>
      </c>
      <c r="AT19" s="80" t="s">
        <v>277</v>
      </c>
      <c r="AU19" s="80" t="s">
        <v>255</v>
      </c>
      <c r="AV19" s="80">
        <v>1</v>
      </c>
      <c r="AW19" s="80">
        <v>2</v>
      </c>
      <c r="AX19" s="80" t="s">
        <v>277</v>
      </c>
      <c r="AY19" s="80">
        <v>2.1</v>
      </c>
      <c r="AZ19" s="80" t="s">
        <v>277</v>
      </c>
      <c r="BA19" s="80">
        <v>2.1</v>
      </c>
      <c r="BB19" s="80" t="s">
        <v>277</v>
      </c>
      <c r="BC19" s="80" t="s">
        <v>275</v>
      </c>
      <c r="BD19" s="80" t="s">
        <v>275</v>
      </c>
      <c r="BE19" s="80" t="s">
        <v>275</v>
      </c>
      <c r="BF19" s="80" t="s">
        <v>275</v>
      </c>
      <c r="BG19" s="80">
        <v>1.3</v>
      </c>
      <c r="BH19" s="80">
        <v>1.4</v>
      </c>
      <c r="BI19" s="80" t="s">
        <v>275</v>
      </c>
      <c r="BJ19" s="80">
        <v>1.3</v>
      </c>
      <c r="BK19" s="80" t="s">
        <v>277</v>
      </c>
      <c r="BL19" s="80" t="s">
        <v>277</v>
      </c>
    </row>
    <row r="20" spans="1:64" x14ac:dyDescent="0.3">
      <c r="A20" s="82" t="s">
        <v>278</v>
      </c>
      <c r="B20" s="77" t="s">
        <v>259</v>
      </c>
      <c r="C20" s="77" t="s">
        <v>13</v>
      </c>
      <c r="D20" s="86">
        <v>0.12</v>
      </c>
      <c r="E20" s="80">
        <v>0.246</v>
      </c>
      <c r="F20" s="80">
        <v>0.22</v>
      </c>
      <c r="G20" s="80">
        <v>0.56000000000000005</v>
      </c>
      <c r="H20" s="80">
        <v>0.47</v>
      </c>
      <c r="I20" s="80">
        <v>0.11899999999999999</v>
      </c>
      <c r="J20" s="80">
        <v>0.12</v>
      </c>
      <c r="K20" s="80">
        <v>0.32</v>
      </c>
      <c r="L20" s="80">
        <v>0.25</v>
      </c>
      <c r="M20" s="80">
        <v>0.29599999999999999</v>
      </c>
      <c r="N20" s="80">
        <v>0.26</v>
      </c>
      <c r="O20" s="80">
        <v>9.0999999999999998E-2</v>
      </c>
      <c r="P20" s="80">
        <v>0.1</v>
      </c>
      <c r="Q20" s="80">
        <v>0.122</v>
      </c>
      <c r="R20" s="80">
        <v>0.11</v>
      </c>
      <c r="S20" s="80">
        <v>0.13500000000000001</v>
      </c>
      <c r="T20" s="80">
        <v>0.13</v>
      </c>
      <c r="U20" s="80">
        <v>0.14199999999999999</v>
      </c>
      <c r="V20" s="80">
        <v>0.14000000000000001</v>
      </c>
      <c r="W20" s="80">
        <v>0.13500000000000001</v>
      </c>
      <c r="X20" s="80">
        <v>0.13</v>
      </c>
      <c r="Y20" s="80">
        <v>0.104</v>
      </c>
      <c r="Z20" s="80">
        <v>0.1</v>
      </c>
      <c r="AA20" s="80">
        <v>9.5000000000000001E-2</v>
      </c>
      <c r="AB20" s="80">
        <v>0.08</v>
      </c>
      <c r="AC20" s="80">
        <v>6.6000000000000003E-2</v>
      </c>
      <c r="AD20" s="80">
        <v>0.06</v>
      </c>
      <c r="AE20" s="80">
        <v>0.23799999999999999</v>
      </c>
      <c r="AF20" s="80">
        <v>0.12</v>
      </c>
      <c r="AG20" s="80">
        <v>0.21199999999999999</v>
      </c>
      <c r="AH20" s="80">
        <v>0.19</v>
      </c>
      <c r="AI20" s="80">
        <v>0.46400000000000002</v>
      </c>
      <c r="AJ20" s="80">
        <v>0.46</v>
      </c>
      <c r="AK20" s="80">
        <v>0.26</v>
      </c>
      <c r="AL20" s="80">
        <v>0.26</v>
      </c>
      <c r="AM20" s="80">
        <v>0.29599999999999999</v>
      </c>
      <c r="AN20" s="80">
        <v>0.26</v>
      </c>
      <c r="AO20" s="80">
        <v>0.17199999999999999</v>
      </c>
      <c r="AP20" s="80">
        <v>0.19</v>
      </c>
      <c r="AQ20" s="80">
        <v>0.21099999999999999</v>
      </c>
      <c r="AR20" s="80">
        <v>0.2</v>
      </c>
      <c r="AS20" s="80">
        <v>0.28699999999999998</v>
      </c>
      <c r="AT20" s="80">
        <v>0.26</v>
      </c>
      <c r="AU20" s="80">
        <v>0.24</v>
      </c>
      <c r="AV20" s="80">
        <v>0.25</v>
      </c>
      <c r="AW20" s="80">
        <v>0.33100000000000002</v>
      </c>
      <c r="AX20" s="80">
        <v>0.49</v>
      </c>
      <c r="AY20" s="80">
        <v>0.34599999999999997</v>
      </c>
      <c r="AZ20" s="80">
        <v>0.49</v>
      </c>
      <c r="BA20" s="80">
        <v>0.161</v>
      </c>
      <c r="BB20" s="80">
        <v>0.28000000000000003</v>
      </c>
      <c r="BC20" s="80">
        <v>0.192</v>
      </c>
      <c r="BD20" s="80">
        <v>0.2</v>
      </c>
      <c r="BE20" s="80">
        <v>0.17299999999999999</v>
      </c>
      <c r="BF20" s="80">
        <v>0.14000000000000001</v>
      </c>
      <c r="BG20" s="80">
        <v>0.219</v>
      </c>
      <c r="BH20" s="80">
        <v>0.17</v>
      </c>
      <c r="BI20" s="80">
        <v>0.25900000000000001</v>
      </c>
      <c r="BJ20" s="80">
        <v>0.28899999999999998</v>
      </c>
      <c r="BK20" s="80">
        <v>0.34</v>
      </c>
      <c r="BL20" s="80">
        <v>0.43</v>
      </c>
    </row>
    <row r="21" spans="1:64" x14ac:dyDescent="0.3">
      <c r="A21" s="82" t="s">
        <v>280</v>
      </c>
      <c r="B21" s="77" t="s">
        <v>259</v>
      </c>
      <c r="C21" s="77" t="s">
        <v>13</v>
      </c>
      <c r="D21" s="86">
        <v>13</v>
      </c>
      <c r="E21" s="80" t="s">
        <v>425</v>
      </c>
      <c r="F21" s="80">
        <v>0.04</v>
      </c>
      <c r="G21" s="80" t="s">
        <v>284</v>
      </c>
      <c r="H21" s="80" t="s">
        <v>272</v>
      </c>
      <c r="I21" s="80" t="s">
        <v>426</v>
      </c>
      <c r="J21" s="80">
        <v>0.14000000000000001</v>
      </c>
      <c r="K21" s="80" t="s">
        <v>427</v>
      </c>
      <c r="L21" s="80">
        <v>9.6</v>
      </c>
      <c r="M21" s="80" t="s">
        <v>428</v>
      </c>
      <c r="N21" s="80" t="s">
        <v>272</v>
      </c>
      <c r="O21" s="80" t="s">
        <v>429</v>
      </c>
      <c r="P21" s="80">
        <v>0.01</v>
      </c>
      <c r="Q21" s="80">
        <v>0.13</v>
      </c>
      <c r="R21" s="80">
        <v>0.03</v>
      </c>
      <c r="S21" s="80">
        <v>1.2200000000000001E-2</v>
      </c>
      <c r="T21" s="80">
        <v>0.01</v>
      </c>
      <c r="U21" s="80" t="s">
        <v>284</v>
      </c>
      <c r="V21" s="80" t="s">
        <v>272</v>
      </c>
      <c r="W21" s="80" t="s">
        <v>272</v>
      </c>
      <c r="X21" s="80" t="s">
        <v>284</v>
      </c>
      <c r="Y21" s="80" t="s">
        <v>272</v>
      </c>
      <c r="Z21" s="80" t="s">
        <v>430</v>
      </c>
      <c r="AA21" s="80" t="s">
        <v>272</v>
      </c>
      <c r="AB21" s="80" t="s">
        <v>284</v>
      </c>
      <c r="AC21" s="80" t="s">
        <v>272</v>
      </c>
      <c r="AD21" s="80" t="s">
        <v>284</v>
      </c>
      <c r="AE21" s="80" t="s">
        <v>431</v>
      </c>
      <c r="AF21" s="80" t="s">
        <v>284</v>
      </c>
      <c r="AG21" s="80" t="s">
        <v>272</v>
      </c>
      <c r="AH21" s="80" t="s">
        <v>272</v>
      </c>
      <c r="AI21" s="80">
        <v>1.77E-2</v>
      </c>
      <c r="AJ21" s="80" t="s">
        <v>272</v>
      </c>
      <c r="AK21" s="80" t="s">
        <v>284</v>
      </c>
      <c r="AL21" s="80" t="s">
        <v>432</v>
      </c>
      <c r="AM21" s="80">
        <v>0.02</v>
      </c>
      <c r="AN21" s="80" t="s">
        <v>272</v>
      </c>
      <c r="AO21" s="80">
        <v>7.7999999999999996E-3</v>
      </c>
      <c r="AP21" s="80" t="s">
        <v>281</v>
      </c>
      <c r="AQ21" s="80" t="s">
        <v>272</v>
      </c>
      <c r="AR21" s="80" t="s">
        <v>272</v>
      </c>
      <c r="AS21" s="80">
        <v>1.4E-2</v>
      </c>
      <c r="AT21" s="80" t="s">
        <v>283</v>
      </c>
      <c r="AU21" s="80" t="s">
        <v>281</v>
      </c>
      <c r="AV21" s="80" t="s">
        <v>281</v>
      </c>
      <c r="AW21" s="80" t="s">
        <v>433</v>
      </c>
      <c r="AX21" s="80" t="s">
        <v>283</v>
      </c>
      <c r="AY21" s="80" t="s">
        <v>433</v>
      </c>
      <c r="AZ21" s="80" t="s">
        <v>283</v>
      </c>
      <c r="BA21" s="80" t="s">
        <v>281</v>
      </c>
      <c r="BB21" s="80" t="s">
        <v>283</v>
      </c>
      <c r="BC21" s="80" t="s">
        <v>434</v>
      </c>
      <c r="BD21" s="80">
        <v>0.03</v>
      </c>
      <c r="BE21" s="80">
        <v>7.1900000000000006E-2</v>
      </c>
      <c r="BF21" s="80" t="s">
        <v>435</v>
      </c>
      <c r="BG21" s="80" t="s">
        <v>281</v>
      </c>
      <c r="BH21" s="80" t="s">
        <v>433</v>
      </c>
      <c r="BI21" s="80" t="s">
        <v>284</v>
      </c>
      <c r="BJ21" s="80" t="s">
        <v>281</v>
      </c>
      <c r="BK21" s="80" t="s">
        <v>283</v>
      </c>
      <c r="BL21" s="80" t="s">
        <v>283</v>
      </c>
    </row>
    <row r="22" spans="1:64" x14ac:dyDescent="0.3">
      <c r="A22" s="82" t="s">
        <v>286</v>
      </c>
      <c r="B22" s="77" t="s">
        <v>259</v>
      </c>
      <c r="C22" s="77" t="s">
        <v>13</v>
      </c>
      <c r="D22" s="86">
        <v>0.06</v>
      </c>
      <c r="E22" s="80" t="s">
        <v>290</v>
      </c>
      <c r="F22" s="80" t="s">
        <v>288</v>
      </c>
      <c r="G22" s="80" t="s">
        <v>436</v>
      </c>
      <c r="H22" s="80" t="s">
        <v>288</v>
      </c>
      <c r="I22" s="80" t="s">
        <v>290</v>
      </c>
      <c r="J22" s="80" t="s">
        <v>288</v>
      </c>
      <c r="K22" s="80" t="s">
        <v>284</v>
      </c>
      <c r="L22" s="80" t="s">
        <v>272</v>
      </c>
      <c r="M22" s="80" t="s">
        <v>290</v>
      </c>
      <c r="N22" s="80" t="s">
        <v>288</v>
      </c>
      <c r="O22" s="80" t="s">
        <v>290</v>
      </c>
      <c r="P22" s="80" t="s">
        <v>288</v>
      </c>
      <c r="Q22" s="80" t="s">
        <v>288</v>
      </c>
      <c r="R22" s="80" t="s">
        <v>288</v>
      </c>
      <c r="S22" s="80">
        <v>1.5E-3</v>
      </c>
      <c r="T22" s="80" t="s">
        <v>288</v>
      </c>
      <c r="U22" s="80" t="s">
        <v>290</v>
      </c>
      <c r="V22" s="80" t="s">
        <v>288</v>
      </c>
      <c r="W22" s="80" t="s">
        <v>288</v>
      </c>
      <c r="X22" s="80" t="s">
        <v>290</v>
      </c>
      <c r="Y22" s="80" t="s">
        <v>288</v>
      </c>
      <c r="Z22" s="80" t="s">
        <v>290</v>
      </c>
      <c r="AA22" s="80" t="s">
        <v>288</v>
      </c>
      <c r="AB22" s="80" t="s">
        <v>290</v>
      </c>
      <c r="AC22" s="80" t="s">
        <v>288</v>
      </c>
      <c r="AD22" s="80" t="s">
        <v>290</v>
      </c>
      <c r="AE22" s="80" t="s">
        <v>290</v>
      </c>
      <c r="AF22" s="80" t="s">
        <v>290</v>
      </c>
      <c r="AG22" s="80" t="s">
        <v>288</v>
      </c>
      <c r="AH22" s="80" t="s">
        <v>288</v>
      </c>
      <c r="AI22" s="80" t="s">
        <v>288</v>
      </c>
      <c r="AJ22" s="80" t="s">
        <v>288</v>
      </c>
      <c r="AK22" s="80" t="s">
        <v>290</v>
      </c>
      <c r="AL22" s="80" t="s">
        <v>437</v>
      </c>
      <c r="AM22" s="80" t="s">
        <v>288</v>
      </c>
      <c r="AN22" s="80" t="s">
        <v>288</v>
      </c>
      <c r="AO22" s="80" t="s">
        <v>288</v>
      </c>
      <c r="AP22" s="80" t="s">
        <v>287</v>
      </c>
      <c r="AQ22" s="80" t="s">
        <v>288</v>
      </c>
      <c r="AR22" s="80" t="s">
        <v>288</v>
      </c>
      <c r="AS22" s="80" t="s">
        <v>287</v>
      </c>
      <c r="AT22" s="80" t="s">
        <v>272</v>
      </c>
      <c r="AU22" s="80" t="s">
        <v>287</v>
      </c>
      <c r="AV22" s="80" t="s">
        <v>287</v>
      </c>
      <c r="AW22" s="80" t="s">
        <v>438</v>
      </c>
      <c r="AX22" s="80" t="s">
        <v>272</v>
      </c>
      <c r="AY22" s="80" t="s">
        <v>438</v>
      </c>
      <c r="AZ22" s="80" t="s">
        <v>272</v>
      </c>
      <c r="BA22" s="80" t="s">
        <v>287</v>
      </c>
      <c r="BB22" s="80" t="s">
        <v>272</v>
      </c>
      <c r="BC22" s="80" t="s">
        <v>290</v>
      </c>
      <c r="BD22" s="80" t="s">
        <v>288</v>
      </c>
      <c r="BE22" s="80" t="s">
        <v>288</v>
      </c>
      <c r="BF22" s="80" t="s">
        <v>290</v>
      </c>
      <c r="BG22" s="80" t="s">
        <v>287</v>
      </c>
      <c r="BH22" s="80" t="s">
        <v>438</v>
      </c>
      <c r="BI22" s="80" t="s">
        <v>290</v>
      </c>
      <c r="BJ22" s="80" t="s">
        <v>287</v>
      </c>
      <c r="BK22" s="80" t="s">
        <v>272</v>
      </c>
      <c r="BL22" s="80" t="s">
        <v>272</v>
      </c>
    </row>
    <row r="23" spans="1:64" x14ac:dyDescent="0.3">
      <c r="A23" s="82" t="s">
        <v>28</v>
      </c>
      <c r="B23" s="77" t="s">
        <v>259</v>
      </c>
      <c r="C23" s="77" t="s">
        <v>13</v>
      </c>
      <c r="D23" s="83" t="s">
        <v>13</v>
      </c>
      <c r="E23" s="80">
        <v>1.5299999999999999E-2</v>
      </c>
      <c r="F23" s="80">
        <v>0.01</v>
      </c>
      <c r="G23" s="80">
        <v>0.34399999999999997</v>
      </c>
      <c r="H23" s="80">
        <v>0.08</v>
      </c>
      <c r="I23" s="80">
        <v>3.5000000000000001E-3</v>
      </c>
      <c r="J23" s="80">
        <v>7.4999999999999997E-3</v>
      </c>
      <c r="K23" s="80">
        <v>2.8E-3</v>
      </c>
      <c r="L23" s="80">
        <v>0.02</v>
      </c>
      <c r="M23" s="80">
        <v>2.24E-2</v>
      </c>
      <c r="N23" s="80" t="s">
        <v>287</v>
      </c>
      <c r="O23" s="80">
        <v>2.2000000000000001E-3</v>
      </c>
      <c r="P23" s="80">
        <v>7.0000000000000001E-3</v>
      </c>
      <c r="Q23" s="80">
        <v>0.23100000000000001</v>
      </c>
      <c r="R23" s="80">
        <v>0.01</v>
      </c>
      <c r="S23" s="80">
        <v>8.5400000000000004E-2</v>
      </c>
      <c r="T23" s="80">
        <v>0.09</v>
      </c>
      <c r="U23" s="80" t="s">
        <v>289</v>
      </c>
      <c r="V23" s="80">
        <v>0.06</v>
      </c>
      <c r="W23" s="80">
        <v>0.436</v>
      </c>
      <c r="X23" s="80" t="s">
        <v>287</v>
      </c>
      <c r="Y23" s="80">
        <v>3.7000000000000002E-3</v>
      </c>
      <c r="Z23" s="80">
        <v>0.02</v>
      </c>
      <c r="AA23" s="80" t="s">
        <v>287</v>
      </c>
      <c r="AB23" s="80">
        <v>2.5999999999999999E-3</v>
      </c>
      <c r="AC23" s="80" t="s">
        <v>287</v>
      </c>
      <c r="AD23" s="80" t="s">
        <v>287</v>
      </c>
      <c r="AE23" s="80">
        <v>1.38E-2</v>
      </c>
      <c r="AF23" s="80" t="s">
        <v>287</v>
      </c>
      <c r="AG23" s="80">
        <v>0.153</v>
      </c>
      <c r="AH23" s="80">
        <v>0.09</v>
      </c>
      <c r="AI23" s="80" t="s">
        <v>287</v>
      </c>
      <c r="AJ23" s="80">
        <v>0.02</v>
      </c>
      <c r="AK23" s="80" t="s">
        <v>439</v>
      </c>
      <c r="AL23" s="80" t="s">
        <v>287</v>
      </c>
      <c r="AM23" s="80">
        <v>1.49E-2</v>
      </c>
      <c r="AN23" s="80">
        <v>0.03</v>
      </c>
      <c r="AO23" s="80">
        <v>4.3299999999999998E-2</v>
      </c>
      <c r="AP23" s="80">
        <v>0.01</v>
      </c>
      <c r="AQ23" s="80">
        <v>2.0500000000000001E-2</v>
      </c>
      <c r="AR23" s="80">
        <v>5.8999999999999999E-3</v>
      </c>
      <c r="AS23" s="80">
        <v>9.1000000000000004E-3</v>
      </c>
      <c r="AT23" s="80">
        <v>0.02</v>
      </c>
      <c r="AU23" s="80">
        <v>1.0200000000000001E-2</v>
      </c>
      <c r="AV23" s="80">
        <v>0.04</v>
      </c>
      <c r="AW23" s="80" t="s">
        <v>289</v>
      </c>
      <c r="AX23" s="80">
        <v>0.02</v>
      </c>
      <c r="AY23" s="80" t="s">
        <v>289</v>
      </c>
      <c r="AZ23" s="80" t="s">
        <v>289</v>
      </c>
      <c r="BA23" s="80">
        <v>2.81E-2</v>
      </c>
      <c r="BB23" s="80">
        <v>0.02</v>
      </c>
      <c r="BC23" s="80">
        <v>7.4999999999999997E-3</v>
      </c>
      <c r="BD23" s="80">
        <v>2.3E-3</v>
      </c>
      <c r="BE23" s="80">
        <v>3.3E-3</v>
      </c>
      <c r="BF23" s="80">
        <v>7.4000000000000003E-3</v>
      </c>
      <c r="BG23" s="80" t="s">
        <v>287</v>
      </c>
      <c r="BH23" s="80" t="s">
        <v>289</v>
      </c>
      <c r="BI23" s="80" t="s">
        <v>440</v>
      </c>
      <c r="BJ23" s="80">
        <v>7.1000000000000004E-3</v>
      </c>
      <c r="BK23" s="80">
        <v>0.03</v>
      </c>
      <c r="BL23" s="80" t="s">
        <v>289</v>
      </c>
    </row>
    <row r="24" spans="1:64" x14ac:dyDescent="0.3">
      <c r="A24" s="82" t="s">
        <v>291</v>
      </c>
      <c r="B24" s="77" t="s">
        <v>259</v>
      </c>
      <c r="C24" s="77" t="s">
        <v>13</v>
      </c>
      <c r="D24" s="86">
        <v>100</v>
      </c>
      <c r="E24" s="80">
        <v>33.799999999999997</v>
      </c>
      <c r="F24" s="80">
        <v>69.2</v>
      </c>
      <c r="G24" s="80">
        <v>9.8000000000000007</v>
      </c>
      <c r="H24" s="80">
        <v>29.1</v>
      </c>
      <c r="I24" s="80">
        <v>6.11</v>
      </c>
      <c r="J24" s="80">
        <v>6.75</v>
      </c>
      <c r="K24" s="80">
        <v>792</v>
      </c>
      <c r="L24" s="80">
        <v>1030</v>
      </c>
      <c r="M24" s="80">
        <v>136</v>
      </c>
      <c r="N24" s="80">
        <v>220</v>
      </c>
      <c r="O24" s="80">
        <v>8.2100000000000009</v>
      </c>
      <c r="P24" s="80">
        <v>8.73</v>
      </c>
      <c r="Q24" s="80">
        <v>64.2</v>
      </c>
      <c r="R24" s="80">
        <v>64.8</v>
      </c>
      <c r="S24" s="80">
        <v>17</v>
      </c>
      <c r="T24" s="80">
        <v>18.2</v>
      </c>
      <c r="U24" s="80">
        <v>69.5</v>
      </c>
      <c r="V24" s="80">
        <v>69.8</v>
      </c>
      <c r="W24" s="80">
        <v>130</v>
      </c>
      <c r="X24" s="80">
        <v>105</v>
      </c>
      <c r="Y24" s="80">
        <v>133</v>
      </c>
      <c r="Z24" s="80">
        <v>94.3</v>
      </c>
      <c r="AA24" s="80">
        <v>69.3</v>
      </c>
      <c r="AB24" s="80">
        <v>70.400000000000006</v>
      </c>
      <c r="AC24" s="80">
        <v>184</v>
      </c>
      <c r="AD24" s="80">
        <v>141</v>
      </c>
      <c r="AE24" s="80">
        <v>36.200000000000003</v>
      </c>
      <c r="AF24" s="80">
        <v>105</v>
      </c>
      <c r="AG24" s="80">
        <v>51.3</v>
      </c>
      <c r="AH24" s="80">
        <v>52.1</v>
      </c>
      <c r="AI24" s="80">
        <v>73.900000000000006</v>
      </c>
      <c r="AJ24" s="80">
        <v>65.099999999999994</v>
      </c>
      <c r="AK24" s="80">
        <v>100</v>
      </c>
      <c r="AL24" s="80">
        <v>102</v>
      </c>
      <c r="AM24" s="80">
        <v>175</v>
      </c>
      <c r="AN24" s="80">
        <v>283</v>
      </c>
      <c r="AO24" s="80">
        <v>283</v>
      </c>
      <c r="AP24" s="80">
        <v>328</v>
      </c>
      <c r="AQ24" s="80">
        <v>218</v>
      </c>
      <c r="AR24" s="80">
        <v>218</v>
      </c>
      <c r="AS24" s="80">
        <v>449</v>
      </c>
      <c r="AT24" s="80">
        <v>601</v>
      </c>
      <c r="AU24" s="80">
        <v>380</v>
      </c>
      <c r="AV24" s="80">
        <v>407</v>
      </c>
      <c r="AW24" s="80">
        <v>644</v>
      </c>
      <c r="AX24" s="80">
        <v>742</v>
      </c>
      <c r="AY24" s="80">
        <v>644</v>
      </c>
      <c r="AZ24" s="80">
        <v>752</v>
      </c>
      <c r="BA24" s="80">
        <v>643</v>
      </c>
      <c r="BB24" s="80">
        <v>683</v>
      </c>
      <c r="BC24" s="80">
        <v>16.899999999999999</v>
      </c>
      <c r="BD24" s="80">
        <v>18.399999999999999</v>
      </c>
      <c r="BE24" s="80">
        <v>9.6</v>
      </c>
      <c r="BF24" s="80">
        <v>12.8</v>
      </c>
      <c r="BG24" s="80">
        <v>472</v>
      </c>
      <c r="BH24" s="80">
        <v>439</v>
      </c>
      <c r="BI24" s="80">
        <v>100</v>
      </c>
      <c r="BJ24" s="80">
        <v>448</v>
      </c>
      <c r="BK24" s="80">
        <v>611</v>
      </c>
      <c r="BL24" s="80">
        <v>766</v>
      </c>
    </row>
    <row r="25" spans="1:64" x14ac:dyDescent="0.3">
      <c r="A25" s="82" t="s">
        <v>292</v>
      </c>
      <c r="B25" s="77" t="s">
        <v>259</v>
      </c>
      <c r="C25" s="77" t="s">
        <v>13</v>
      </c>
      <c r="D25" s="83" t="s">
        <v>13</v>
      </c>
      <c r="E25" s="80">
        <v>2.7</v>
      </c>
      <c r="F25" s="80">
        <v>2.62</v>
      </c>
      <c r="G25" s="80">
        <v>2.2400000000000002</v>
      </c>
      <c r="H25" s="80">
        <v>2.4</v>
      </c>
      <c r="I25" s="80">
        <v>1.37</v>
      </c>
      <c r="J25" s="80">
        <v>1.59</v>
      </c>
      <c r="K25" s="80">
        <v>1.83</v>
      </c>
      <c r="L25" s="80">
        <v>2.14</v>
      </c>
      <c r="M25" s="80">
        <v>1.77</v>
      </c>
      <c r="N25" s="80">
        <v>1.84</v>
      </c>
      <c r="O25" s="80">
        <v>2.89</v>
      </c>
      <c r="P25" s="80">
        <v>3.29</v>
      </c>
      <c r="Q25" s="80">
        <v>1.35</v>
      </c>
      <c r="R25" s="80">
        <v>1.53</v>
      </c>
      <c r="S25" s="80">
        <v>2.17</v>
      </c>
      <c r="T25" s="80">
        <v>2.2599999999999998</v>
      </c>
      <c r="U25" s="80">
        <v>1.72</v>
      </c>
      <c r="V25" s="80">
        <v>2.11</v>
      </c>
      <c r="W25" s="80">
        <v>1.85</v>
      </c>
      <c r="X25" s="80">
        <v>1.57</v>
      </c>
      <c r="Y25" s="80">
        <v>1.62</v>
      </c>
      <c r="Z25" s="80">
        <v>1.87</v>
      </c>
      <c r="AA25" s="80">
        <v>1.88</v>
      </c>
      <c r="AB25" s="80">
        <v>1.92</v>
      </c>
      <c r="AC25" s="80">
        <v>1.71</v>
      </c>
      <c r="AD25" s="80">
        <v>1.74</v>
      </c>
      <c r="AE25" s="80">
        <v>2.56</v>
      </c>
      <c r="AF25" s="80">
        <v>1.55</v>
      </c>
      <c r="AG25" s="80">
        <v>3.2</v>
      </c>
      <c r="AH25" s="80">
        <v>3.28</v>
      </c>
      <c r="AI25" s="80">
        <v>3.17</v>
      </c>
      <c r="AJ25" s="80">
        <v>3.34</v>
      </c>
      <c r="AK25" s="80">
        <v>3.07</v>
      </c>
      <c r="AL25" s="80">
        <v>2.91</v>
      </c>
      <c r="AM25" s="80">
        <v>2.0299999999999998</v>
      </c>
      <c r="AN25" s="80">
        <v>2.0299999999999998</v>
      </c>
      <c r="AO25" s="80">
        <v>2.63</v>
      </c>
      <c r="AP25" s="80">
        <v>2.69</v>
      </c>
      <c r="AQ25" s="80">
        <v>2.4500000000000002</v>
      </c>
      <c r="AR25" s="80">
        <v>2.67</v>
      </c>
      <c r="AS25" s="80">
        <v>1.98</v>
      </c>
      <c r="AT25" s="80">
        <v>2.15</v>
      </c>
      <c r="AU25" s="80">
        <v>1.78</v>
      </c>
      <c r="AV25" s="80">
        <v>1.92</v>
      </c>
      <c r="AW25" s="80">
        <v>2.04</v>
      </c>
      <c r="AX25" s="80">
        <v>2.36</v>
      </c>
      <c r="AY25" s="80">
        <v>2.0099999999999998</v>
      </c>
      <c r="AZ25" s="80">
        <v>2.4300000000000002</v>
      </c>
      <c r="BA25" s="80">
        <v>2.5499999999999998</v>
      </c>
      <c r="BB25" s="80">
        <v>2.81</v>
      </c>
      <c r="BC25" s="80">
        <v>2.0499999999999998</v>
      </c>
      <c r="BD25" s="80">
        <v>2.33</v>
      </c>
      <c r="BE25" s="80">
        <v>2.57</v>
      </c>
      <c r="BF25" s="80">
        <v>2.21</v>
      </c>
      <c r="BG25" s="80">
        <v>4.26</v>
      </c>
      <c r="BH25" s="80">
        <v>4.3600000000000003</v>
      </c>
      <c r="BI25" s="80">
        <v>3.03</v>
      </c>
      <c r="BJ25" s="80">
        <v>1.9</v>
      </c>
      <c r="BK25" s="80">
        <v>2.2400000000000002</v>
      </c>
      <c r="BL25" s="80">
        <v>2.31</v>
      </c>
    </row>
    <row r="26" spans="1:64" x14ac:dyDescent="0.3">
      <c r="A26" s="84" t="s">
        <v>295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64" x14ac:dyDescent="0.3">
      <c r="A27" s="82" t="s">
        <v>296</v>
      </c>
      <c r="B27" s="77" t="str">
        <f>VLOOKUP(A27,[1]Sheet3!$B$2:$C$61,2,FALSE)</f>
        <v>mg/l</v>
      </c>
      <c r="C27" s="77" t="s">
        <v>13</v>
      </c>
      <c r="D27" s="86" t="s">
        <v>297</v>
      </c>
      <c r="E27" s="80" t="s">
        <v>441</v>
      </c>
      <c r="F27" s="80">
        <v>4.8999999999999998E-3</v>
      </c>
      <c r="G27" s="80">
        <v>3.0000000000000001E-3</v>
      </c>
      <c r="H27" s="80">
        <v>3.0000000000000001E-3</v>
      </c>
      <c r="I27" s="80">
        <v>1.2999999999999999E-3</v>
      </c>
      <c r="J27" s="80">
        <v>2.7000000000000001E-3</v>
      </c>
      <c r="K27" s="80">
        <v>1.9E-3</v>
      </c>
      <c r="L27" s="80">
        <v>1.9E-3</v>
      </c>
      <c r="M27" s="80">
        <v>3.3999999999999998E-3</v>
      </c>
      <c r="N27" s="80">
        <v>2.5999999999999999E-3</v>
      </c>
      <c r="O27" s="80">
        <v>5.4999999999999997E-3</v>
      </c>
      <c r="P27" s="80">
        <v>4.7000000000000002E-3</v>
      </c>
      <c r="Q27" s="91">
        <v>4.0500000000000001E-2</v>
      </c>
      <c r="R27" s="91">
        <v>0.04</v>
      </c>
      <c r="S27" s="91">
        <v>4.5900000000000003E-2</v>
      </c>
      <c r="T27" s="91">
        <v>0.04</v>
      </c>
      <c r="U27" s="91">
        <v>2.3199999999999998E-2</v>
      </c>
      <c r="V27" s="91">
        <v>0.02</v>
      </c>
      <c r="W27" s="91">
        <v>2.6100000000000002E-2</v>
      </c>
      <c r="X27" s="91">
        <v>0.02</v>
      </c>
      <c r="Y27" s="91">
        <v>3.2899999999999999E-2</v>
      </c>
      <c r="Z27" s="91">
        <v>0.04</v>
      </c>
      <c r="AA27" s="91">
        <v>2.47E-2</v>
      </c>
      <c r="AB27" s="91">
        <v>0.02</v>
      </c>
      <c r="AC27" s="91">
        <v>1.9099999999999999E-2</v>
      </c>
      <c r="AD27" s="91">
        <v>0.02</v>
      </c>
      <c r="AE27" s="80" t="s">
        <v>442</v>
      </c>
      <c r="AF27" s="91">
        <v>0.03</v>
      </c>
      <c r="AG27" s="91">
        <v>1.7500000000000002E-2</v>
      </c>
      <c r="AH27" s="80">
        <v>0.01</v>
      </c>
      <c r="AI27" s="80">
        <v>5.0000000000000001E-3</v>
      </c>
      <c r="AJ27" s="80">
        <v>5.4000000000000003E-3</v>
      </c>
      <c r="AK27" s="80">
        <v>1.6999999999999999E-3</v>
      </c>
      <c r="AL27" s="80">
        <v>3.3999999999999998E-3</v>
      </c>
      <c r="AM27" s="91">
        <v>2.1000000000000001E-2</v>
      </c>
      <c r="AN27" s="91">
        <v>0.02</v>
      </c>
      <c r="AO27" s="91">
        <v>1.95E-2</v>
      </c>
      <c r="AP27" s="91">
        <v>0.01</v>
      </c>
      <c r="AQ27" s="91">
        <v>2.0799999999999999E-2</v>
      </c>
      <c r="AR27" s="91">
        <v>0.02</v>
      </c>
      <c r="AS27" s="91">
        <v>2.1499999999999998E-2</v>
      </c>
      <c r="AT27" s="91">
        <v>0.02</v>
      </c>
      <c r="AU27" s="91">
        <v>2.1899999999999999E-2</v>
      </c>
      <c r="AV27" s="91">
        <v>0.02</v>
      </c>
      <c r="AW27" s="91">
        <v>5.8299999999999998E-2</v>
      </c>
      <c r="AX27" s="91">
        <v>0.06</v>
      </c>
      <c r="AY27" s="91">
        <v>4.8000000000000001E-2</v>
      </c>
      <c r="AZ27" s="91">
        <v>0.05</v>
      </c>
      <c r="BA27" s="91">
        <v>3.8199999999999998E-2</v>
      </c>
      <c r="BB27" s="91">
        <v>0.03</v>
      </c>
      <c r="BC27" s="80">
        <v>3.8E-3</v>
      </c>
      <c r="BD27" s="80">
        <v>2.3E-3</v>
      </c>
      <c r="BE27" s="80">
        <v>3.5999999999999999E-3</v>
      </c>
      <c r="BF27" s="80">
        <v>3.0000000000000001E-3</v>
      </c>
      <c r="BG27" s="91">
        <v>5.1000000000000004E-3</v>
      </c>
      <c r="BH27" s="91">
        <v>8.9999999999999993E-3</v>
      </c>
      <c r="BI27" s="80">
        <v>2.3E-3</v>
      </c>
      <c r="BJ27" s="91">
        <v>2.1399999999999999E-2</v>
      </c>
      <c r="BK27" s="91">
        <v>0.03</v>
      </c>
      <c r="BL27" s="91">
        <v>0.06</v>
      </c>
    </row>
    <row r="28" spans="1:64" hidden="1" x14ac:dyDescent="0.3">
      <c r="A28" s="92" t="s">
        <v>300</v>
      </c>
      <c r="B28" s="83"/>
      <c r="C28" s="83"/>
      <c r="D28" s="83"/>
      <c r="E28" s="93">
        <v>0.1</v>
      </c>
      <c r="F28" s="93">
        <v>0.1</v>
      </c>
      <c r="G28" s="93">
        <v>0.1</v>
      </c>
      <c r="H28" s="93">
        <v>0.1</v>
      </c>
      <c r="I28" s="93">
        <v>0.1</v>
      </c>
      <c r="J28" s="93">
        <v>0.1</v>
      </c>
      <c r="K28" s="93">
        <v>0.1</v>
      </c>
      <c r="L28" s="93">
        <v>0.1</v>
      </c>
      <c r="M28" s="93">
        <v>0.1</v>
      </c>
      <c r="N28" s="93">
        <v>0.1</v>
      </c>
      <c r="O28" s="93">
        <v>0.1</v>
      </c>
      <c r="P28" s="93">
        <v>0.1</v>
      </c>
      <c r="Q28" s="93">
        <v>5.0000000000000001E-3</v>
      </c>
      <c r="R28" s="93">
        <v>5.0000000000000001E-3</v>
      </c>
      <c r="S28" s="93">
        <v>5.0000000000000001E-3</v>
      </c>
      <c r="T28" s="93">
        <v>5.0000000000000001E-3</v>
      </c>
      <c r="U28" s="93">
        <v>5.0000000000000001E-3</v>
      </c>
      <c r="V28" s="93">
        <v>5.0000000000000001E-3</v>
      </c>
      <c r="W28" s="93">
        <v>5.0000000000000001E-3</v>
      </c>
      <c r="X28" s="93">
        <v>5.0000000000000001E-3</v>
      </c>
      <c r="Y28" s="93">
        <v>5.0000000000000001E-3</v>
      </c>
      <c r="Z28" s="93">
        <v>5.0000000000000001E-3</v>
      </c>
      <c r="AA28" s="93">
        <v>5.0000000000000001E-3</v>
      </c>
      <c r="AB28" s="93">
        <v>5.0000000000000001E-3</v>
      </c>
      <c r="AC28" s="93">
        <v>5.0000000000000001E-3</v>
      </c>
      <c r="AD28" s="93">
        <v>5.0000000000000001E-3</v>
      </c>
      <c r="AE28" s="93">
        <v>0.1</v>
      </c>
      <c r="AF28" s="93">
        <v>5.0000000000000001E-3</v>
      </c>
      <c r="AG28" s="93">
        <v>5.0000000000000001E-3</v>
      </c>
      <c r="AH28" s="93">
        <v>0.1</v>
      </c>
      <c r="AI28" s="93">
        <v>0.1</v>
      </c>
      <c r="AJ28" s="93">
        <v>0.1</v>
      </c>
      <c r="AK28" s="93">
        <v>0.1</v>
      </c>
      <c r="AL28" s="93">
        <v>0.1</v>
      </c>
      <c r="AM28" s="93">
        <v>5.0000000000000001E-3</v>
      </c>
      <c r="AN28" s="93">
        <v>5.0000000000000001E-3</v>
      </c>
      <c r="AO28" s="93">
        <v>5.0000000000000001E-3</v>
      </c>
      <c r="AP28" s="93">
        <v>5.0000000000000001E-3</v>
      </c>
      <c r="AQ28" s="93">
        <v>5.0000000000000001E-3</v>
      </c>
      <c r="AR28" s="93">
        <v>5.0000000000000001E-3</v>
      </c>
      <c r="AS28" s="93">
        <v>5.0000000000000001E-3</v>
      </c>
      <c r="AT28" s="93">
        <v>5.0000000000000001E-3</v>
      </c>
      <c r="AU28" s="93">
        <v>5.0000000000000001E-3</v>
      </c>
      <c r="AV28" s="93">
        <v>5.0000000000000001E-3</v>
      </c>
      <c r="AW28" s="93">
        <v>5.0000000000000001E-3</v>
      </c>
      <c r="AX28" s="93">
        <v>5.0000000000000001E-3</v>
      </c>
      <c r="AY28" s="93">
        <v>5.0000000000000001E-3</v>
      </c>
      <c r="AZ28" s="93">
        <v>5.0000000000000001E-3</v>
      </c>
      <c r="BA28" s="93">
        <v>5.0000000000000001E-3</v>
      </c>
      <c r="BB28" s="93">
        <v>5.0000000000000001E-3</v>
      </c>
      <c r="BC28" s="93">
        <v>0.1</v>
      </c>
      <c r="BD28" s="93">
        <v>5.0000000000000001E-3</v>
      </c>
      <c r="BE28" s="93">
        <v>5.0000000000000001E-3</v>
      </c>
      <c r="BF28" s="93">
        <v>0.1</v>
      </c>
      <c r="BG28" s="93">
        <v>5.0000000000000001E-3</v>
      </c>
      <c r="BH28" s="93">
        <v>5.0000000000000001E-3</v>
      </c>
      <c r="BI28" s="93">
        <v>0.1</v>
      </c>
      <c r="BJ28" s="93">
        <v>5.0000000000000001E-3</v>
      </c>
      <c r="BK28" s="93">
        <v>5.0000000000000001E-3</v>
      </c>
      <c r="BL28" s="93">
        <v>5.0000000000000001E-3</v>
      </c>
    </row>
    <row r="29" spans="1:64" x14ac:dyDescent="0.3">
      <c r="A29" s="82" t="s">
        <v>301</v>
      </c>
      <c r="B29" s="77" t="s">
        <v>259</v>
      </c>
      <c r="C29" s="77">
        <v>0.1</v>
      </c>
      <c r="D29" s="118">
        <v>1.6</v>
      </c>
      <c r="E29" s="80" t="s">
        <v>302</v>
      </c>
      <c r="F29" s="80" t="s">
        <v>302</v>
      </c>
      <c r="G29" s="80" t="s">
        <v>302</v>
      </c>
      <c r="H29" s="80" t="s">
        <v>302</v>
      </c>
      <c r="I29" s="80" t="s">
        <v>302</v>
      </c>
      <c r="J29" s="80" t="s">
        <v>302</v>
      </c>
      <c r="K29" s="80">
        <v>1.1E-4</v>
      </c>
      <c r="L29" s="80">
        <v>1E-4</v>
      </c>
      <c r="M29" s="80" t="s">
        <v>302</v>
      </c>
      <c r="N29" s="80" t="s">
        <v>302</v>
      </c>
      <c r="O29" s="80" t="s">
        <v>302</v>
      </c>
      <c r="P29" s="80" t="s">
        <v>302</v>
      </c>
      <c r="Q29" s="80" t="s">
        <v>302</v>
      </c>
      <c r="R29" s="80" t="s">
        <v>302</v>
      </c>
      <c r="S29" s="80" t="s">
        <v>302</v>
      </c>
      <c r="T29" s="80" t="s">
        <v>302</v>
      </c>
      <c r="U29" s="80">
        <v>1E-4</v>
      </c>
      <c r="V29" s="80">
        <v>1E-4</v>
      </c>
      <c r="W29" s="80" t="s">
        <v>302</v>
      </c>
      <c r="X29" s="80" t="s">
        <v>302</v>
      </c>
      <c r="Y29" s="80" t="s">
        <v>302</v>
      </c>
      <c r="Z29" s="80" t="s">
        <v>302</v>
      </c>
      <c r="AA29" s="80" t="s">
        <v>302</v>
      </c>
      <c r="AB29" s="80" t="s">
        <v>302</v>
      </c>
      <c r="AC29" s="80" t="s">
        <v>302</v>
      </c>
      <c r="AD29" s="80" t="s">
        <v>302</v>
      </c>
      <c r="AE29" s="80" t="s">
        <v>302</v>
      </c>
      <c r="AF29" s="80" t="s">
        <v>302</v>
      </c>
      <c r="AG29" s="80" t="s">
        <v>302</v>
      </c>
      <c r="AH29" s="80" t="s">
        <v>302</v>
      </c>
      <c r="AI29" s="80" t="s">
        <v>302</v>
      </c>
      <c r="AJ29" s="80" t="s">
        <v>302</v>
      </c>
      <c r="AK29" s="80" t="s">
        <v>302</v>
      </c>
      <c r="AL29" s="80" t="s">
        <v>302</v>
      </c>
      <c r="AM29" s="80" t="s">
        <v>302</v>
      </c>
      <c r="AN29" s="80" t="s">
        <v>302</v>
      </c>
      <c r="AO29" s="80" t="s">
        <v>302</v>
      </c>
      <c r="AP29" s="80" t="s">
        <v>302</v>
      </c>
      <c r="AQ29" s="80" t="s">
        <v>302</v>
      </c>
      <c r="AR29" s="80" t="s">
        <v>302</v>
      </c>
      <c r="AS29" s="80" t="s">
        <v>302</v>
      </c>
      <c r="AT29" s="80" t="s">
        <v>302</v>
      </c>
      <c r="AU29" s="80" t="s">
        <v>302</v>
      </c>
      <c r="AV29" s="80" t="s">
        <v>302</v>
      </c>
      <c r="AW29" s="80" t="s">
        <v>302</v>
      </c>
      <c r="AX29" s="80" t="s">
        <v>302</v>
      </c>
      <c r="AY29" s="80" t="s">
        <v>302</v>
      </c>
      <c r="AZ29" s="80" t="s">
        <v>302</v>
      </c>
      <c r="BA29" s="80" t="s">
        <v>302</v>
      </c>
      <c r="BB29" s="80" t="s">
        <v>302</v>
      </c>
      <c r="BC29" s="80" t="s">
        <v>302</v>
      </c>
      <c r="BD29" s="80" t="s">
        <v>302</v>
      </c>
      <c r="BE29" s="80" t="s">
        <v>302</v>
      </c>
      <c r="BF29" s="80" t="s">
        <v>302</v>
      </c>
      <c r="BG29" s="80" t="s">
        <v>302</v>
      </c>
      <c r="BH29" s="80" t="s">
        <v>302</v>
      </c>
      <c r="BI29" s="80" t="s">
        <v>302</v>
      </c>
      <c r="BJ29" s="80" t="s">
        <v>302</v>
      </c>
      <c r="BK29" s="80" t="s">
        <v>302</v>
      </c>
      <c r="BL29" s="80" t="s">
        <v>302</v>
      </c>
    </row>
    <row r="30" spans="1:64" x14ac:dyDescent="0.3">
      <c r="A30" s="82" t="s">
        <v>304</v>
      </c>
      <c r="B30" s="77" t="s">
        <v>259</v>
      </c>
      <c r="C30" s="77">
        <v>0.05</v>
      </c>
      <c r="D30" s="118">
        <v>5.0000000000000001E-3</v>
      </c>
      <c r="E30" s="80" t="s">
        <v>443</v>
      </c>
      <c r="F30" s="80">
        <v>9.1E-4</v>
      </c>
      <c r="G30" s="80">
        <v>2.98E-2</v>
      </c>
      <c r="H30" s="80">
        <v>0.02</v>
      </c>
      <c r="I30" s="80">
        <v>2.5999999999999998E-4</v>
      </c>
      <c r="J30" s="80">
        <v>2.7E-4</v>
      </c>
      <c r="K30" s="80">
        <v>4.2000000000000002E-4</v>
      </c>
      <c r="L30" s="80">
        <v>4.0000000000000002E-4</v>
      </c>
      <c r="M30" s="80">
        <v>3.8000000000000002E-4</v>
      </c>
      <c r="N30" s="80">
        <v>3.3E-4</v>
      </c>
      <c r="O30" s="80">
        <v>4.2000000000000002E-4</v>
      </c>
      <c r="P30" s="80">
        <v>3.8000000000000002E-4</v>
      </c>
      <c r="Q30" s="80">
        <v>1.6000000000000001E-4</v>
      </c>
      <c r="R30" s="80">
        <v>1.3999999999999999E-4</v>
      </c>
      <c r="S30" s="80">
        <v>1.2999999999999999E-4</v>
      </c>
      <c r="T30" s="80">
        <v>1.8000000000000001E-4</v>
      </c>
      <c r="U30" s="80">
        <v>1.2E-4</v>
      </c>
      <c r="V30" s="80">
        <v>1.2E-4</v>
      </c>
      <c r="W30" s="80">
        <v>1.4999999999999999E-4</v>
      </c>
      <c r="X30" s="80" t="s">
        <v>302</v>
      </c>
      <c r="Y30" s="80">
        <v>1.14E-3</v>
      </c>
      <c r="Z30" s="80">
        <v>1.3699999999999999E-3</v>
      </c>
      <c r="AA30" s="80">
        <v>4.2999999999999999E-4</v>
      </c>
      <c r="AB30" s="80">
        <v>4.2999999999999999E-4</v>
      </c>
      <c r="AC30" s="80" t="s">
        <v>302</v>
      </c>
      <c r="AD30" s="80" t="s">
        <v>302</v>
      </c>
      <c r="AE30" s="80" t="s">
        <v>444</v>
      </c>
      <c r="AF30" s="80">
        <v>1.2E-4</v>
      </c>
      <c r="AG30" s="80">
        <v>3.0200000000000001E-3</v>
      </c>
      <c r="AH30" s="80">
        <v>3.98E-3</v>
      </c>
      <c r="AI30" s="80">
        <v>1.6900000000000001E-3</v>
      </c>
      <c r="AJ30" s="80">
        <v>2.3999999999999998E-3</v>
      </c>
      <c r="AK30" s="80">
        <v>2.8900000000000002E-3</v>
      </c>
      <c r="AL30" s="80">
        <v>2.64E-3</v>
      </c>
      <c r="AM30" s="80">
        <v>2.47E-3</v>
      </c>
      <c r="AN30" s="80">
        <v>2.5500000000000002E-3</v>
      </c>
      <c r="AO30" s="80">
        <v>8.8199999999999997E-3</v>
      </c>
      <c r="AP30" s="80">
        <v>8.6599999999999993E-3</v>
      </c>
      <c r="AQ30" s="80">
        <v>4.9300000000000004E-3</v>
      </c>
      <c r="AR30" s="80">
        <v>5.1999999999999998E-3</v>
      </c>
      <c r="AS30" s="80">
        <v>1.2600000000000001E-3</v>
      </c>
      <c r="AT30" s="80">
        <v>1.2099999999999999E-3</v>
      </c>
      <c r="AU30" s="80">
        <v>1.0300000000000001E-3</v>
      </c>
      <c r="AV30" s="80">
        <v>1.15E-3</v>
      </c>
      <c r="AW30" s="80" t="s">
        <v>302</v>
      </c>
      <c r="AX30" s="80">
        <v>2.0000000000000001E-4</v>
      </c>
      <c r="AY30" s="80" t="s">
        <v>302</v>
      </c>
      <c r="AZ30" s="80">
        <v>1.8000000000000001E-4</v>
      </c>
      <c r="BA30" s="80">
        <v>8.1999999999999998E-4</v>
      </c>
      <c r="BB30" s="80">
        <v>9.5E-4</v>
      </c>
      <c r="BC30" s="80" t="s">
        <v>302</v>
      </c>
      <c r="BD30" s="80">
        <v>1.3999999999999999E-4</v>
      </c>
      <c r="BE30" s="80">
        <v>2.5999999999999998E-4</v>
      </c>
      <c r="BF30" s="80">
        <v>2.3000000000000001E-4</v>
      </c>
      <c r="BG30" s="80">
        <v>1.2E-4</v>
      </c>
      <c r="BH30" s="80">
        <v>1.2E-4</v>
      </c>
      <c r="BI30" s="80">
        <v>2.9499999999999999E-3</v>
      </c>
      <c r="BJ30" s="80">
        <v>1.17E-3</v>
      </c>
      <c r="BK30" s="80">
        <v>9.2000000000000003E-4</v>
      </c>
      <c r="BL30" s="80">
        <v>1.7000000000000001E-4</v>
      </c>
    </row>
    <row r="31" spans="1:64" x14ac:dyDescent="0.3">
      <c r="A31" s="82" t="s">
        <v>305</v>
      </c>
      <c r="B31" s="77" t="s">
        <v>259</v>
      </c>
      <c r="C31" s="77">
        <v>1</v>
      </c>
      <c r="D31" s="118">
        <v>2.2999999999999998</v>
      </c>
      <c r="E31" s="80">
        <v>0.106</v>
      </c>
      <c r="F31" s="80">
        <v>0.12</v>
      </c>
      <c r="G31" s="80">
        <v>0.13900000000000001</v>
      </c>
      <c r="H31" s="80">
        <v>0.15</v>
      </c>
      <c r="I31" s="80">
        <v>6.7599999999999993E-2</v>
      </c>
      <c r="J31" s="80">
        <v>0.06</v>
      </c>
      <c r="K31" s="80">
        <v>5.74E-2</v>
      </c>
      <c r="L31" s="80">
        <v>7.0000000000000007E-2</v>
      </c>
      <c r="M31" s="80">
        <v>0.14499999999999999</v>
      </c>
      <c r="N31" s="80">
        <v>0.18</v>
      </c>
      <c r="O31" s="80">
        <v>3.8600000000000002E-2</v>
      </c>
      <c r="P31" s="80">
        <v>0.04</v>
      </c>
      <c r="Q31" s="80">
        <v>0.13100000000000001</v>
      </c>
      <c r="R31" s="80">
        <v>0.13</v>
      </c>
      <c r="S31" s="80">
        <v>4.7800000000000002E-2</v>
      </c>
      <c r="T31" s="80">
        <v>0.05</v>
      </c>
      <c r="U31" s="80">
        <v>5.7599999999999998E-2</v>
      </c>
      <c r="V31" s="80">
        <v>0.05</v>
      </c>
      <c r="W31" s="80">
        <v>6.08E-2</v>
      </c>
      <c r="X31" s="80">
        <v>0.06</v>
      </c>
      <c r="Y31" s="80">
        <v>0.111</v>
      </c>
      <c r="Z31" s="80">
        <v>0.14000000000000001</v>
      </c>
      <c r="AA31" s="80">
        <v>0.114</v>
      </c>
      <c r="AB31" s="80">
        <v>0.11</v>
      </c>
      <c r="AC31" s="80">
        <v>3.49E-2</v>
      </c>
      <c r="AD31" s="80">
        <v>0.03</v>
      </c>
      <c r="AE31" s="80">
        <v>0.107</v>
      </c>
      <c r="AF31" s="80">
        <v>0.06</v>
      </c>
      <c r="AG31" s="80">
        <v>0.20300000000000001</v>
      </c>
      <c r="AH31" s="80">
        <v>0.19</v>
      </c>
      <c r="AI31" s="80">
        <v>0.128</v>
      </c>
      <c r="AJ31" s="80">
        <v>0.11</v>
      </c>
      <c r="AK31" s="80">
        <v>0.17799999999999999</v>
      </c>
      <c r="AL31" s="80">
        <v>0.19</v>
      </c>
      <c r="AM31" s="80">
        <v>0.155</v>
      </c>
      <c r="AN31" s="80">
        <v>0.21</v>
      </c>
      <c r="AO31" s="80">
        <v>0.40400000000000003</v>
      </c>
      <c r="AP31" s="80">
        <v>0.4</v>
      </c>
      <c r="AQ31" s="80">
        <v>0.22</v>
      </c>
      <c r="AR31" s="80">
        <v>0.21</v>
      </c>
      <c r="AS31" s="80">
        <v>6.0400000000000002E-2</v>
      </c>
      <c r="AT31" s="80">
        <v>7.0000000000000007E-2</v>
      </c>
      <c r="AU31" s="80">
        <v>5.04E-2</v>
      </c>
      <c r="AV31" s="80">
        <v>0.05</v>
      </c>
      <c r="AW31" s="80">
        <v>2.7E-2</v>
      </c>
      <c r="AX31" s="80">
        <v>0.03</v>
      </c>
      <c r="AY31" s="80">
        <v>2.6800000000000001E-2</v>
      </c>
      <c r="AZ31" s="80">
        <v>0.03</v>
      </c>
      <c r="BA31" s="80">
        <v>0.15</v>
      </c>
      <c r="BB31" s="80">
        <v>0.08</v>
      </c>
      <c r="BC31" s="80">
        <v>3.3700000000000001E-2</v>
      </c>
      <c r="BD31" s="80">
        <v>0.03</v>
      </c>
      <c r="BE31" s="80">
        <v>4.3900000000000002E-2</v>
      </c>
      <c r="BF31" s="80">
        <v>0.04</v>
      </c>
      <c r="BG31" s="80">
        <v>6.2E-2</v>
      </c>
      <c r="BH31" s="80">
        <v>0.05</v>
      </c>
      <c r="BI31" s="80">
        <v>0.17799999999999999</v>
      </c>
      <c r="BJ31" s="80">
        <v>6.0600000000000001E-2</v>
      </c>
      <c r="BK31" s="80">
        <v>7.0000000000000007E-2</v>
      </c>
      <c r="BL31" s="80">
        <v>0.03</v>
      </c>
    </row>
    <row r="32" spans="1:64" x14ac:dyDescent="0.3">
      <c r="A32" s="82" t="s">
        <v>306</v>
      </c>
      <c r="B32" s="77" t="s">
        <v>259</v>
      </c>
      <c r="C32" s="77" t="s">
        <v>13</v>
      </c>
      <c r="D32" s="118">
        <v>5.3E-3</v>
      </c>
      <c r="E32" s="80" t="s">
        <v>302</v>
      </c>
      <c r="F32" s="80" t="s">
        <v>302</v>
      </c>
      <c r="G32" s="80" t="s">
        <v>302</v>
      </c>
      <c r="H32" s="80" t="s">
        <v>302</v>
      </c>
      <c r="I32" s="80" t="s">
        <v>302</v>
      </c>
      <c r="J32" s="80" t="s">
        <v>302</v>
      </c>
      <c r="K32" s="80" t="s">
        <v>302</v>
      </c>
      <c r="L32" s="80" t="s">
        <v>302</v>
      </c>
      <c r="M32" s="80" t="s">
        <v>302</v>
      </c>
      <c r="N32" s="80" t="s">
        <v>302</v>
      </c>
      <c r="O32" s="80" t="s">
        <v>302</v>
      </c>
      <c r="P32" s="80" t="s">
        <v>302</v>
      </c>
      <c r="Q32" s="80" t="s">
        <v>302</v>
      </c>
      <c r="R32" s="80" t="s">
        <v>302</v>
      </c>
      <c r="S32" s="80">
        <v>2.0000000000000001E-4</v>
      </c>
      <c r="T32" s="80">
        <v>1.6000000000000001E-4</v>
      </c>
      <c r="U32" s="80" t="s">
        <v>302</v>
      </c>
      <c r="V32" s="80" t="s">
        <v>302</v>
      </c>
      <c r="W32" s="80" t="s">
        <v>302</v>
      </c>
      <c r="X32" s="80" t="s">
        <v>302</v>
      </c>
      <c r="Y32" s="80" t="s">
        <v>302</v>
      </c>
      <c r="Z32" s="80">
        <v>1.2E-4</v>
      </c>
      <c r="AA32" s="80" t="s">
        <v>302</v>
      </c>
      <c r="AB32" s="80" t="s">
        <v>302</v>
      </c>
      <c r="AC32" s="80" t="s">
        <v>302</v>
      </c>
      <c r="AD32" s="80" t="s">
        <v>302</v>
      </c>
      <c r="AE32" s="80" t="s">
        <v>302</v>
      </c>
      <c r="AF32" s="80" t="s">
        <v>302</v>
      </c>
      <c r="AG32" s="80" t="s">
        <v>302</v>
      </c>
      <c r="AH32" s="80" t="s">
        <v>302</v>
      </c>
      <c r="AI32" s="80" t="s">
        <v>302</v>
      </c>
      <c r="AJ32" s="80" t="s">
        <v>302</v>
      </c>
      <c r="AK32" s="80" t="s">
        <v>302</v>
      </c>
      <c r="AL32" s="80" t="s">
        <v>302</v>
      </c>
      <c r="AM32" s="80" t="s">
        <v>302</v>
      </c>
      <c r="AN32" s="80" t="s">
        <v>302</v>
      </c>
      <c r="AO32" s="80" t="s">
        <v>302</v>
      </c>
      <c r="AP32" s="80" t="s">
        <v>302</v>
      </c>
      <c r="AQ32" s="80" t="s">
        <v>302</v>
      </c>
      <c r="AR32" s="80" t="s">
        <v>302</v>
      </c>
      <c r="AS32" s="80">
        <v>1.6000000000000001E-4</v>
      </c>
      <c r="AT32" s="80">
        <v>1.8000000000000001E-4</v>
      </c>
      <c r="AU32" s="80">
        <v>1.6000000000000001E-4</v>
      </c>
      <c r="AV32" s="80">
        <v>1.4999999999999999E-4</v>
      </c>
      <c r="AW32" s="80">
        <v>1.8000000000000001E-4</v>
      </c>
      <c r="AX32" s="80">
        <v>1.8000000000000001E-4</v>
      </c>
      <c r="AY32" s="80">
        <v>3.3E-4</v>
      </c>
      <c r="AZ32" s="80">
        <v>3.6000000000000002E-4</v>
      </c>
      <c r="BA32" s="80" t="s">
        <v>302</v>
      </c>
      <c r="BB32" s="80" t="s">
        <v>302</v>
      </c>
      <c r="BC32" s="80" t="s">
        <v>302</v>
      </c>
      <c r="BD32" s="80" t="s">
        <v>302</v>
      </c>
      <c r="BE32" s="80" t="s">
        <v>302</v>
      </c>
      <c r="BF32" s="80" t="s">
        <v>302</v>
      </c>
      <c r="BG32" s="80" t="s">
        <v>302</v>
      </c>
      <c r="BH32" s="80" t="s">
        <v>302</v>
      </c>
      <c r="BI32" s="80" t="s">
        <v>302</v>
      </c>
      <c r="BJ32" s="80">
        <v>1.7000000000000001E-4</v>
      </c>
      <c r="BK32" s="80">
        <v>1.7000000000000001E-4</v>
      </c>
      <c r="BL32" s="80">
        <v>1.8000000000000001E-4</v>
      </c>
    </row>
    <row r="33" spans="1:64" x14ac:dyDescent="0.3">
      <c r="A33" s="82" t="s">
        <v>307</v>
      </c>
      <c r="B33" s="77" t="s">
        <v>259</v>
      </c>
      <c r="C33" s="77" t="s">
        <v>13</v>
      </c>
      <c r="D33" s="86">
        <v>1.5</v>
      </c>
      <c r="E33" s="80" t="s">
        <v>281</v>
      </c>
      <c r="F33" s="80" t="s">
        <v>281</v>
      </c>
      <c r="G33" s="80" t="s">
        <v>281</v>
      </c>
      <c r="H33" s="80" t="s">
        <v>281</v>
      </c>
      <c r="I33" s="80" t="s">
        <v>281</v>
      </c>
      <c r="J33" s="80" t="s">
        <v>281</v>
      </c>
      <c r="K33" s="80" t="s">
        <v>281</v>
      </c>
      <c r="L33" s="80" t="s">
        <v>281</v>
      </c>
      <c r="M33" s="80" t="s">
        <v>281</v>
      </c>
      <c r="N33" s="80" t="s">
        <v>281</v>
      </c>
      <c r="O33" s="80" t="s">
        <v>281</v>
      </c>
      <c r="P33" s="80" t="s">
        <v>281</v>
      </c>
      <c r="Q33" s="80" t="s">
        <v>281</v>
      </c>
      <c r="R33" s="80" t="s">
        <v>281</v>
      </c>
      <c r="S33" s="80" t="s">
        <v>281</v>
      </c>
      <c r="T33" s="80" t="s">
        <v>281</v>
      </c>
      <c r="U33" s="80" t="s">
        <v>281</v>
      </c>
      <c r="V33" s="80" t="s">
        <v>281</v>
      </c>
      <c r="W33" s="80" t="s">
        <v>281</v>
      </c>
      <c r="X33" s="80" t="s">
        <v>281</v>
      </c>
      <c r="Y33" s="80" t="s">
        <v>281</v>
      </c>
      <c r="Z33" s="80" t="s">
        <v>281</v>
      </c>
      <c r="AA33" s="80" t="s">
        <v>281</v>
      </c>
      <c r="AB33" s="80" t="s">
        <v>281</v>
      </c>
      <c r="AC33" s="80" t="s">
        <v>281</v>
      </c>
      <c r="AD33" s="80" t="s">
        <v>281</v>
      </c>
      <c r="AE33" s="80" t="s">
        <v>281</v>
      </c>
      <c r="AF33" s="80" t="s">
        <v>281</v>
      </c>
      <c r="AG33" s="80" t="s">
        <v>281</v>
      </c>
      <c r="AH33" s="80" t="s">
        <v>281</v>
      </c>
      <c r="AI33" s="80" t="s">
        <v>281</v>
      </c>
      <c r="AJ33" s="80" t="s">
        <v>281</v>
      </c>
      <c r="AK33" s="80" t="s">
        <v>281</v>
      </c>
      <c r="AL33" s="80" t="s">
        <v>281</v>
      </c>
      <c r="AM33" s="80" t="s">
        <v>281</v>
      </c>
      <c r="AN33" s="80" t="s">
        <v>281</v>
      </c>
      <c r="AO33" s="80" t="s">
        <v>281</v>
      </c>
      <c r="AP33" s="80" t="s">
        <v>281</v>
      </c>
      <c r="AQ33" s="80" t="s">
        <v>281</v>
      </c>
      <c r="AR33" s="80" t="s">
        <v>281</v>
      </c>
      <c r="AS33" s="80" t="s">
        <v>281</v>
      </c>
      <c r="AT33" s="80" t="s">
        <v>281</v>
      </c>
      <c r="AU33" s="80" t="s">
        <v>281</v>
      </c>
      <c r="AV33" s="80" t="s">
        <v>281</v>
      </c>
      <c r="AW33" s="80" t="s">
        <v>281</v>
      </c>
      <c r="AX33" s="80" t="s">
        <v>281</v>
      </c>
      <c r="AY33" s="80" t="s">
        <v>281</v>
      </c>
      <c r="AZ33" s="80" t="s">
        <v>281</v>
      </c>
      <c r="BA33" s="80" t="s">
        <v>281</v>
      </c>
      <c r="BB33" s="80" t="s">
        <v>281</v>
      </c>
      <c r="BC33" s="80" t="s">
        <v>281</v>
      </c>
      <c r="BD33" s="80" t="s">
        <v>281</v>
      </c>
      <c r="BE33" s="80" t="s">
        <v>281</v>
      </c>
      <c r="BF33" s="80" t="s">
        <v>281</v>
      </c>
      <c r="BG33" s="80" t="s">
        <v>281</v>
      </c>
      <c r="BH33" s="80" t="s">
        <v>281</v>
      </c>
      <c r="BI33" s="80" t="s">
        <v>281</v>
      </c>
      <c r="BJ33" s="80" t="s">
        <v>281</v>
      </c>
      <c r="BK33" s="80" t="s">
        <v>281</v>
      </c>
      <c r="BL33" s="80" t="s">
        <v>281</v>
      </c>
    </row>
    <row r="34" spans="1:64" x14ac:dyDescent="0.3">
      <c r="A34" s="82" t="s">
        <v>308</v>
      </c>
      <c r="B34" s="77" t="s">
        <v>259</v>
      </c>
      <c r="C34" s="77">
        <v>0.02</v>
      </c>
      <c r="D34" s="86" t="s">
        <v>309</v>
      </c>
      <c r="E34" s="80" t="s">
        <v>310</v>
      </c>
      <c r="F34" s="80" t="s">
        <v>310</v>
      </c>
      <c r="G34" s="80">
        <v>2.4899999999999999E-5</v>
      </c>
      <c r="H34" s="80">
        <v>2.1800000000000001E-5</v>
      </c>
      <c r="I34" s="80">
        <v>6.4999999999999996E-6</v>
      </c>
      <c r="J34" s="80">
        <v>1.0000000000000001E-5</v>
      </c>
      <c r="K34" s="80">
        <v>1.03E-4</v>
      </c>
      <c r="L34" s="80">
        <v>1.16E-4</v>
      </c>
      <c r="M34" s="91">
        <v>4.2999999999999999E-4</v>
      </c>
      <c r="N34" s="91">
        <v>5.3300000000000005E-4</v>
      </c>
      <c r="O34" s="80">
        <v>1.3499999999999999E-5</v>
      </c>
      <c r="P34" s="80">
        <v>6.0000000000000002E-6</v>
      </c>
      <c r="Q34" s="80">
        <v>4.9599999999999999E-5</v>
      </c>
      <c r="R34" s="80">
        <v>5.1100000000000002E-5</v>
      </c>
      <c r="S34" s="80">
        <v>1.21E-4</v>
      </c>
      <c r="T34" s="80">
        <v>8.7299999999999994E-5</v>
      </c>
      <c r="U34" s="91">
        <v>1.3699999999999999E-3</v>
      </c>
      <c r="V34" s="91">
        <v>1.2700000000000001E-3</v>
      </c>
      <c r="W34" s="91">
        <v>1.2999999999999999E-3</v>
      </c>
      <c r="X34" s="91">
        <v>1.4599999999999999E-3</v>
      </c>
      <c r="Y34" s="91">
        <v>4.0000000000000002E-4</v>
      </c>
      <c r="Z34" s="91">
        <v>4.9799999999999996E-4</v>
      </c>
      <c r="AA34" s="80">
        <v>2.4499999999999999E-4</v>
      </c>
      <c r="AB34" s="80">
        <v>2.1900000000000001E-4</v>
      </c>
      <c r="AC34" s="91">
        <v>9.9599999999999992E-4</v>
      </c>
      <c r="AD34" s="91">
        <v>8.6399999999999997E-4</v>
      </c>
      <c r="AE34" s="80" t="s">
        <v>310</v>
      </c>
      <c r="AF34" s="91">
        <v>1.48E-3</v>
      </c>
      <c r="AG34" s="80" t="s">
        <v>310</v>
      </c>
      <c r="AH34" s="80" t="s">
        <v>310</v>
      </c>
      <c r="AI34" s="80">
        <v>5.1499999999999998E-5</v>
      </c>
      <c r="AJ34" s="80">
        <v>4.4100000000000001E-5</v>
      </c>
      <c r="AK34" s="80">
        <v>1.66E-4</v>
      </c>
      <c r="AL34" s="80">
        <v>2.03E-4</v>
      </c>
      <c r="AM34" s="80">
        <v>1.85E-4</v>
      </c>
      <c r="AN34" s="80">
        <v>2.4499999999999999E-4</v>
      </c>
      <c r="AO34" s="80">
        <v>9.5999999999999996E-6</v>
      </c>
      <c r="AP34" s="80">
        <v>8.6999999999999997E-6</v>
      </c>
      <c r="AQ34" s="80" t="s">
        <v>310</v>
      </c>
      <c r="AR34" s="80" t="s">
        <v>310</v>
      </c>
      <c r="AS34" s="80">
        <v>2.81E-4</v>
      </c>
      <c r="AT34" s="80">
        <v>2.8299999999999999E-4</v>
      </c>
      <c r="AU34" s="91">
        <v>4.44E-4</v>
      </c>
      <c r="AV34" s="91">
        <v>5.7200000000000003E-4</v>
      </c>
      <c r="AW34" s="80">
        <v>2.8800000000000001E-4</v>
      </c>
      <c r="AX34" s="80">
        <v>3.2499999999999999E-4</v>
      </c>
      <c r="AY34" s="80">
        <v>1.2999999999999999E-4</v>
      </c>
      <c r="AZ34" s="80">
        <v>1.4100000000000001E-4</v>
      </c>
      <c r="BA34" s="91">
        <v>1.17E-3</v>
      </c>
      <c r="BB34" s="91">
        <v>9.6100000000000005E-4</v>
      </c>
      <c r="BC34" s="80">
        <v>1.9899999999999999E-5</v>
      </c>
      <c r="BD34" s="80">
        <v>8.6999999999999997E-6</v>
      </c>
      <c r="BE34" s="80">
        <v>8.4400000000000005E-5</v>
      </c>
      <c r="BF34" s="80">
        <v>5.2800000000000003E-5</v>
      </c>
      <c r="BG34" s="91">
        <v>5.2099999999999998E-4</v>
      </c>
      <c r="BH34" s="91">
        <v>4.73E-4</v>
      </c>
      <c r="BI34" s="80">
        <v>1.64E-4</v>
      </c>
      <c r="BJ34" s="80">
        <v>3.0800000000000001E-4</v>
      </c>
      <c r="BK34" s="80">
        <v>2.8800000000000001E-4</v>
      </c>
      <c r="BL34" s="80">
        <v>3.1300000000000002E-4</v>
      </c>
    </row>
    <row r="35" spans="1:64" hidden="1" x14ac:dyDescent="0.3">
      <c r="A35" s="95" t="s">
        <v>311</v>
      </c>
      <c r="B35" s="96"/>
      <c r="C35" s="96"/>
      <c r="D35" s="97"/>
      <c r="E35" s="98">
        <f t="shared" ref="E35:BL35" si="0">IF(AND(E10&gt;17,E10&lt;=280),10^(0.83*(LOG(E10,10))-2.46)/1000,0.00037)</f>
        <v>2.7235792690844928E-4</v>
      </c>
      <c r="F35" s="98">
        <f t="shared" si="0"/>
        <v>3.1639827269154053E-4</v>
      </c>
      <c r="G35" s="98">
        <f t="shared" si="0"/>
        <v>2.3532359646013685E-4</v>
      </c>
      <c r="H35" s="98">
        <f t="shared" si="0"/>
        <v>2.5696147451939529E-4</v>
      </c>
      <c r="I35" s="98">
        <f t="shared" si="0"/>
        <v>1.7541030677347319E-4</v>
      </c>
      <c r="J35" s="98">
        <f t="shared" si="0"/>
        <v>1.7669775293073625E-4</v>
      </c>
      <c r="K35" s="98">
        <f t="shared" si="0"/>
        <v>3.6999999999999999E-4</v>
      </c>
      <c r="L35" s="98">
        <f t="shared" si="0"/>
        <v>3.6999999999999999E-4</v>
      </c>
      <c r="M35" s="98">
        <f t="shared" si="0"/>
        <v>3.6999999999999999E-4</v>
      </c>
      <c r="N35" s="98">
        <f t="shared" si="0"/>
        <v>3.6999999999999999E-4</v>
      </c>
      <c r="O35" s="98">
        <f t="shared" si="0"/>
        <v>1.1380980827861513E-4</v>
      </c>
      <c r="P35" s="98">
        <f t="shared" si="0"/>
        <v>1.2551509809834529E-4</v>
      </c>
      <c r="Q35" s="98">
        <f t="shared" si="0"/>
        <v>3.6999999999999999E-4</v>
      </c>
      <c r="R35" s="98">
        <f t="shared" si="0"/>
        <v>3.6999999999999999E-4</v>
      </c>
      <c r="S35" s="98">
        <f t="shared" si="0"/>
        <v>1.4132372260555263E-4</v>
      </c>
      <c r="T35" s="98">
        <f t="shared" si="0"/>
        <v>1.728295791410767E-4</v>
      </c>
      <c r="U35" s="98">
        <f t="shared" si="0"/>
        <v>1.894698008718135E-4</v>
      </c>
      <c r="V35" s="98">
        <f t="shared" si="0"/>
        <v>1.894698008718135E-4</v>
      </c>
      <c r="W35" s="98">
        <f t="shared" si="0"/>
        <v>3.6999999999999999E-4</v>
      </c>
      <c r="X35" s="98">
        <f t="shared" si="0"/>
        <v>3.6999999999999999E-4</v>
      </c>
      <c r="Y35" s="98">
        <f t="shared" si="0"/>
        <v>3.7140820068049744E-4</v>
      </c>
      <c r="Z35" s="98">
        <f t="shared" si="0"/>
        <v>3.6999999999999999E-4</v>
      </c>
      <c r="AA35" s="98">
        <f t="shared" si="0"/>
        <v>3.6999999999999999E-4</v>
      </c>
      <c r="AB35" s="98">
        <f t="shared" si="0"/>
        <v>3.6999999999999999E-4</v>
      </c>
      <c r="AC35" s="98">
        <f t="shared" si="0"/>
        <v>3.6999999999999999E-4</v>
      </c>
      <c r="AD35" s="98">
        <f t="shared" si="0"/>
        <v>3.6999999999999999E-4</v>
      </c>
      <c r="AE35" s="98">
        <f t="shared" si="0"/>
        <v>2.7823192961652372E-4</v>
      </c>
      <c r="AF35" s="98">
        <f t="shared" si="0"/>
        <v>3.6999999999999999E-4</v>
      </c>
      <c r="AG35" s="98">
        <f t="shared" si="0"/>
        <v>3.3230245964372264E-4</v>
      </c>
      <c r="AH35" s="98">
        <f t="shared" si="0"/>
        <v>3.2095870691578105E-4</v>
      </c>
      <c r="AI35" s="98">
        <f t="shared" si="0"/>
        <v>3.6999999999999999E-4</v>
      </c>
      <c r="AJ35" s="98">
        <f t="shared" si="0"/>
        <v>3.6999999999999999E-4</v>
      </c>
      <c r="AK35" s="98">
        <f t="shared" si="0"/>
        <v>3.6999999999999999E-4</v>
      </c>
      <c r="AL35" s="98">
        <f t="shared" si="0"/>
        <v>3.6999999999999999E-4</v>
      </c>
      <c r="AM35" s="98">
        <f t="shared" si="0"/>
        <v>3.6999999999999999E-4</v>
      </c>
      <c r="AN35" s="98">
        <f t="shared" si="0"/>
        <v>3.6999999999999999E-4</v>
      </c>
      <c r="AO35" s="98">
        <f t="shared" si="0"/>
        <v>3.6999999999999999E-4</v>
      </c>
      <c r="AP35" s="98">
        <f t="shared" si="0"/>
        <v>3.6999999999999999E-4</v>
      </c>
      <c r="AQ35" s="98">
        <f t="shared" si="0"/>
        <v>3.6999999999999999E-4</v>
      </c>
      <c r="AR35" s="98">
        <f t="shared" si="0"/>
        <v>3.6999999999999999E-4</v>
      </c>
      <c r="AS35" s="98">
        <f t="shared" si="0"/>
        <v>3.6999999999999999E-4</v>
      </c>
      <c r="AT35" s="98">
        <f t="shared" si="0"/>
        <v>3.6999999999999999E-4</v>
      </c>
      <c r="AU35" s="98">
        <f t="shared" si="0"/>
        <v>3.6999999999999999E-4</v>
      </c>
      <c r="AV35" s="98">
        <f t="shared" si="0"/>
        <v>3.6999999999999999E-4</v>
      </c>
      <c r="AW35" s="98">
        <f t="shared" si="0"/>
        <v>3.6999999999999999E-4</v>
      </c>
      <c r="AX35" s="98">
        <f t="shared" si="0"/>
        <v>3.6999999999999999E-4</v>
      </c>
      <c r="AY35" s="98">
        <f t="shared" si="0"/>
        <v>3.6999999999999999E-4</v>
      </c>
      <c r="AZ35" s="98">
        <f t="shared" si="0"/>
        <v>3.6999999999999999E-4</v>
      </c>
      <c r="BA35" s="98">
        <f t="shared" si="0"/>
        <v>3.6999999999999999E-4</v>
      </c>
      <c r="BB35" s="98">
        <f t="shared" si="0"/>
        <v>3.6999999999999999E-4</v>
      </c>
      <c r="BC35" s="98">
        <f t="shared" si="0"/>
        <v>1.2122243681181065E-4</v>
      </c>
      <c r="BD35" s="98">
        <f t="shared" si="0"/>
        <v>1.329221241721327E-4</v>
      </c>
      <c r="BE35" s="98">
        <f t="shared" si="0"/>
        <v>1.2441023187128995E-4</v>
      </c>
      <c r="BF35" s="98">
        <f t="shared" si="0"/>
        <v>1.3794863303837098E-4</v>
      </c>
      <c r="BG35" s="98">
        <f t="shared" si="0"/>
        <v>3.6999999999999999E-4</v>
      </c>
      <c r="BH35" s="98">
        <f t="shared" si="0"/>
        <v>3.6999999999999999E-4</v>
      </c>
      <c r="BI35" s="98">
        <f t="shared" si="0"/>
        <v>3.6999999999999999E-4</v>
      </c>
      <c r="BJ35" s="98">
        <f t="shared" si="0"/>
        <v>3.6999999999999999E-4</v>
      </c>
      <c r="BK35" s="98">
        <f t="shared" si="0"/>
        <v>3.6999999999999999E-4</v>
      </c>
      <c r="BL35" s="98">
        <f t="shared" si="0"/>
        <v>3.6999999999999999E-4</v>
      </c>
    </row>
    <row r="36" spans="1:64" x14ac:dyDescent="0.3">
      <c r="A36" s="82" t="s">
        <v>312</v>
      </c>
      <c r="B36" s="77" t="s">
        <v>259</v>
      </c>
      <c r="C36" s="77" t="s">
        <v>13</v>
      </c>
      <c r="D36" s="83" t="s">
        <v>13</v>
      </c>
      <c r="E36" s="80">
        <v>57.2</v>
      </c>
      <c r="F36" s="80">
        <v>67.7</v>
      </c>
      <c r="G36" s="80">
        <v>48.7</v>
      </c>
      <c r="H36" s="80">
        <v>53.7</v>
      </c>
      <c r="I36" s="80">
        <v>38.9</v>
      </c>
      <c r="J36" s="80">
        <v>38.9</v>
      </c>
      <c r="K36" s="80">
        <v>216</v>
      </c>
      <c r="L36" s="80">
        <v>269</v>
      </c>
      <c r="M36" s="80">
        <v>108</v>
      </c>
      <c r="N36" s="80">
        <v>136</v>
      </c>
      <c r="O36" s="80">
        <v>19.899999999999999</v>
      </c>
      <c r="P36" s="80">
        <v>22.9</v>
      </c>
      <c r="Q36" s="80">
        <v>92.2</v>
      </c>
      <c r="R36" s="80">
        <v>92.8</v>
      </c>
      <c r="S36" s="80">
        <v>26.9</v>
      </c>
      <c r="T36" s="80">
        <v>33.9</v>
      </c>
      <c r="U36" s="80">
        <v>36.6</v>
      </c>
      <c r="V36" s="80">
        <v>36</v>
      </c>
      <c r="W36" s="80">
        <v>84.8</v>
      </c>
      <c r="X36" s="80">
        <v>83.8</v>
      </c>
      <c r="Y36" s="80">
        <v>79.400000000000006</v>
      </c>
      <c r="Z36" s="80">
        <v>101</v>
      </c>
      <c r="AA36" s="80">
        <v>94.7</v>
      </c>
      <c r="AB36" s="80">
        <v>95.3</v>
      </c>
      <c r="AC36" s="80">
        <v>97.2</v>
      </c>
      <c r="AD36" s="80">
        <v>87.3</v>
      </c>
      <c r="AE36" s="80">
        <v>58.8</v>
      </c>
      <c r="AF36" s="80">
        <v>83.9</v>
      </c>
      <c r="AG36" s="80">
        <v>72.400000000000006</v>
      </c>
      <c r="AH36" s="80">
        <v>69.5</v>
      </c>
      <c r="AI36" s="80">
        <v>86</v>
      </c>
      <c r="AJ36" s="80">
        <v>84.2</v>
      </c>
      <c r="AK36" s="80">
        <v>89.8</v>
      </c>
      <c r="AL36" s="80">
        <v>93.8</v>
      </c>
      <c r="AM36" s="80">
        <v>84.4</v>
      </c>
      <c r="AN36" s="80">
        <v>116</v>
      </c>
      <c r="AO36" s="80">
        <v>132</v>
      </c>
      <c r="AP36" s="80">
        <v>141</v>
      </c>
      <c r="AQ36" s="80">
        <v>113</v>
      </c>
      <c r="AR36" s="80">
        <v>117</v>
      </c>
      <c r="AS36" s="80">
        <v>173</v>
      </c>
      <c r="AT36" s="80">
        <v>205</v>
      </c>
      <c r="AU36" s="80">
        <v>160</v>
      </c>
      <c r="AV36" s="80">
        <v>168</v>
      </c>
      <c r="AW36" s="80">
        <v>210</v>
      </c>
      <c r="AX36" s="80">
        <v>220</v>
      </c>
      <c r="AY36" s="80">
        <v>210</v>
      </c>
      <c r="AZ36" s="80">
        <v>224</v>
      </c>
      <c r="BA36" s="80">
        <v>213</v>
      </c>
      <c r="BB36" s="80">
        <v>212</v>
      </c>
      <c r="BC36" s="80">
        <v>19.7</v>
      </c>
      <c r="BD36" s="80">
        <v>22.7</v>
      </c>
      <c r="BE36" s="80">
        <v>21.6</v>
      </c>
      <c r="BF36" s="80">
        <v>24.7</v>
      </c>
      <c r="BG36" s="80">
        <v>161</v>
      </c>
      <c r="BH36" s="80">
        <v>170</v>
      </c>
      <c r="BI36" s="80">
        <v>89.3</v>
      </c>
      <c r="BJ36" s="80">
        <v>176</v>
      </c>
      <c r="BK36" s="80">
        <v>206</v>
      </c>
      <c r="BL36" s="80">
        <v>217</v>
      </c>
    </row>
    <row r="37" spans="1:64" x14ac:dyDescent="0.3">
      <c r="A37" s="82" t="s">
        <v>313</v>
      </c>
      <c r="B37" s="77" t="s">
        <v>259</v>
      </c>
      <c r="C37" s="77" t="s">
        <v>13</v>
      </c>
      <c r="D37" s="86">
        <v>8.8999999999999999E-3</v>
      </c>
      <c r="E37" s="80" t="s">
        <v>302</v>
      </c>
      <c r="F37" s="80" t="s">
        <v>302</v>
      </c>
      <c r="G37" s="80" t="s">
        <v>302</v>
      </c>
      <c r="H37" s="80" t="s">
        <v>302</v>
      </c>
      <c r="I37" s="80" t="s">
        <v>302</v>
      </c>
      <c r="J37" s="80" t="s">
        <v>302</v>
      </c>
      <c r="K37" s="80" t="s">
        <v>302</v>
      </c>
      <c r="L37" s="80">
        <v>1.3999999999999999E-4</v>
      </c>
      <c r="M37" s="80" t="s">
        <v>302</v>
      </c>
      <c r="N37" s="80" t="s">
        <v>302</v>
      </c>
      <c r="O37" s="80" t="s">
        <v>302</v>
      </c>
      <c r="P37" s="80" t="s">
        <v>302</v>
      </c>
      <c r="Q37" s="80" t="s">
        <v>302</v>
      </c>
      <c r="R37" s="80">
        <v>1.2E-4</v>
      </c>
      <c r="S37" s="80" t="s">
        <v>302</v>
      </c>
      <c r="T37" s="80" t="s">
        <v>302</v>
      </c>
      <c r="U37" s="80" t="s">
        <v>302</v>
      </c>
      <c r="V37" s="80" t="s">
        <v>302</v>
      </c>
      <c r="W37" s="80" t="s">
        <v>302</v>
      </c>
      <c r="X37" s="80" t="s">
        <v>302</v>
      </c>
      <c r="Y37" s="80">
        <v>1.9000000000000001E-4</v>
      </c>
      <c r="Z37" s="80">
        <v>2.5000000000000001E-4</v>
      </c>
      <c r="AA37" s="80" t="s">
        <v>302</v>
      </c>
      <c r="AB37" s="80" t="s">
        <v>302</v>
      </c>
      <c r="AC37" s="80" t="s">
        <v>302</v>
      </c>
      <c r="AD37" s="80" t="s">
        <v>302</v>
      </c>
      <c r="AE37" s="80" t="s">
        <v>302</v>
      </c>
      <c r="AF37" s="80" t="s">
        <v>302</v>
      </c>
      <c r="AG37" s="80">
        <v>2.2000000000000001E-4</v>
      </c>
      <c r="AH37" s="80">
        <v>1.6000000000000001E-4</v>
      </c>
      <c r="AI37" s="80" t="s">
        <v>302</v>
      </c>
      <c r="AJ37" s="80" t="s">
        <v>302</v>
      </c>
      <c r="AK37" s="80" t="s">
        <v>302</v>
      </c>
      <c r="AL37" s="80" t="s">
        <v>302</v>
      </c>
      <c r="AM37" s="80">
        <v>1.9000000000000001E-4</v>
      </c>
      <c r="AN37" s="80" t="s">
        <v>302</v>
      </c>
      <c r="AO37" s="80">
        <v>1.3999999999999999E-4</v>
      </c>
      <c r="AP37" s="80" t="s">
        <v>302</v>
      </c>
      <c r="AQ37" s="80" t="s">
        <v>302</v>
      </c>
      <c r="AR37" s="80" t="s">
        <v>302</v>
      </c>
      <c r="AS37" s="80" t="s">
        <v>302</v>
      </c>
      <c r="AT37" s="80" t="s">
        <v>302</v>
      </c>
      <c r="AU37" s="80" t="s">
        <v>302</v>
      </c>
      <c r="AV37" s="80" t="s">
        <v>302</v>
      </c>
      <c r="AW37" s="80" t="s">
        <v>302</v>
      </c>
      <c r="AX37" s="80" t="s">
        <v>302</v>
      </c>
      <c r="AY37" s="80" t="s">
        <v>302</v>
      </c>
      <c r="AZ37" s="80" t="s">
        <v>302</v>
      </c>
      <c r="BA37" s="80">
        <v>1.2999999999999999E-4</v>
      </c>
      <c r="BB37" s="80" t="s">
        <v>302</v>
      </c>
      <c r="BC37" s="80" t="s">
        <v>302</v>
      </c>
      <c r="BD37" s="80" t="s">
        <v>302</v>
      </c>
      <c r="BE37" s="80" t="s">
        <v>302</v>
      </c>
      <c r="BF37" s="80" t="s">
        <v>302</v>
      </c>
      <c r="BG37" s="80" t="s">
        <v>302</v>
      </c>
      <c r="BH37" s="80" t="s">
        <v>302</v>
      </c>
      <c r="BI37" s="80" t="s">
        <v>302</v>
      </c>
      <c r="BJ37" s="80" t="s">
        <v>302</v>
      </c>
      <c r="BK37" s="80" t="s">
        <v>302</v>
      </c>
      <c r="BL37" s="80" t="s">
        <v>302</v>
      </c>
    </row>
    <row r="38" spans="1:64" x14ac:dyDescent="0.3">
      <c r="A38" s="82" t="s">
        <v>314</v>
      </c>
      <c r="B38" s="77" t="s">
        <v>259</v>
      </c>
      <c r="C38" s="77" t="s">
        <v>13</v>
      </c>
      <c r="D38" s="83" t="s">
        <v>13</v>
      </c>
      <c r="E38" s="80" t="s">
        <v>302</v>
      </c>
      <c r="F38" s="80" t="s">
        <v>302</v>
      </c>
      <c r="G38" s="80">
        <v>4.2999999999999999E-4</v>
      </c>
      <c r="H38" s="80">
        <v>4.6000000000000001E-4</v>
      </c>
      <c r="I38" s="80" t="s">
        <v>302</v>
      </c>
      <c r="J38" s="80" t="s">
        <v>302</v>
      </c>
      <c r="K38" s="80" t="s">
        <v>302</v>
      </c>
      <c r="L38" s="80" t="s">
        <v>302</v>
      </c>
      <c r="M38" s="80">
        <v>7.5000000000000002E-4</v>
      </c>
      <c r="N38" s="80">
        <v>9.8999999999999999E-4</v>
      </c>
      <c r="O38" s="80" t="s">
        <v>302</v>
      </c>
      <c r="P38" s="80" t="s">
        <v>302</v>
      </c>
      <c r="Q38" s="80" t="s">
        <v>302</v>
      </c>
      <c r="R38" s="80" t="s">
        <v>302</v>
      </c>
      <c r="S38" s="80">
        <v>8.6099999999999996E-3</v>
      </c>
      <c r="T38" s="80">
        <v>7.6699999999999997E-3</v>
      </c>
      <c r="U38" s="80">
        <v>9.6000000000000002E-4</v>
      </c>
      <c r="V38" s="80">
        <v>9.8999999999999999E-4</v>
      </c>
      <c r="W38" s="80">
        <v>2.0299999999999999E-2</v>
      </c>
      <c r="X38" s="80">
        <v>0.01</v>
      </c>
      <c r="Y38" s="80">
        <v>1.2800000000000001E-2</v>
      </c>
      <c r="Z38" s="80">
        <v>0.01</v>
      </c>
      <c r="AA38" s="80">
        <v>9.3299999999999998E-3</v>
      </c>
      <c r="AB38" s="80">
        <v>0.01</v>
      </c>
      <c r="AC38" s="80">
        <v>7.8200000000000006E-2</v>
      </c>
      <c r="AD38" s="80">
        <v>7.0000000000000007E-2</v>
      </c>
      <c r="AE38" s="80" t="s">
        <v>302</v>
      </c>
      <c r="AF38" s="80">
        <v>0.01</v>
      </c>
      <c r="AG38" s="80" t="s">
        <v>302</v>
      </c>
      <c r="AH38" s="80" t="s">
        <v>302</v>
      </c>
      <c r="AI38" s="80">
        <v>3.32E-3</v>
      </c>
      <c r="AJ38" s="80">
        <v>2.6900000000000001E-3</v>
      </c>
      <c r="AK38" s="80">
        <v>9.6000000000000002E-4</v>
      </c>
      <c r="AL38" s="80">
        <v>8.8000000000000003E-4</v>
      </c>
      <c r="AM38" s="80">
        <v>6.2500000000000003E-3</v>
      </c>
      <c r="AN38" s="80">
        <v>7.9100000000000004E-3</v>
      </c>
      <c r="AO38" s="80">
        <v>1.3100000000000001E-2</v>
      </c>
      <c r="AP38" s="80">
        <v>0.01</v>
      </c>
      <c r="AQ38" s="80">
        <v>5.9300000000000004E-3</v>
      </c>
      <c r="AR38" s="80">
        <v>5.8999999999999999E-3</v>
      </c>
      <c r="AS38" s="80">
        <v>9.3799999999999994E-3</v>
      </c>
      <c r="AT38" s="80">
        <v>0.01</v>
      </c>
      <c r="AU38" s="80">
        <v>9.3399999999999993E-3</v>
      </c>
      <c r="AV38" s="80">
        <v>0.01</v>
      </c>
      <c r="AW38" s="80">
        <v>1.43E-2</v>
      </c>
      <c r="AX38" s="80">
        <v>0.01</v>
      </c>
      <c r="AY38" s="80">
        <v>1.0800000000000001E-2</v>
      </c>
      <c r="AZ38" s="80">
        <v>0.01</v>
      </c>
      <c r="BA38" s="80">
        <v>1.4800000000000001E-2</v>
      </c>
      <c r="BB38" s="80">
        <v>0.01</v>
      </c>
      <c r="BC38" s="80">
        <v>5.4000000000000001E-4</v>
      </c>
      <c r="BD38" s="80" t="s">
        <v>302</v>
      </c>
      <c r="BE38" s="80" t="s">
        <v>302</v>
      </c>
      <c r="BF38" s="80" t="s">
        <v>302</v>
      </c>
      <c r="BG38" s="80">
        <v>2.6599999999999999E-2</v>
      </c>
      <c r="BH38" s="80">
        <v>0.02</v>
      </c>
      <c r="BI38" s="80">
        <v>9.6000000000000002E-4</v>
      </c>
      <c r="BJ38" s="80">
        <v>9.4699999999999993E-3</v>
      </c>
      <c r="BK38" s="80">
        <v>0.01</v>
      </c>
      <c r="BL38" s="80">
        <v>0.01</v>
      </c>
    </row>
    <row r="39" spans="1:64" x14ac:dyDescent="0.3">
      <c r="A39" s="82" t="s">
        <v>315</v>
      </c>
      <c r="B39" s="77" t="s">
        <v>259</v>
      </c>
      <c r="C39" s="77">
        <v>0.2</v>
      </c>
      <c r="D39" s="86" t="s">
        <v>316</v>
      </c>
      <c r="E39" s="80" t="s">
        <v>303</v>
      </c>
      <c r="F39" s="80" t="s">
        <v>303</v>
      </c>
      <c r="G39" s="80" t="s">
        <v>303</v>
      </c>
      <c r="H39" s="80" t="s">
        <v>303</v>
      </c>
      <c r="I39" s="80">
        <v>9.7000000000000005E-4</v>
      </c>
      <c r="J39" s="80">
        <v>2.7E-4</v>
      </c>
      <c r="K39" s="80">
        <v>6.2E-4</v>
      </c>
      <c r="L39" s="80">
        <v>5.2999999999999998E-4</v>
      </c>
      <c r="M39" s="80">
        <v>3.6999999999999999E-4</v>
      </c>
      <c r="N39" s="80" t="s">
        <v>303</v>
      </c>
      <c r="O39" s="80">
        <v>1.0499999999999999E-3</v>
      </c>
      <c r="P39" s="80">
        <v>7.7999999999999999E-4</v>
      </c>
      <c r="Q39" s="80">
        <v>5.9999999999999995E-4</v>
      </c>
      <c r="R39" s="80">
        <v>5.5999999999999995E-4</v>
      </c>
      <c r="S39" s="80">
        <v>6.7000000000000002E-4</v>
      </c>
      <c r="T39" s="80">
        <v>4.6999999999999999E-4</v>
      </c>
      <c r="U39" s="80">
        <v>7.1000000000000002E-4</v>
      </c>
      <c r="V39" s="80">
        <v>1.32E-3</v>
      </c>
      <c r="W39" s="80">
        <v>1.2999999999999999E-3</v>
      </c>
      <c r="X39" s="80">
        <v>6.2E-4</v>
      </c>
      <c r="Y39" s="80">
        <v>3.6999999999999999E-4</v>
      </c>
      <c r="Z39" s="80">
        <v>2.7999999999999998E-4</v>
      </c>
      <c r="AA39" s="80">
        <v>3.2000000000000003E-4</v>
      </c>
      <c r="AB39" s="80">
        <v>2.9E-4</v>
      </c>
      <c r="AC39" s="80">
        <v>4.6999999999999999E-4</v>
      </c>
      <c r="AD39" s="80">
        <v>4.6000000000000001E-4</v>
      </c>
      <c r="AE39" s="80" t="s">
        <v>303</v>
      </c>
      <c r="AF39" s="80">
        <v>5.6999999999999998E-4</v>
      </c>
      <c r="AG39" s="80" t="s">
        <v>303</v>
      </c>
      <c r="AH39" s="80" t="s">
        <v>303</v>
      </c>
      <c r="AI39" s="80">
        <v>2.3000000000000001E-4</v>
      </c>
      <c r="AJ39" s="80" t="s">
        <v>303</v>
      </c>
      <c r="AK39" s="80">
        <v>7.2000000000000005E-4</v>
      </c>
      <c r="AL39" s="80">
        <v>8.8999999999999995E-4</v>
      </c>
      <c r="AM39" s="80">
        <v>2.4000000000000001E-4</v>
      </c>
      <c r="AN39" s="80" t="s">
        <v>303</v>
      </c>
      <c r="AO39" s="80" t="s">
        <v>303</v>
      </c>
      <c r="AP39" s="80" t="s">
        <v>303</v>
      </c>
      <c r="AQ39" s="80" t="s">
        <v>303</v>
      </c>
      <c r="AR39" s="80" t="s">
        <v>303</v>
      </c>
      <c r="AS39" s="80" t="s">
        <v>303</v>
      </c>
      <c r="AT39" s="80" t="s">
        <v>303</v>
      </c>
      <c r="AU39" s="80" t="s">
        <v>303</v>
      </c>
      <c r="AV39" s="80" t="s">
        <v>303</v>
      </c>
      <c r="AW39" s="80" t="s">
        <v>303</v>
      </c>
      <c r="AX39" s="80" t="s">
        <v>303</v>
      </c>
      <c r="AY39" s="80" t="s">
        <v>303</v>
      </c>
      <c r="AZ39" s="80" t="s">
        <v>303</v>
      </c>
      <c r="BA39" s="80">
        <v>6.7000000000000002E-4</v>
      </c>
      <c r="BB39" s="80">
        <v>5.4000000000000001E-4</v>
      </c>
      <c r="BC39" s="80">
        <v>1.67E-3</v>
      </c>
      <c r="BD39" s="80">
        <v>1.32E-3</v>
      </c>
      <c r="BE39" s="80">
        <v>1.3699999999999999E-3</v>
      </c>
      <c r="BF39" s="80">
        <v>9.3000000000000005E-4</v>
      </c>
      <c r="BG39" s="80">
        <v>7.6000000000000004E-4</v>
      </c>
      <c r="BH39" s="80">
        <v>4.4999999999999999E-4</v>
      </c>
      <c r="BI39" s="80">
        <v>7.7999999999999999E-4</v>
      </c>
      <c r="BJ39" s="80" t="s">
        <v>303</v>
      </c>
      <c r="BK39" s="80" t="s">
        <v>303</v>
      </c>
      <c r="BL39" s="80" t="s">
        <v>303</v>
      </c>
    </row>
    <row r="40" spans="1:64" hidden="1" x14ac:dyDescent="0.3">
      <c r="A40" s="95" t="s">
        <v>317</v>
      </c>
      <c r="B40" s="96"/>
      <c r="C40" s="96"/>
      <c r="D40" s="97"/>
      <c r="E40" s="98">
        <f t="shared" ref="E40:BL40" si="1">IF(AND(82&lt;=E10,E10&lt;=180),(0.2*(EXP(0.8545*(LN(E10))-1.465)))/1000,0.004)</f>
        <v>4.0000000000000001E-3</v>
      </c>
      <c r="F40" s="98">
        <f t="shared" si="1"/>
        <v>4.0000000000000001E-3</v>
      </c>
      <c r="G40" s="98">
        <f t="shared" si="1"/>
        <v>3.5523953323019055E-3</v>
      </c>
      <c r="H40" s="98">
        <f t="shared" si="1"/>
        <v>3.8891213522395203E-3</v>
      </c>
      <c r="I40" s="98">
        <f t="shared" si="1"/>
        <v>2.6250894683811721E-3</v>
      </c>
      <c r="J40" s="98">
        <f t="shared" si="1"/>
        <v>2.6449275184942333E-3</v>
      </c>
      <c r="K40" s="98">
        <f t="shared" si="1"/>
        <v>4.0000000000000001E-3</v>
      </c>
      <c r="L40" s="98">
        <f t="shared" si="1"/>
        <v>4.0000000000000001E-3</v>
      </c>
      <c r="M40" s="98">
        <f t="shared" si="1"/>
        <v>4.0000000000000001E-3</v>
      </c>
      <c r="N40" s="98">
        <f t="shared" si="1"/>
        <v>4.0000000000000001E-3</v>
      </c>
      <c r="O40" s="98">
        <f t="shared" si="1"/>
        <v>4.0000000000000001E-3</v>
      </c>
      <c r="P40" s="98">
        <f t="shared" si="1"/>
        <v>4.0000000000000001E-3</v>
      </c>
      <c r="Q40" s="98">
        <f t="shared" si="1"/>
        <v>4.0000000000000001E-3</v>
      </c>
      <c r="R40" s="98">
        <f t="shared" si="1"/>
        <v>4.0000000000000001E-3</v>
      </c>
      <c r="S40" s="98">
        <f t="shared" si="1"/>
        <v>2.1015227370078647E-3</v>
      </c>
      <c r="T40" s="98">
        <f t="shared" si="1"/>
        <v>2.5853364250706646E-3</v>
      </c>
      <c r="U40" s="98">
        <f t="shared" si="1"/>
        <v>2.841956391835378E-3</v>
      </c>
      <c r="V40" s="98">
        <f t="shared" si="1"/>
        <v>2.841956391835378E-3</v>
      </c>
      <c r="W40" s="98">
        <f t="shared" si="1"/>
        <v>4.0000000000000001E-3</v>
      </c>
      <c r="X40" s="98">
        <f t="shared" si="1"/>
        <v>4.0000000000000001E-3</v>
      </c>
      <c r="Y40" s="98">
        <f t="shared" si="1"/>
        <v>4.0000000000000001E-3</v>
      </c>
      <c r="Z40" s="98">
        <f t="shared" si="1"/>
        <v>4.0000000000000001E-3</v>
      </c>
      <c r="AA40" s="98">
        <f t="shared" si="1"/>
        <v>4.0000000000000001E-3</v>
      </c>
      <c r="AB40" s="98">
        <f t="shared" si="1"/>
        <v>4.0000000000000001E-3</v>
      </c>
      <c r="AC40" s="98">
        <f t="shared" si="1"/>
        <v>4.0000000000000001E-3</v>
      </c>
      <c r="AD40" s="98">
        <f t="shared" si="1"/>
        <v>4.0000000000000001E-3</v>
      </c>
      <c r="AE40" s="98">
        <f t="shared" si="1"/>
        <v>4.0000000000000001E-3</v>
      </c>
      <c r="AF40" s="98">
        <f t="shared" si="1"/>
        <v>4.0000000000000001E-3</v>
      </c>
      <c r="AG40" s="98">
        <f t="shared" si="1"/>
        <v>4.0000000000000001E-3</v>
      </c>
      <c r="AH40" s="98">
        <f t="shared" si="1"/>
        <v>4.0000000000000001E-3</v>
      </c>
      <c r="AI40" s="98">
        <f t="shared" si="1"/>
        <v>4.0000000000000001E-3</v>
      </c>
      <c r="AJ40" s="98">
        <f t="shared" si="1"/>
        <v>4.0000000000000001E-3</v>
      </c>
      <c r="AK40" s="98">
        <f t="shared" si="1"/>
        <v>4.0000000000000001E-3</v>
      </c>
      <c r="AL40" s="98">
        <f t="shared" si="1"/>
        <v>4.0000000000000001E-3</v>
      </c>
      <c r="AM40" s="98">
        <f t="shared" si="1"/>
        <v>4.0000000000000001E-3</v>
      </c>
      <c r="AN40" s="98">
        <f t="shared" si="1"/>
        <v>4.0000000000000001E-3</v>
      </c>
      <c r="AO40" s="98">
        <f t="shared" si="1"/>
        <v>4.0000000000000001E-3</v>
      </c>
      <c r="AP40" s="98">
        <f t="shared" si="1"/>
        <v>4.0000000000000001E-3</v>
      </c>
      <c r="AQ40" s="98">
        <f t="shared" si="1"/>
        <v>4.0000000000000001E-3</v>
      </c>
      <c r="AR40" s="98">
        <f t="shared" si="1"/>
        <v>4.0000000000000001E-3</v>
      </c>
      <c r="AS40" s="98">
        <f t="shared" si="1"/>
        <v>4.0000000000000001E-3</v>
      </c>
      <c r="AT40" s="98">
        <f t="shared" si="1"/>
        <v>4.0000000000000001E-3</v>
      </c>
      <c r="AU40" s="98">
        <f t="shared" si="1"/>
        <v>4.0000000000000001E-3</v>
      </c>
      <c r="AV40" s="98">
        <f t="shared" si="1"/>
        <v>4.0000000000000001E-3</v>
      </c>
      <c r="AW40" s="98">
        <f t="shared" si="1"/>
        <v>4.0000000000000001E-3</v>
      </c>
      <c r="AX40" s="98">
        <f t="shared" si="1"/>
        <v>4.0000000000000001E-3</v>
      </c>
      <c r="AY40" s="98">
        <f t="shared" si="1"/>
        <v>4.0000000000000001E-3</v>
      </c>
      <c r="AZ40" s="98">
        <f t="shared" si="1"/>
        <v>4.0000000000000001E-3</v>
      </c>
      <c r="BA40" s="98">
        <f t="shared" si="1"/>
        <v>4.0000000000000001E-3</v>
      </c>
      <c r="BB40" s="98">
        <f t="shared" si="1"/>
        <v>4.0000000000000001E-3</v>
      </c>
      <c r="BC40" s="98">
        <f t="shared" si="1"/>
        <v>4.0000000000000001E-3</v>
      </c>
      <c r="BD40" s="98">
        <f t="shared" si="1"/>
        <v>4.0000000000000001E-3</v>
      </c>
      <c r="BE40" s="98">
        <f t="shared" si="1"/>
        <v>4.0000000000000001E-3</v>
      </c>
      <c r="BF40" s="98">
        <f t="shared" si="1"/>
        <v>2.0498711107851436E-3</v>
      </c>
      <c r="BG40" s="98">
        <f t="shared" si="1"/>
        <v>4.0000000000000001E-3</v>
      </c>
      <c r="BH40" s="98">
        <f t="shared" si="1"/>
        <v>4.0000000000000001E-3</v>
      </c>
      <c r="BI40" s="98">
        <f t="shared" si="1"/>
        <v>4.0000000000000001E-3</v>
      </c>
      <c r="BJ40" s="98">
        <f t="shared" si="1"/>
        <v>4.0000000000000001E-3</v>
      </c>
      <c r="BK40" s="98">
        <f t="shared" si="1"/>
        <v>4.0000000000000001E-3</v>
      </c>
      <c r="BL40" s="98">
        <f t="shared" si="1"/>
        <v>4.0000000000000001E-3</v>
      </c>
    </row>
    <row r="41" spans="1:64" x14ac:dyDescent="0.3">
      <c r="A41" s="82" t="s">
        <v>318</v>
      </c>
      <c r="B41" s="77" t="s">
        <v>259</v>
      </c>
      <c r="C41" s="77" t="s">
        <v>13</v>
      </c>
      <c r="D41" s="118">
        <v>0.3</v>
      </c>
      <c r="E41" s="91">
        <v>0.96699999999999997</v>
      </c>
      <c r="F41" s="91">
        <v>1.1599999999999999</v>
      </c>
      <c r="G41" s="91">
        <v>0.64800000000000002</v>
      </c>
      <c r="H41" s="91">
        <v>0.8</v>
      </c>
      <c r="I41" s="80" t="s">
        <v>319</v>
      </c>
      <c r="J41" s="80" t="s">
        <v>319</v>
      </c>
      <c r="K41" s="80" t="s">
        <v>319</v>
      </c>
      <c r="L41" s="80" t="s">
        <v>319</v>
      </c>
      <c r="M41" s="80" t="s">
        <v>319</v>
      </c>
      <c r="N41" s="80" t="s">
        <v>319</v>
      </c>
      <c r="O41" s="80" t="s">
        <v>319</v>
      </c>
      <c r="P41" s="80" t="s">
        <v>319</v>
      </c>
      <c r="Q41" s="80" t="s">
        <v>319</v>
      </c>
      <c r="R41" s="80" t="s">
        <v>319</v>
      </c>
      <c r="S41" s="91">
        <v>2.09</v>
      </c>
      <c r="T41" s="91">
        <v>1.66</v>
      </c>
      <c r="U41" s="80" t="s">
        <v>319</v>
      </c>
      <c r="V41" s="80" t="s">
        <v>319</v>
      </c>
      <c r="W41" s="80">
        <v>0.19400000000000001</v>
      </c>
      <c r="X41" s="80">
        <v>0.2</v>
      </c>
      <c r="Y41" s="91">
        <v>0.54800000000000004</v>
      </c>
      <c r="Z41" s="91">
        <v>0.85</v>
      </c>
      <c r="AA41" s="91">
        <v>2.83</v>
      </c>
      <c r="AB41" s="91">
        <v>2.58</v>
      </c>
      <c r="AC41" s="91">
        <v>15.3</v>
      </c>
      <c r="AD41" s="91">
        <v>13.4</v>
      </c>
      <c r="AE41" s="91">
        <v>0.98899999999999999</v>
      </c>
      <c r="AF41" s="80">
        <v>0.21</v>
      </c>
      <c r="AG41" s="91">
        <v>15.8</v>
      </c>
      <c r="AH41" s="91">
        <v>15.1</v>
      </c>
      <c r="AI41" s="91">
        <v>1.72</v>
      </c>
      <c r="AJ41" s="91">
        <v>2.42</v>
      </c>
      <c r="AK41" s="91">
        <v>3.81</v>
      </c>
      <c r="AL41" s="91">
        <v>3.4</v>
      </c>
      <c r="AM41" s="91">
        <v>3.06</v>
      </c>
      <c r="AN41" s="91">
        <v>4.8600000000000003</v>
      </c>
      <c r="AO41" s="91">
        <v>16.8</v>
      </c>
      <c r="AP41" s="91">
        <v>17.899999999999999</v>
      </c>
      <c r="AQ41" s="91">
        <v>9.59</v>
      </c>
      <c r="AR41" s="91">
        <v>9.3800000000000008</v>
      </c>
      <c r="AS41" s="91">
        <v>22.1</v>
      </c>
      <c r="AT41" s="91">
        <v>30.1</v>
      </c>
      <c r="AU41" s="91">
        <v>16.7</v>
      </c>
      <c r="AV41" s="91">
        <v>18.399999999999999</v>
      </c>
      <c r="AW41" s="91">
        <v>47.5</v>
      </c>
      <c r="AX41" s="91">
        <v>52.1</v>
      </c>
      <c r="AY41" s="91">
        <v>48.8</v>
      </c>
      <c r="AZ41" s="91">
        <v>54</v>
      </c>
      <c r="BA41" s="91">
        <v>32.700000000000003</v>
      </c>
      <c r="BB41" s="91">
        <v>37.1</v>
      </c>
      <c r="BC41" s="80">
        <v>3.6999999999999998E-2</v>
      </c>
      <c r="BD41" s="80" t="s">
        <v>319</v>
      </c>
      <c r="BE41" s="80" t="s">
        <v>319</v>
      </c>
      <c r="BF41" s="80" t="s">
        <v>319</v>
      </c>
      <c r="BG41" s="91">
        <v>13.4</v>
      </c>
      <c r="BH41" s="91">
        <v>10.5</v>
      </c>
      <c r="BI41" s="91">
        <v>3.89</v>
      </c>
      <c r="BJ41" s="91">
        <v>22.7</v>
      </c>
      <c r="BK41" s="91">
        <v>30.3</v>
      </c>
      <c r="BL41" s="91">
        <v>51.3</v>
      </c>
    </row>
    <row r="42" spans="1:64" x14ac:dyDescent="0.3">
      <c r="A42" s="100" t="s">
        <v>320</v>
      </c>
      <c r="B42" s="77" t="s">
        <v>259</v>
      </c>
      <c r="C42" s="77" t="s">
        <v>13</v>
      </c>
      <c r="D42" s="83" t="s">
        <v>13</v>
      </c>
      <c r="E42" s="80">
        <v>0.84799999999999998</v>
      </c>
      <c r="F42" s="80">
        <v>1.1200000000000001</v>
      </c>
      <c r="G42" s="80">
        <v>0.54900000000000004</v>
      </c>
      <c r="H42" s="80">
        <v>0.82</v>
      </c>
      <c r="I42" s="80" t="s">
        <v>289</v>
      </c>
      <c r="J42" s="80" t="s">
        <v>289</v>
      </c>
      <c r="K42" s="80" t="s">
        <v>289</v>
      </c>
      <c r="L42" s="80" t="s">
        <v>289</v>
      </c>
      <c r="M42" s="80">
        <v>2.9000000000000001E-2</v>
      </c>
      <c r="N42" s="80">
        <v>0.02</v>
      </c>
      <c r="O42" s="80">
        <v>2.3E-2</v>
      </c>
      <c r="P42" s="80" t="s">
        <v>289</v>
      </c>
      <c r="Q42" s="80" t="s">
        <v>289</v>
      </c>
      <c r="R42" s="80" t="s">
        <v>289</v>
      </c>
      <c r="S42" s="80">
        <v>1.9</v>
      </c>
      <c r="T42" s="80">
        <v>1.54</v>
      </c>
      <c r="U42" s="80">
        <v>2.3E-2</v>
      </c>
      <c r="V42" s="80">
        <v>0.02</v>
      </c>
      <c r="W42" s="80">
        <v>0.14000000000000001</v>
      </c>
      <c r="X42" s="80">
        <v>0.19</v>
      </c>
      <c r="Y42" s="80">
        <v>0.47</v>
      </c>
      <c r="Z42" s="80">
        <v>0.82</v>
      </c>
      <c r="AA42" s="80">
        <v>2.5299999999999998</v>
      </c>
      <c r="AB42" s="80">
        <v>2.4500000000000002</v>
      </c>
      <c r="AC42" s="80">
        <v>15.1</v>
      </c>
      <c r="AD42" s="80">
        <v>13.2</v>
      </c>
      <c r="AE42" s="80">
        <v>0.87</v>
      </c>
      <c r="AF42" s="80">
        <v>0.17</v>
      </c>
      <c r="AG42" s="80">
        <v>16</v>
      </c>
      <c r="AH42" s="80">
        <v>15.2</v>
      </c>
      <c r="AI42" s="80">
        <v>1.42</v>
      </c>
      <c r="AJ42" s="80">
        <v>2.4300000000000002</v>
      </c>
      <c r="AK42" s="80">
        <v>3.32</v>
      </c>
      <c r="AL42" s="80">
        <v>3.38</v>
      </c>
      <c r="AM42" s="80">
        <v>2.88</v>
      </c>
      <c r="AN42" s="80">
        <v>5.01</v>
      </c>
      <c r="AO42" s="80">
        <v>17.600000000000001</v>
      </c>
      <c r="AP42" s="80">
        <v>18.899999999999999</v>
      </c>
      <c r="AQ42" s="80">
        <v>9.74</v>
      </c>
      <c r="AR42" s="80">
        <v>9.76</v>
      </c>
      <c r="AS42" s="80">
        <v>23.8</v>
      </c>
      <c r="AT42" s="80">
        <v>32.1</v>
      </c>
      <c r="AU42" s="80">
        <v>18</v>
      </c>
      <c r="AV42" s="80">
        <v>19.3</v>
      </c>
      <c r="AW42" s="80">
        <v>44.4</v>
      </c>
      <c r="AX42" s="80">
        <v>54.2</v>
      </c>
      <c r="AY42" s="80">
        <v>48.5</v>
      </c>
      <c r="AZ42" s="80">
        <v>56.9</v>
      </c>
      <c r="BA42" s="80">
        <v>33.200000000000003</v>
      </c>
      <c r="BB42" s="80">
        <v>40.4</v>
      </c>
      <c r="BC42" s="80">
        <v>3.6999999999999998E-2</v>
      </c>
      <c r="BD42" s="80" t="s">
        <v>289</v>
      </c>
      <c r="BE42" s="80" t="s">
        <v>289</v>
      </c>
      <c r="BF42" s="80" t="s">
        <v>289</v>
      </c>
      <c r="BG42" s="80">
        <v>13.9</v>
      </c>
      <c r="BH42" s="80">
        <v>10.5</v>
      </c>
      <c r="BI42" s="80">
        <v>3.54</v>
      </c>
      <c r="BJ42" s="80">
        <v>23</v>
      </c>
      <c r="BK42" s="80">
        <v>31.6</v>
      </c>
      <c r="BL42" s="80">
        <v>52.8</v>
      </c>
    </row>
    <row r="43" spans="1:64" x14ac:dyDescent="0.3">
      <c r="A43" s="82" t="s">
        <v>321</v>
      </c>
      <c r="B43" s="77" t="s">
        <v>259</v>
      </c>
      <c r="C43" s="77">
        <v>0.2</v>
      </c>
      <c r="D43" s="86" t="s">
        <v>322</v>
      </c>
      <c r="E43" s="80">
        <v>9.2999999999999997E-5</v>
      </c>
      <c r="F43" s="80" t="s">
        <v>323</v>
      </c>
      <c r="G43" s="80">
        <v>7.3999999999999996E-5</v>
      </c>
      <c r="H43" s="80" t="s">
        <v>323</v>
      </c>
      <c r="I43" s="80">
        <v>5.8E-5</v>
      </c>
      <c r="J43" s="80">
        <v>2.14E-4</v>
      </c>
      <c r="K43" s="80">
        <v>7.67E-4</v>
      </c>
      <c r="L43" s="80">
        <v>1.12E-4</v>
      </c>
      <c r="M43" s="80">
        <v>8.7000000000000001E-5</v>
      </c>
      <c r="N43" s="80" t="s">
        <v>323</v>
      </c>
      <c r="O43" s="80">
        <v>1.93E-4</v>
      </c>
      <c r="P43" s="80" t="s">
        <v>323</v>
      </c>
      <c r="Q43" s="80">
        <v>2.81E-4</v>
      </c>
      <c r="R43" s="80">
        <v>1.03E-4</v>
      </c>
      <c r="S43" s="80">
        <v>8.3999999999999995E-5</v>
      </c>
      <c r="T43" s="80">
        <v>5.3999999999999998E-5</v>
      </c>
      <c r="U43" s="80">
        <v>1.1900000000000001E-4</v>
      </c>
      <c r="V43" s="80">
        <v>7.7999999999999999E-5</v>
      </c>
      <c r="W43" s="80">
        <v>5.0000000000000001E-4</v>
      </c>
      <c r="X43" s="80" t="s">
        <v>445</v>
      </c>
      <c r="Y43" s="80">
        <v>1.01E-3</v>
      </c>
      <c r="Z43" s="80">
        <v>1.2600000000000001E-3</v>
      </c>
      <c r="AA43" s="80">
        <v>6.1499999999999999E-4</v>
      </c>
      <c r="AB43" s="80">
        <v>3.8499999999999998E-4</v>
      </c>
      <c r="AC43" s="80">
        <v>3.5500000000000002E-3</v>
      </c>
      <c r="AD43" s="80">
        <v>2.9499999999999999E-3</v>
      </c>
      <c r="AE43" s="80">
        <v>5.1E-5</v>
      </c>
      <c r="AF43" s="80" t="s">
        <v>446</v>
      </c>
      <c r="AG43" s="80">
        <v>9.3999999999999994E-5</v>
      </c>
      <c r="AH43" s="80" t="s">
        <v>323</v>
      </c>
      <c r="AI43" s="80">
        <v>1.36E-4</v>
      </c>
      <c r="AJ43" s="80" t="s">
        <v>323</v>
      </c>
      <c r="AK43" s="80" t="s">
        <v>323</v>
      </c>
      <c r="AL43" s="80">
        <v>6.4999999999999994E-5</v>
      </c>
      <c r="AM43" s="80">
        <v>2.7500000000000002E-4</v>
      </c>
      <c r="AN43" s="80">
        <v>1.3300000000000001E-4</v>
      </c>
      <c r="AO43" s="80" t="s">
        <v>323</v>
      </c>
      <c r="AP43" s="80" t="s">
        <v>323</v>
      </c>
      <c r="AQ43" s="80" t="s">
        <v>323</v>
      </c>
      <c r="AR43" s="80">
        <v>4.8099999999999998E-4</v>
      </c>
      <c r="AS43" s="80" t="s">
        <v>323</v>
      </c>
      <c r="AT43" s="80">
        <v>2.12E-4</v>
      </c>
      <c r="AU43" s="80">
        <v>3.8999999999999999E-4</v>
      </c>
      <c r="AV43" s="80">
        <v>4.64E-4</v>
      </c>
      <c r="AW43" s="80">
        <v>5.1999999999999997E-5</v>
      </c>
      <c r="AX43" s="80">
        <v>1.3300000000000001E-4</v>
      </c>
      <c r="AY43" s="80">
        <v>2.13E-4</v>
      </c>
      <c r="AZ43" s="80">
        <v>6.9999999999999994E-5</v>
      </c>
      <c r="BA43" s="80">
        <v>8.8999999999999995E-5</v>
      </c>
      <c r="BB43" s="80">
        <v>6.7999999999999999E-5</v>
      </c>
      <c r="BC43" s="80">
        <v>1.2400000000000001E-4</v>
      </c>
      <c r="BD43" s="80" t="s">
        <v>323</v>
      </c>
      <c r="BE43" s="80">
        <v>1.07E-4</v>
      </c>
      <c r="BF43" s="80" t="s">
        <v>323</v>
      </c>
      <c r="BG43" s="80">
        <v>1.44E-4</v>
      </c>
      <c r="BH43" s="80">
        <v>7.7999999999999999E-5</v>
      </c>
      <c r="BI43" s="80">
        <v>9.8999999999999994E-5</v>
      </c>
      <c r="BJ43" s="80">
        <v>6.7999999999999999E-5</v>
      </c>
      <c r="BK43" s="80">
        <v>1.54E-4</v>
      </c>
      <c r="BL43" s="80">
        <v>5.0000000000000002E-5</v>
      </c>
    </row>
    <row r="44" spans="1:64" hidden="1" x14ac:dyDescent="0.3">
      <c r="A44" s="92" t="s">
        <v>324</v>
      </c>
      <c r="B44" s="83"/>
      <c r="C44" s="83"/>
      <c r="D44" s="83"/>
      <c r="E44" s="93">
        <f t="shared" ref="E44:BL44" si="2">IF(AND(E10&gt;60,E10&lt;=180),EXP(1.273*LN(E10)-4.705)/1000,0.007)</f>
        <v>7.0000000000000001E-3</v>
      </c>
      <c r="F44" s="93">
        <f t="shared" si="2"/>
        <v>7.0000000000000001E-3</v>
      </c>
      <c r="G44" s="93">
        <f t="shared" si="2"/>
        <v>5.8335617965963081E-3</v>
      </c>
      <c r="H44" s="93">
        <f t="shared" si="2"/>
        <v>6.6761543845233447E-3</v>
      </c>
      <c r="I44" s="93">
        <f t="shared" si="2"/>
        <v>3.7171776839302478E-3</v>
      </c>
      <c r="J44" s="93">
        <f t="shared" si="2"/>
        <v>3.7591039762205829E-3</v>
      </c>
      <c r="K44" s="93">
        <f t="shared" si="2"/>
        <v>7.0000000000000001E-3</v>
      </c>
      <c r="L44" s="93">
        <f t="shared" si="2"/>
        <v>7.0000000000000001E-3</v>
      </c>
      <c r="M44" s="93">
        <f t="shared" si="2"/>
        <v>7.0000000000000001E-3</v>
      </c>
      <c r="N44" s="93">
        <f t="shared" si="2"/>
        <v>7.0000000000000001E-3</v>
      </c>
      <c r="O44" s="93">
        <f t="shared" si="2"/>
        <v>1.9145302417733555E-3</v>
      </c>
      <c r="P44" s="93">
        <f t="shared" si="2"/>
        <v>2.2246973222317494E-3</v>
      </c>
      <c r="Q44" s="93">
        <f t="shared" si="2"/>
        <v>7.0000000000000001E-3</v>
      </c>
      <c r="R44" s="93">
        <f t="shared" si="2"/>
        <v>7.0000000000000001E-3</v>
      </c>
      <c r="S44" s="93">
        <f t="shared" si="2"/>
        <v>2.6686251458709546E-3</v>
      </c>
      <c r="T44" s="93">
        <f t="shared" si="2"/>
        <v>3.6336292647741342E-3</v>
      </c>
      <c r="U44" s="93">
        <f t="shared" si="2"/>
        <v>4.1837937600440476E-3</v>
      </c>
      <c r="V44" s="93">
        <f t="shared" si="2"/>
        <v>4.1837937600440476E-3</v>
      </c>
      <c r="W44" s="93">
        <f t="shared" si="2"/>
        <v>7.0000000000000001E-3</v>
      </c>
      <c r="X44" s="93">
        <f t="shared" si="2"/>
        <v>7.0000000000000001E-3</v>
      </c>
      <c r="Y44" s="93">
        <f t="shared" si="2"/>
        <v>7.0000000000000001E-3</v>
      </c>
      <c r="Z44" s="93">
        <f t="shared" si="2"/>
        <v>7.0000000000000001E-3</v>
      </c>
      <c r="AA44" s="93">
        <f t="shared" si="2"/>
        <v>7.0000000000000001E-3</v>
      </c>
      <c r="AB44" s="93">
        <f t="shared" si="2"/>
        <v>7.0000000000000001E-3</v>
      </c>
      <c r="AC44" s="93">
        <f t="shared" si="2"/>
        <v>7.0000000000000001E-3</v>
      </c>
      <c r="AD44" s="93">
        <f t="shared" si="2"/>
        <v>7.0000000000000001E-3</v>
      </c>
      <c r="AE44" s="93">
        <f t="shared" si="2"/>
        <v>7.0000000000000001E-3</v>
      </c>
      <c r="AF44" s="93">
        <f t="shared" si="2"/>
        <v>7.0000000000000001E-3</v>
      </c>
      <c r="AG44" s="93">
        <f t="shared" si="2"/>
        <v>7.0000000000000001E-3</v>
      </c>
      <c r="AH44" s="93">
        <f t="shared" si="2"/>
        <v>7.0000000000000001E-3</v>
      </c>
      <c r="AI44" s="93">
        <f t="shared" si="2"/>
        <v>7.0000000000000001E-3</v>
      </c>
      <c r="AJ44" s="93">
        <f t="shared" si="2"/>
        <v>7.0000000000000001E-3</v>
      </c>
      <c r="AK44" s="93">
        <f t="shared" si="2"/>
        <v>7.0000000000000001E-3</v>
      </c>
      <c r="AL44" s="93">
        <f t="shared" si="2"/>
        <v>7.0000000000000001E-3</v>
      </c>
      <c r="AM44" s="93">
        <f t="shared" si="2"/>
        <v>7.0000000000000001E-3</v>
      </c>
      <c r="AN44" s="93">
        <f t="shared" si="2"/>
        <v>7.0000000000000001E-3</v>
      </c>
      <c r="AO44" s="93">
        <f t="shared" si="2"/>
        <v>7.0000000000000001E-3</v>
      </c>
      <c r="AP44" s="93">
        <f t="shared" si="2"/>
        <v>7.0000000000000001E-3</v>
      </c>
      <c r="AQ44" s="93">
        <f t="shared" si="2"/>
        <v>7.0000000000000001E-3</v>
      </c>
      <c r="AR44" s="93">
        <f t="shared" si="2"/>
        <v>7.0000000000000001E-3</v>
      </c>
      <c r="AS44" s="93">
        <f t="shared" si="2"/>
        <v>7.0000000000000001E-3</v>
      </c>
      <c r="AT44" s="93">
        <f t="shared" si="2"/>
        <v>7.0000000000000001E-3</v>
      </c>
      <c r="AU44" s="93">
        <f t="shared" si="2"/>
        <v>7.0000000000000001E-3</v>
      </c>
      <c r="AV44" s="93">
        <f t="shared" si="2"/>
        <v>7.0000000000000001E-3</v>
      </c>
      <c r="AW44" s="93">
        <f t="shared" si="2"/>
        <v>7.0000000000000001E-3</v>
      </c>
      <c r="AX44" s="93">
        <f t="shared" si="2"/>
        <v>7.0000000000000001E-3</v>
      </c>
      <c r="AY44" s="93">
        <f t="shared" si="2"/>
        <v>7.0000000000000001E-3</v>
      </c>
      <c r="AZ44" s="93">
        <f t="shared" si="2"/>
        <v>7.0000000000000001E-3</v>
      </c>
      <c r="BA44" s="93">
        <f t="shared" si="2"/>
        <v>7.0000000000000001E-3</v>
      </c>
      <c r="BB44" s="93">
        <f t="shared" si="2"/>
        <v>7.0000000000000001E-3</v>
      </c>
      <c r="BC44" s="93">
        <f t="shared" si="2"/>
        <v>2.1090732207504925E-3</v>
      </c>
      <c r="BD44" s="93">
        <f t="shared" si="2"/>
        <v>2.4291980882027563E-3</v>
      </c>
      <c r="BE44" s="93">
        <f t="shared" si="2"/>
        <v>2.1947324694351969E-3</v>
      </c>
      <c r="BF44" s="93">
        <f t="shared" si="2"/>
        <v>2.5715024047765537E-3</v>
      </c>
      <c r="BG44" s="93">
        <f t="shared" si="2"/>
        <v>7.0000000000000001E-3</v>
      </c>
      <c r="BH44" s="93">
        <f t="shared" si="2"/>
        <v>7.0000000000000001E-3</v>
      </c>
      <c r="BI44" s="93">
        <f t="shared" si="2"/>
        <v>7.0000000000000001E-3</v>
      </c>
      <c r="BJ44" s="93">
        <f t="shared" si="2"/>
        <v>7.0000000000000001E-3</v>
      </c>
      <c r="BK44" s="93">
        <f t="shared" si="2"/>
        <v>7.0000000000000001E-3</v>
      </c>
      <c r="BL44" s="93">
        <f t="shared" si="2"/>
        <v>7.0000000000000001E-3</v>
      </c>
    </row>
    <row r="45" spans="1:64" x14ac:dyDescent="0.3">
      <c r="A45" s="82" t="s">
        <v>325</v>
      </c>
      <c r="B45" s="77" t="s">
        <v>259</v>
      </c>
      <c r="C45" s="77" t="s">
        <v>13</v>
      </c>
      <c r="D45" s="83" t="s">
        <v>13</v>
      </c>
      <c r="E45" s="80">
        <v>9.4999999999999998E-3</v>
      </c>
      <c r="F45" s="80">
        <v>0.01</v>
      </c>
      <c r="G45" s="80">
        <v>9.7000000000000003E-3</v>
      </c>
      <c r="H45" s="80">
        <v>0.01</v>
      </c>
      <c r="I45" s="80">
        <v>3.5999999999999999E-3</v>
      </c>
      <c r="J45" s="80">
        <v>3.8999999999999998E-3</v>
      </c>
      <c r="K45" s="80">
        <v>1.9900000000000001E-2</v>
      </c>
      <c r="L45" s="80">
        <v>0.02</v>
      </c>
      <c r="M45" s="80">
        <v>1.1299999999999999E-2</v>
      </c>
      <c r="N45" s="80">
        <v>0.01</v>
      </c>
      <c r="O45" s="80">
        <v>2.5000000000000001E-3</v>
      </c>
      <c r="P45" s="80">
        <v>5.7000000000000002E-3</v>
      </c>
      <c r="Q45" s="80">
        <v>4.9500000000000002E-2</v>
      </c>
      <c r="R45" s="80">
        <v>0.05</v>
      </c>
      <c r="S45" s="80">
        <v>6.6E-3</v>
      </c>
      <c r="T45" s="80">
        <v>7.4999999999999997E-3</v>
      </c>
      <c r="U45" s="80">
        <v>1.37E-2</v>
      </c>
      <c r="V45" s="80">
        <v>0.01</v>
      </c>
      <c r="W45" s="80">
        <v>3.2000000000000001E-2</v>
      </c>
      <c r="X45" s="80">
        <v>0.03</v>
      </c>
      <c r="Y45" s="80">
        <v>2.4799999999999999E-2</v>
      </c>
      <c r="Z45" s="80">
        <v>0.03</v>
      </c>
      <c r="AA45" s="80">
        <v>2.7199999999999998E-2</v>
      </c>
      <c r="AB45" s="80">
        <v>0.02</v>
      </c>
      <c r="AC45" s="80">
        <v>3.56E-2</v>
      </c>
      <c r="AD45" s="80">
        <v>0.03</v>
      </c>
      <c r="AE45" s="80">
        <v>9.4999999999999998E-3</v>
      </c>
      <c r="AF45" s="80">
        <v>0.03</v>
      </c>
      <c r="AG45" s="80">
        <v>1.2500000000000001E-2</v>
      </c>
      <c r="AH45" s="80">
        <v>0.01</v>
      </c>
      <c r="AI45" s="80">
        <v>1.5100000000000001E-2</v>
      </c>
      <c r="AJ45" s="80">
        <v>0.01</v>
      </c>
      <c r="AK45" s="80">
        <v>1.3899999999999999E-2</v>
      </c>
      <c r="AL45" s="80">
        <v>0.01</v>
      </c>
      <c r="AM45" s="80">
        <v>2.1899999999999999E-2</v>
      </c>
      <c r="AN45" s="80">
        <v>0.02</v>
      </c>
      <c r="AO45" s="80">
        <v>1.6400000000000001E-2</v>
      </c>
      <c r="AP45" s="80">
        <v>0.01</v>
      </c>
      <c r="AQ45" s="80">
        <v>2.2499999999999999E-2</v>
      </c>
      <c r="AR45" s="80">
        <v>0.01</v>
      </c>
      <c r="AS45" s="80">
        <v>5.2200000000000003E-2</v>
      </c>
      <c r="AT45" s="80">
        <v>0.05</v>
      </c>
      <c r="AU45" s="80">
        <v>5.04E-2</v>
      </c>
      <c r="AV45" s="80">
        <v>0.04</v>
      </c>
      <c r="AW45" s="80">
        <v>6.1899999999999997E-2</v>
      </c>
      <c r="AX45" s="80">
        <v>0.06</v>
      </c>
      <c r="AY45" s="80">
        <v>6.08E-2</v>
      </c>
      <c r="AZ45" s="80">
        <v>0.06</v>
      </c>
      <c r="BA45" s="80">
        <v>4.9399999999999999E-2</v>
      </c>
      <c r="BB45" s="80">
        <v>0.04</v>
      </c>
      <c r="BC45" s="80">
        <v>7.4999999999999997E-3</v>
      </c>
      <c r="BD45" s="80">
        <v>5.1999999999999998E-3</v>
      </c>
      <c r="BE45" s="80">
        <v>6.7999999999999996E-3</v>
      </c>
      <c r="BF45" s="80">
        <v>5.1999999999999998E-3</v>
      </c>
      <c r="BG45" s="80">
        <v>4.2200000000000001E-2</v>
      </c>
      <c r="BH45" s="80">
        <v>0.03</v>
      </c>
      <c r="BI45" s="80">
        <v>1.38E-2</v>
      </c>
      <c r="BJ45" s="80">
        <v>5.0900000000000001E-2</v>
      </c>
      <c r="BK45" s="80">
        <v>0.04</v>
      </c>
      <c r="BL45" s="80">
        <v>0.05</v>
      </c>
    </row>
    <row r="46" spans="1:64" x14ac:dyDescent="0.3">
      <c r="A46" s="82" t="s">
        <v>326</v>
      </c>
      <c r="B46" s="77" t="s">
        <v>259</v>
      </c>
      <c r="C46" s="77" t="s">
        <v>13</v>
      </c>
      <c r="D46" s="83" t="s">
        <v>13</v>
      </c>
      <c r="E46" s="80">
        <v>12</v>
      </c>
      <c r="F46" s="80">
        <v>14.8</v>
      </c>
      <c r="G46" s="80">
        <v>9.6199999999999992</v>
      </c>
      <c r="H46" s="80">
        <v>10.8</v>
      </c>
      <c r="I46" s="80">
        <v>3.98</v>
      </c>
      <c r="J46" s="80">
        <v>4.0599999999999996</v>
      </c>
      <c r="K46" s="80">
        <v>122</v>
      </c>
      <c r="L46" s="80">
        <v>158</v>
      </c>
      <c r="M46" s="80">
        <v>20.7</v>
      </c>
      <c r="N46" s="80">
        <v>27.5</v>
      </c>
      <c r="O46" s="80">
        <v>4.24</v>
      </c>
      <c r="P46" s="80">
        <v>4.47</v>
      </c>
      <c r="Q46" s="80">
        <v>19.7</v>
      </c>
      <c r="R46" s="80">
        <v>20.399999999999999</v>
      </c>
      <c r="S46" s="80">
        <v>4.84</v>
      </c>
      <c r="T46" s="80">
        <v>6.39</v>
      </c>
      <c r="U46" s="80">
        <v>7.95</v>
      </c>
      <c r="V46" s="80">
        <v>8.26</v>
      </c>
      <c r="W46" s="80">
        <v>22.1</v>
      </c>
      <c r="X46" s="80">
        <v>22.7</v>
      </c>
      <c r="Y46" s="80">
        <v>19.600000000000001</v>
      </c>
      <c r="Z46" s="80">
        <v>26.7</v>
      </c>
      <c r="AA46" s="80">
        <v>23.2</v>
      </c>
      <c r="AB46" s="80">
        <v>24.5</v>
      </c>
      <c r="AC46" s="80">
        <v>28.8</v>
      </c>
      <c r="AD46" s="80">
        <v>27.4</v>
      </c>
      <c r="AE46" s="80">
        <v>12.3</v>
      </c>
      <c r="AF46" s="80">
        <v>22.9</v>
      </c>
      <c r="AG46" s="80">
        <v>15.3</v>
      </c>
      <c r="AH46" s="80">
        <v>14.6</v>
      </c>
      <c r="AI46" s="80">
        <v>23</v>
      </c>
      <c r="AJ46" s="80">
        <v>23</v>
      </c>
      <c r="AK46" s="80">
        <v>24.1</v>
      </c>
      <c r="AL46" s="80">
        <v>25.8</v>
      </c>
      <c r="AM46" s="80">
        <v>20.3</v>
      </c>
      <c r="AN46" s="80">
        <v>28</v>
      </c>
      <c r="AO46" s="80">
        <v>30.8</v>
      </c>
      <c r="AP46" s="80">
        <v>33.700000000000003</v>
      </c>
      <c r="AQ46" s="80">
        <v>29.7</v>
      </c>
      <c r="AR46" s="80">
        <v>31.7</v>
      </c>
      <c r="AS46" s="80">
        <v>59.8</v>
      </c>
      <c r="AT46" s="80">
        <v>74.5</v>
      </c>
      <c r="AU46" s="80">
        <v>55.4</v>
      </c>
      <c r="AV46" s="80">
        <v>59.5</v>
      </c>
      <c r="AW46" s="80">
        <v>79.900000000000006</v>
      </c>
      <c r="AX46" s="80">
        <v>84.9</v>
      </c>
      <c r="AY46" s="80">
        <v>79.099999999999994</v>
      </c>
      <c r="AZ46" s="80">
        <v>86.5</v>
      </c>
      <c r="BA46" s="80">
        <v>70.5</v>
      </c>
      <c r="BB46" s="80">
        <v>73.900000000000006</v>
      </c>
      <c r="BC46" s="80">
        <v>5.62</v>
      </c>
      <c r="BD46" s="80">
        <v>5.89</v>
      </c>
      <c r="BE46" s="80">
        <v>5.03</v>
      </c>
      <c r="BF46" s="80">
        <v>5.59</v>
      </c>
      <c r="BG46" s="80">
        <v>80.5</v>
      </c>
      <c r="BH46" s="80">
        <v>80</v>
      </c>
      <c r="BI46" s="80">
        <v>24.2</v>
      </c>
      <c r="BJ46" s="80">
        <v>62.8</v>
      </c>
      <c r="BK46" s="80">
        <v>74</v>
      </c>
      <c r="BL46" s="80">
        <v>84.1</v>
      </c>
    </row>
    <row r="47" spans="1:64" x14ac:dyDescent="0.3">
      <c r="A47" s="82" t="s">
        <v>327</v>
      </c>
      <c r="B47" s="77" t="s">
        <v>259</v>
      </c>
      <c r="C47" s="77" t="s">
        <v>13</v>
      </c>
      <c r="D47" s="83" t="s">
        <v>13</v>
      </c>
      <c r="E47" s="80">
        <v>1.72E-2</v>
      </c>
      <c r="F47" s="80">
        <v>0.01</v>
      </c>
      <c r="G47" s="80">
        <v>1.49</v>
      </c>
      <c r="H47" s="80">
        <v>1.43</v>
      </c>
      <c r="I47" s="80">
        <v>2.5000000000000001E-4</v>
      </c>
      <c r="J47" s="80">
        <v>1.1000000000000001E-3</v>
      </c>
      <c r="K47" s="80">
        <v>3.8000000000000002E-4</v>
      </c>
      <c r="L47" s="80">
        <v>2.2000000000000001E-4</v>
      </c>
      <c r="M47" s="80">
        <v>1.1599999999999999</v>
      </c>
      <c r="N47" s="80">
        <v>1.48</v>
      </c>
      <c r="O47" s="80">
        <v>2.5000000000000001E-4</v>
      </c>
      <c r="P47" s="80">
        <v>1E-4</v>
      </c>
      <c r="Q47" s="80">
        <v>1.9800000000000002E-2</v>
      </c>
      <c r="R47" s="80">
        <v>0.04</v>
      </c>
      <c r="S47" s="80">
        <v>0.186</v>
      </c>
      <c r="T47" s="80">
        <v>0.16</v>
      </c>
      <c r="U47" s="80">
        <v>1.02</v>
      </c>
      <c r="V47" s="80">
        <v>0.9</v>
      </c>
      <c r="W47" s="80">
        <v>0.9</v>
      </c>
      <c r="X47" s="80">
        <v>1.04</v>
      </c>
      <c r="Y47" s="80">
        <v>1.98</v>
      </c>
      <c r="Z47" s="80">
        <v>2.15</v>
      </c>
      <c r="AA47" s="80">
        <v>2.5099999999999998</v>
      </c>
      <c r="AB47" s="80">
        <v>2.5299999999999998</v>
      </c>
      <c r="AC47" s="80">
        <v>5.73</v>
      </c>
      <c r="AD47" s="80">
        <v>5.6</v>
      </c>
      <c r="AE47" s="80">
        <v>1.77E-2</v>
      </c>
      <c r="AF47" s="80">
        <v>1.04</v>
      </c>
      <c r="AG47" s="80">
        <v>1.91</v>
      </c>
      <c r="AH47" s="80">
        <v>1.85</v>
      </c>
      <c r="AI47" s="80">
        <v>1.48</v>
      </c>
      <c r="AJ47" s="80">
        <v>1.1200000000000001</v>
      </c>
      <c r="AK47" s="80">
        <v>1.39</v>
      </c>
      <c r="AL47" s="80">
        <v>1.17</v>
      </c>
      <c r="AM47" s="80">
        <v>4.4000000000000004</v>
      </c>
      <c r="AN47" s="80">
        <v>6.19</v>
      </c>
      <c r="AO47" s="80">
        <v>5.52</v>
      </c>
      <c r="AP47" s="80">
        <v>5.73</v>
      </c>
      <c r="AQ47" s="80">
        <v>2.19</v>
      </c>
      <c r="AR47" s="80">
        <v>2.23</v>
      </c>
      <c r="AS47" s="80">
        <v>1.31</v>
      </c>
      <c r="AT47" s="80">
        <v>1.74</v>
      </c>
      <c r="AU47" s="80">
        <v>1.22</v>
      </c>
      <c r="AV47" s="80">
        <v>1.38</v>
      </c>
      <c r="AW47" s="80">
        <v>2.75</v>
      </c>
      <c r="AX47" s="80">
        <v>3.18</v>
      </c>
      <c r="AY47" s="80">
        <v>2.23</v>
      </c>
      <c r="AZ47" s="80">
        <v>2.5299999999999998</v>
      </c>
      <c r="BA47" s="80">
        <v>2.5299999999999998</v>
      </c>
      <c r="BB47" s="80">
        <v>2.33</v>
      </c>
      <c r="BC47" s="80">
        <v>0.16600000000000001</v>
      </c>
      <c r="BD47" s="80">
        <v>0.02</v>
      </c>
      <c r="BE47" s="80">
        <v>3.49E-3</v>
      </c>
      <c r="BF47" s="80">
        <v>1.47E-3</v>
      </c>
      <c r="BG47" s="80">
        <v>6.45</v>
      </c>
      <c r="BH47" s="80">
        <v>6.6</v>
      </c>
      <c r="BI47" s="80">
        <v>1.36</v>
      </c>
      <c r="BJ47" s="80">
        <v>1.33</v>
      </c>
      <c r="BK47" s="80">
        <v>1.75</v>
      </c>
      <c r="BL47" s="80">
        <v>2.97</v>
      </c>
    </row>
    <row r="48" spans="1:64" x14ac:dyDescent="0.3">
      <c r="A48" s="82" t="s">
        <v>328</v>
      </c>
      <c r="B48" s="77" t="s">
        <v>259</v>
      </c>
      <c r="C48" s="77">
        <v>5.0000000000000001E-3</v>
      </c>
      <c r="D48" s="118">
        <v>2.5999999999999998E-5</v>
      </c>
      <c r="E48" s="80" t="s">
        <v>447</v>
      </c>
      <c r="F48" s="80" t="s">
        <v>310</v>
      </c>
      <c r="G48" s="80" t="s">
        <v>447</v>
      </c>
      <c r="H48" s="80" t="s">
        <v>310</v>
      </c>
      <c r="I48" s="80" t="s">
        <v>447</v>
      </c>
      <c r="J48" s="80" t="s">
        <v>310</v>
      </c>
      <c r="K48" s="80" t="s">
        <v>447</v>
      </c>
      <c r="L48" s="80" t="s">
        <v>310</v>
      </c>
      <c r="M48" s="80" t="s">
        <v>447</v>
      </c>
      <c r="N48" s="80" t="s">
        <v>310</v>
      </c>
      <c r="O48" s="80" t="s">
        <v>447</v>
      </c>
      <c r="P48" s="80" t="s">
        <v>310</v>
      </c>
      <c r="Q48" s="80" t="s">
        <v>447</v>
      </c>
      <c r="R48" s="80" t="s">
        <v>310</v>
      </c>
      <c r="S48" s="80" t="s">
        <v>447</v>
      </c>
      <c r="T48" s="80" t="s">
        <v>310</v>
      </c>
      <c r="U48" s="80" t="s">
        <v>447</v>
      </c>
      <c r="V48" s="80" t="s">
        <v>310</v>
      </c>
      <c r="W48" s="80" t="s">
        <v>447</v>
      </c>
      <c r="X48" s="80" t="s">
        <v>310</v>
      </c>
      <c r="Y48" s="80" t="s">
        <v>447</v>
      </c>
      <c r="Z48" s="80" t="s">
        <v>310</v>
      </c>
      <c r="AA48" s="80" t="s">
        <v>447</v>
      </c>
      <c r="AB48" s="80" t="s">
        <v>310</v>
      </c>
      <c r="AC48" s="80" t="s">
        <v>447</v>
      </c>
      <c r="AD48" s="80" t="s">
        <v>310</v>
      </c>
      <c r="AE48" s="80" t="s">
        <v>447</v>
      </c>
      <c r="AF48" s="80">
        <v>1.3900000000000001E-5</v>
      </c>
      <c r="AG48" s="80" t="s">
        <v>310</v>
      </c>
      <c r="AH48" s="80" t="s">
        <v>310</v>
      </c>
      <c r="AI48" s="80" t="s">
        <v>310</v>
      </c>
      <c r="AJ48" s="80" t="s">
        <v>310</v>
      </c>
      <c r="AK48" s="80" t="s">
        <v>447</v>
      </c>
      <c r="AL48" s="91">
        <v>1.0900000000000001E-4</v>
      </c>
      <c r="AM48" s="80" t="s">
        <v>310</v>
      </c>
      <c r="AN48" s="80" t="s">
        <v>310</v>
      </c>
      <c r="AO48" s="80" t="s">
        <v>310</v>
      </c>
      <c r="AP48" s="80" t="s">
        <v>310</v>
      </c>
      <c r="AQ48" s="80" t="s">
        <v>310</v>
      </c>
      <c r="AR48" s="80" t="s">
        <v>310</v>
      </c>
      <c r="AS48" s="80" t="s">
        <v>310</v>
      </c>
      <c r="AT48" s="80" t="s">
        <v>310</v>
      </c>
      <c r="AU48" s="80" t="s">
        <v>310</v>
      </c>
      <c r="AV48" s="80" t="s">
        <v>310</v>
      </c>
      <c r="AW48" s="80" t="s">
        <v>447</v>
      </c>
      <c r="AX48" s="80" t="s">
        <v>310</v>
      </c>
      <c r="AY48" s="80" t="s">
        <v>447</v>
      </c>
      <c r="AZ48" s="80" t="s">
        <v>310</v>
      </c>
      <c r="BA48" s="80" t="s">
        <v>310</v>
      </c>
      <c r="BB48" s="80" t="s">
        <v>310</v>
      </c>
      <c r="BC48" s="80" t="s">
        <v>447</v>
      </c>
      <c r="BD48" s="80" t="s">
        <v>310</v>
      </c>
      <c r="BE48" s="80" t="s">
        <v>310</v>
      </c>
      <c r="BF48" s="80" t="s">
        <v>310</v>
      </c>
      <c r="BG48" s="80" t="s">
        <v>310</v>
      </c>
      <c r="BH48" s="80" t="s">
        <v>310</v>
      </c>
      <c r="BI48" s="80" t="s">
        <v>447</v>
      </c>
      <c r="BJ48" s="80" t="s">
        <v>310</v>
      </c>
      <c r="BK48" s="80" t="s">
        <v>310</v>
      </c>
      <c r="BL48" s="80" t="s">
        <v>310</v>
      </c>
    </row>
    <row r="49" spans="1:64" x14ac:dyDescent="0.3">
      <c r="A49" s="82" t="s">
        <v>329</v>
      </c>
      <c r="B49" s="77" t="s">
        <v>259</v>
      </c>
      <c r="C49" s="77">
        <v>0.5</v>
      </c>
      <c r="D49" s="118">
        <v>7.2999999999999995E-2</v>
      </c>
      <c r="E49" s="80">
        <v>2.24E-4</v>
      </c>
      <c r="F49" s="80">
        <v>2.9799999999999998E-4</v>
      </c>
      <c r="G49" s="80">
        <v>3.5500000000000002E-3</v>
      </c>
      <c r="H49" s="80">
        <v>3.3600000000000001E-3</v>
      </c>
      <c r="I49" s="80">
        <v>2.7500000000000002E-4</v>
      </c>
      <c r="J49" s="80">
        <v>3.1799999999999998E-4</v>
      </c>
      <c r="K49" s="80">
        <v>1.06E-3</v>
      </c>
      <c r="L49" s="80">
        <v>1.23E-3</v>
      </c>
      <c r="M49" s="80">
        <v>9.2100000000000005E-4</v>
      </c>
      <c r="N49" s="80">
        <v>8.2899999999999998E-4</v>
      </c>
      <c r="O49" s="80">
        <v>4.3199999999999998E-4</v>
      </c>
      <c r="P49" s="80">
        <v>3.97E-4</v>
      </c>
      <c r="Q49" s="80" t="s">
        <v>323</v>
      </c>
      <c r="R49" s="80" t="s">
        <v>323</v>
      </c>
      <c r="S49" s="80">
        <v>7.2999999999999999E-5</v>
      </c>
      <c r="T49" s="80">
        <v>7.7999999999999999E-5</v>
      </c>
      <c r="U49" s="80">
        <v>8.3999999999999995E-5</v>
      </c>
      <c r="V49" s="80">
        <v>1.12E-4</v>
      </c>
      <c r="W49" s="80">
        <v>5.3000000000000001E-5</v>
      </c>
      <c r="X49" s="80">
        <v>5.5000000000000002E-5</v>
      </c>
      <c r="Y49" s="80">
        <v>1.9799999999999999E-4</v>
      </c>
      <c r="Z49" s="80">
        <v>1.7799999999999999E-4</v>
      </c>
      <c r="AA49" s="80">
        <v>6.7999999999999999E-5</v>
      </c>
      <c r="AB49" s="80">
        <v>8.6000000000000003E-5</v>
      </c>
      <c r="AC49" s="80">
        <v>6.3E-5</v>
      </c>
      <c r="AD49" s="80">
        <v>8.2000000000000001E-5</v>
      </c>
      <c r="AE49" s="80">
        <v>2.7999999999999998E-4</v>
      </c>
      <c r="AF49" s="80">
        <v>5.0000000000000002E-5</v>
      </c>
      <c r="AG49" s="80">
        <v>6.3E-5</v>
      </c>
      <c r="AH49" s="80">
        <v>1.1400000000000001E-4</v>
      </c>
      <c r="AI49" s="80">
        <v>1.14E-3</v>
      </c>
      <c r="AJ49" s="80">
        <v>1.09E-3</v>
      </c>
      <c r="AK49" s="80">
        <v>9.0200000000000002E-4</v>
      </c>
      <c r="AL49" s="80">
        <v>8.9499999999999996E-4</v>
      </c>
      <c r="AM49" s="80">
        <v>1.9699999999999999E-4</v>
      </c>
      <c r="AN49" s="80">
        <v>2.0900000000000001E-4</v>
      </c>
      <c r="AO49" s="80">
        <v>2.4499999999999999E-4</v>
      </c>
      <c r="AP49" s="80">
        <v>2.52E-4</v>
      </c>
      <c r="AQ49" s="80">
        <v>1.84E-4</v>
      </c>
      <c r="AR49" s="80">
        <v>2.7399999999999999E-4</v>
      </c>
      <c r="AS49" s="80">
        <v>1.4999999999999999E-4</v>
      </c>
      <c r="AT49" s="80">
        <v>1.8100000000000001E-4</v>
      </c>
      <c r="AU49" s="80">
        <v>2.24E-4</v>
      </c>
      <c r="AV49" s="80">
        <v>2.61E-4</v>
      </c>
      <c r="AW49" s="80" t="s">
        <v>323</v>
      </c>
      <c r="AX49" s="80">
        <v>6.0000000000000002E-5</v>
      </c>
      <c r="AY49" s="80" t="s">
        <v>323</v>
      </c>
      <c r="AZ49" s="80" t="s">
        <v>323</v>
      </c>
      <c r="BA49" s="80">
        <v>8.1000000000000004E-5</v>
      </c>
      <c r="BB49" s="80">
        <v>1.1E-4</v>
      </c>
      <c r="BC49" s="80">
        <v>1.6000000000000001E-4</v>
      </c>
      <c r="BD49" s="80">
        <v>2.8200000000000002E-4</v>
      </c>
      <c r="BE49" s="80">
        <v>4.3899999999999999E-4</v>
      </c>
      <c r="BF49" s="80">
        <v>5.6099999999999998E-4</v>
      </c>
      <c r="BG49" s="80">
        <v>2.03E-4</v>
      </c>
      <c r="BH49" s="80">
        <v>2.5900000000000001E-4</v>
      </c>
      <c r="BI49" s="80">
        <v>9.01E-4</v>
      </c>
      <c r="BJ49" s="80">
        <v>1.5300000000000001E-4</v>
      </c>
      <c r="BK49" s="80">
        <v>1.5100000000000001E-4</v>
      </c>
      <c r="BL49" s="80">
        <v>6.0000000000000002E-5</v>
      </c>
    </row>
    <row r="50" spans="1:64" x14ac:dyDescent="0.3">
      <c r="A50" s="82" t="s">
        <v>330</v>
      </c>
      <c r="B50" s="77" t="s">
        <v>259</v>
      </c>
      <c r="C50" s="77">
        <v>0.5</v>
      </c>
      <c r="D50" s="86" t="s">
        <v>331</v>
      </c>
      <c r="E50" s="80" t="s">
        <v>338</v>
      </c>
      <c r="F50" s="80" t="s">
        <v>338</v>
      </c>
      <c r="G50" s="80">
        <v>1.08E-3</v>
      </c>
      <c r="H50" s="80">
        <v>1.08E-3</v>
      </c>
      <c r="I50" s="80" t="s">
        <v>338</v>
      </c>
      <c r="J50" s="80" t="s">
        <v>338</v>
      </c>
      <c r="K50" s="80">
        <v>5.8E-4</v>
      </c>
      <c r="L50" s="80">
        <v>7.7999999999999999E-4</v>
      </c>
      <c r="M50" s="80">
        <v>1.4499999999999999E-3</v>
      </c>
      <c r="N50" s="80">
        <v>1.7799999999999999E-3</v>
      </c>
      <c r="O50" s="80" t="s">
        <v>338</v>
      </c>
      <c r="P50" s="80" t="s">
        <v>338</v>
      </c>
      <c r="Q50" s="80">
        <v>2.0300000000000001E-3</v>
      </c>
      <c r="R50" s="80">
        <v>2.3600000000000001E-3</v>
      </c>
      <c r="S50" s="80">
        <v>3.63E-3</v>
      </c>
      <c r="T50" s="80">
        <v>3.2299999999999998E-3</v>
      </c>
      <c r="U50" s="80">
        <v>1.9699999999999999E-2</v>
      </c>
      <c r="V50" s="80">
        <v>0.01</v>
      </c>
      <c r="W50" s="80">
        <v>3.0300000000000001E-2</v>
      </c>
      <c r="X50" s="80">
        <v>0.03</v>
      </c>
      <c r="Y50" s="80">
        <v>3.0700000000000002E-2</v>
      </c>
      <c r="Z50" s="80">
        <v>0.04</v>
      </c>
      <c r="AA50" s="80">
        <v>1.7000000000000001E-2</v>
      </c>
      <c r="AB50" s="80">
        <v>0.01</v>
      </c>
      <c r="AC50" s="80">
        <v>4.2900000000000001E-2</v>
      </c>
      <c r="AD50" s="80">
        <v>0.03</v>
      </c>
      <c r="AE50" s="80" t="s">
        <v>338</v>
      </c>
      <c r="AF50" s="80">
        <v>0.03</v>
      </c>
      <c r="AG50" s="80" t="s">
        <v>338</v>
      </c>
      <c r="AH50" s="80" t="s">
        <v>338</v>
      </c>
      <c r="AI50" s="80">
        <v>2.4599999999999999E-3</v>
      </c>
      <c r="AJ50" s="80">
        <v>1.9499999999999999E-3</v>
      </c>
      <c r="AK50" s="80">
        <v>5.0600000000000003E-3</v>
      </c>
      <c r="AL50" s="80">
        <v>6.9300000000000004E-3</v>
      </c>
      <c r="AM50" s="80">
        <v>1.21E-2</v>
      </c>
      <c r="AN50" s="80">
        <v>0.01</v>
      </c>
      <c r="AO50" s="80">
        <v>1.35E-2</v>
      </c>
      <c r="AP50" s="80">
        <v>0.01</v>
      </c>
      <c r="AQ50" s="80">
        <v>6.7600000000000004E-3</v>
      </c>
      <c r="AR50" s="80">
        <v>6.7299999999999999E-3</v>
      </c>
      <c r="AS50" s="80">
        <v>2.35E-2</v>
      </c>
      <c r="AT50" s="80">
        <v>0.02</v>
      </c>
      <c r="AU50" s="80">
        <v>2.47E-2</v>
      </c>
      <c r="AV50" s="80">
        <v>0.02</v>
      </c>
      <c r="AW50" s="80">
        <v>2.9100000000000001E-2</v>
      </c>
      <c r="AX50" s="80">
        <v>0.03</v>
      </c>
      <c r="AY50" s="80">
        <v>2.6499999999999999E-2</v>
      </c>
      <c r="AZ50" s="80">
        <v>0.02</v>
      </c>
      <c r="BA50" s="80">
        <v>3.1099999999999999E-2</v>
      </c>
      <c r="BB50" s="80">
        <v>0.02</v>
      </c>
      <c r="BC50" s="80">
        <v>8.4999999999999995E-4</v>
      </c>
      <c r="BD50" s="80" t="s">
        <v>338</v>
      </c>
      <c r="BE50" s="80">
        <v>1.2899999999999999E-3</v>
      </c>
      <c r="BF50" s="80">
        <v>9.5E-4</v>
      </c>
      <c r="BG50" s="80">
        <v>1.3299999999999999E-2</v>
      </c>
      <c r="BH50" s="80">
        <v>0.01</v>
      </c>
      <c r="BI50" s="80">
        <v>5.0699999999999999E-3</v>
      </c>
      <c r="BJ50" s="80">
        <v>2.3800000000000002E-2</v>
      </c>
      <c r="BK50" s="80">
        <v>0.02</v>
      </c>
      <c r="BL50" s="80">
        <v>0.03</v>
      </c>
    </row>
    <row r="51" spans="1:64" hidden="1" x14ac:dyDescent="0.3">
      <c r="A51" s="92" t="s">
        <v>332</v>
      </c>
      <c r="B51" s="83"/>
      <c r="C51" s="83"/>
      <c r="D51" s="83"/>
      <c r="E51" s="93">
        <f t="shared" ref="E51:BL51" si="3">IF(AND(E10&gt;60,E10&lt;=180),EXP(0.76*LN(E10)+1.06)/1000,0.15)</f>
        <v>0.15</v>
      </c>
      <c r="F51" s="93">
        <f t="shared" si="3"/>
        <v>0.15</v>
      </c>
      <c r="G51" s="93">
        <f t="shared" si="3"/>
        <v>0.13725867955248278</v>
      </c>
      <c r="H51" s="93">
        <f t="shared" si="3"/>
        <v>0.14877174408107449</v>
      </c>
      <c r="I51" s="93">
        <f t="shared" si="3"/>
        <v>0.10487978004232186</v>
      </c>
      <c r="J51" s="93">
        <f t="shared" si="3"/>
        <v>0.10558441981746848</v>
      </c>
      <c r="K51" s="93">
        <f t="shared" si="3"/>
        <v>0.15</v>
      </c>
      <c r="L51" s="93">
        <f t="shared" si="3"/>
        <v>0.15</v>
      </c>
      <c r="M51" s="93">
        <f t="shared" si="3"/>
        <v>0.15</v>
      </c>
      <c r="N51" s="93">
        <f t="shared" si="3"/>
        <v>0.15</v>
      </c>
      <c r="O51" s="93">
        <f t="shared" si="3"/>
        <v>7.0576686712085029E-2</v>
      </c>
      <c r="P51" s="93">
        <f t="shared" si="3"/>
        <v>7.7195473257741246E-2</v>
      </c>
      <c r="Q51" s="93">
        <f t="shared" si="3"/>
        <v>0.15</v>
      </c>
      <c r="R51" s="93">
        <f t="shared" si="3"/>
        <v>0.15</v>
      </c>
      <c r="S51" s="93">
        <f t="shared" si="3"/>
        <v>8.6052986767726991E-2</v>
      </c>
      <c r="T51" s="93">
        <f t="shared" si="3"/>
        <v>0.10346598930949477</v>
      </c>
      <c r="U51" s="93">
        <f t="shared" si="3"/>
        <v>0.11255184836835007</v>
      </c>
      <c r="V51" s="93">
        <f t="shared" si="3"/>
        <v>0.11255184836835007</v>
      </c>
      <c r="W51" s="93">
        <f t="shared" si="3"/>
        <v>0.15</v>
      </c>
      <c r="X51" s="93">
        <f t="shared" si="3"/>
        <v>0.15</v>
      </c>
      <c r="Y51" s="93">
        <f t="shared" si="3"/>
        <v>0.15</v>
      </c>
      <c r="Z51" s="93">
        <f t="shared" si="3"/>
        <v>0.15</v>
      </c>
      <c r="AA51" s="93">
        <f t="shared" si="3"/>
        <v>0.15</v>
      </c>
      <c r="AB51" s="93">
        <f t="shared" si="3"/>
        <v>0.15</v>
      </c>
      <c r="AC51" s="93">
        <f t="shared" si="3"/>
        <v>0.15</v>
      </c>
      <c r="AD51" s="93">
        <f t="shared" si="3"/>
        <v>0.15</v>
      </c>
      <c r="AE51" s="93">
        <f t="shared" si="3"/>
        <v>0.15</v>
      </c>
      <c r="AF51" s="93">
        <f t="shared" si="3"/>
        <v>0.15</v>
      </c>
      <c r="AG51" s="93">
        <f t="shared" si="3"/>
        <v>0.15</v>
      </c>
      <c r="AH51" s="93">
        <f t="shared" si="3"/>
        <v>0.15</v>
      </c>
      <c r="AI51" s="93">
        <f t="shared" si="3"/>
        <v>0.15</v>
      </c>
      <c r="AJ51" s="93">
        <f t="shared" si="3"/>
        <v>0.15</v>
      </c>
      <c r="AK51" s="93">
        <f t="shared" si="3"/>
        <v>0.15</v>
      </c>
      <c r="AL51" s="93">
        <f t="shared" si="3"/>
        <v>0.15</v>
      </c>
      <c r="AM51" s="93">
        <f t="shared" si="3"/>
        <v>0.15</v>
      </c>
      <c r="AN51" s="93">
        <f t="shared" si="3"/>
        <v>0.15</v>
      </c>
      <c r="AO51" s="93">
        <f t="shared" si="3"/>
        <v>0.15</v>
      </c>
      <c r="AP51" s="93">
        <f t="shared" si="3"/>
        <v>0.15</v>
      </c>
      <c r="AQ51" s="93">
        <f t="shared" si="3"/>
        <v>0.15</v>
      </c>
      <c r="AR51" s="93">
        <f t="shared" si="3"/>
        <v>0.15</v>
      </c>
      <c r="AS51" s="93">
        <f t="shared" si="3"/>
        <v>0.15</v>
      </c>
      <c r="AT51" s="93">
        <f t="shared" si="3"/>
        <v>0.15</v>
      </c>
      <c r="AU51" s="93">
        <f t="shared" si="3"/>
        <v>0.15</v>
      </c>
      <c r="AV51" s="93">
        <f t="shared" si="3"/>
        <v>0.15</v>
      </c>
      <c r="AW51" s="93">
        <f t="shared" si="3"/>
        <v>0.15</v>
      </c>
      <c r="AX51" s="93">
        <f t="shared" si="3"/>
        <v>0.15</v>
      </c>
      <c r="AY51" s="93">
        <f t="shared" si="3"/>
        <v>0.15</v>
      </c>
      <c r="AZ51" s="93">
        <f t="shared" si="3"/>
        <v>0.15</v>
      </c>
      <c r="BA51" s="93">
        <f t="shared" si="3"/>
        <v>0.15</v>
      </c>
      <c r="BB51" s="93">
        <f t="shared" si="3"/>
        <v>0.15</v>
      </c>
      <c r="BC51" s="93">
        <f t="shared" si="3"/>
        <v>7.4774490262181914E-2</v>
      </c>
      <c r="BD51" s="93">
        <f t="shared" si="3"/>
        <v>8.1356644339283496E-2</v>
      </c>
      <c r="BE51" s="93">
        <f t="shared" si="3"/>
        <v>7.6573025715706275E-2</v>
      </c>
      <c r="BF51" s="93">
        <f t="shared" si="3"/>
        <v>8.416928282430243E-2</v>
      </c>
      <c r="BG51" s="93">
        <f t="shared" si="3"/>
        <v>0.15</v>
      </c>
      <c r="BH51" s="93">
        <f t="shared" si="3"/>
        <v>0.15</v>
      </c>
      <c r="BI51" s="93">
        <f t="shared" si="3"/>
        <v>0.15</v>
      </c>
      <c r="BJ51" s="93">
        <f t="shared" si="3"/>
        <v>0.15</v>
      </c>
      <c r="BK51" s="93">
        <f t="shared" si="3"/>
        <v>0.15</v>
      </c>
      <c r="BL51" s="93">
        <f t="shared" si="3"/>
        <v>0.15</v>
      </c>
    </row>
    <row r="52" spans="1:64" x14ac:dyDescent="0.3">
      <c r="A52" s="82" t="s">
        <v>333</v>
      </c>
      <c r="B52" s="77" t="s">
        <v>259</v>
      </c>
      <c r="C52" s="77" t="s">
        <v>13</v>
      </c>
      <c r="D52" s="101" t="s">
        <v>334</v>
      </c>
      <c r="E52" s="102" t="s">
        <v>335</v>
      </c>
      <c r="F52" s="102" t="s">
        <v>335</v>
      </c>
      <c r="G52" s="102" t="s">
        <v>335</v>
      </c>
      <c r="H52" s="102" t="s">
        <v>335</v>
      </c>
      <c r="I52" s="102" t="s">
        <v>335</v>
      </c>
      <c r="J52" s="102" t="s">
        <v>335</v>
      </c>
      <c r="K52" s="102" t="s">
        <v>335</v>
      </c>
      <c r="L52" s="102" t="s">
        <v>335</v>
      </c>
      <c r="M52" s="102" t="s">
        <v>335</v>
      </c>
      <c r="N52" s="102" t="s">
        <v>335</v>
      </c>
      <c r="O52" s="102" t="s">
        <v>335</v>
      </c>
      <c r="P52" s="102" t="s">
        <v>335</v>
      </c>
      <c r="Q52" s="102" t="s">
        <v>335</v>
      </c>
      <c r="R52" s="102" t="s">
        <v>335</v>
      </c>
      <c r="S52" s="102" t="s">
        <v>335</v>
      </c>
      <c r="T52" s="102" t="s">
        <v>335</v>
      </c>
      <c r="U52" s="102" t="s">
        <v>335</v>
      </c>
      <c r="V52" s="102" t="s">
        <v>335</v>
      </c>
      <c r="W52" s="102" t="s">
        <v>335</v>
      </c>
      <c r="X52" s="102" t="s">
        <v>335</v>
      </c>
      <c r="Y52" s="102" t="s">
        <v>335</v>
      </c>
      <c r="Z52" s="102" t="s">
        <v>335</v>
      </c>
      <c r="AA52" s="102" t="s">
        <v>335</v>
      </c>
      <c r="AB52" s="102" t="s">
        <v>335</v>
      </c>
      <c r="AC52" s="102" t="s">
        <v>335</v>
      </c>
      <c r="AD52" s="102" t="s">
        <v>335</v>
      </c>
      <c r="AE52" s="102" t="s">
        <v>335</v>
      </c>
      <c r="AF52" s="102" t="s">
        <v>335</v>
      </c>
      <c r="AG52" s="102" t="s">
        <v>335</v>
      </c>
      <c r="AH52" s="102" t="s">
        <v>335</v>
      </c>
      <c r="AI52" s="102" t="s">
        <v>335</v>
      </c>
      <c r="AJ52" s="102" t="s">
        <v>335</v>
      </c>
      <c r="AK52" s="102" t="s">
        <v>335</v>
      </c>
      <c r="AL52" s="102" t="s">
        <v>335</v>
      </c>
      <c r="AM52" s="102" t="s">
        <v>335</v>
      </c>
      <c r="AN52" s="102" t="s">
        <v>335</v>
      </c>
      <c r="AO52" s="102" t="s">
        <v>335</v>
      </c>
      <c r="AP52" s="102" t="s">
        <v>335</v>
      </c>
      <c r="AQ52" s="102" t="s">
        <v>335</v>
      </c>
      <c r="AR52" s="102" t="s">
        <v>335</v>
      </c>
      <c r="AS52" s="102" t="s">
        <v>335</v>
      </c>
      <c r="AT52" s="102" t="s">
        <v>335</v>
      </c>
      <c r="AU52" s="102" t="s">
        <v>335</v>
      </c>
      <c r="AV52" s="102" t="s">
        <v>335</v>
      </c>
      <c r="AW52" s="102" t="s">
        <v>335</v>
      </c>
      <c r="AX52" s="102" t="s">
        <v>335</v>
      </c>
      <c r="AY52" s="102" t="s">
        <v>335</v>
      </c>
      <c r="AZ52" s="102" t="s">
        <v>335</v>
      </c>
      <c r="BA52" s="102" t="s">
        <v>335</v>
      </c>
      <c r="BB52" s="102" t="s">
        <v>335</v>
      </c>
      <c r="BC52" s="102" t="s">
        <v>335</v>
      </c>
      <c r="BD52" s="102" t="s">
        <v>335</v>
      </c>
      <c r="BE52" s="102" t="s">
        <v>335</v>
      </c>
      <c r="BF52" s="102" t="s">
        <v>335</v>
      </c>
      <c r="BG52" s="102" t="s">
        <v>335</v>
      </c>
      <c r="BH52" s="102" t="s">
        <v>335</v>
      </c>
      <c r="BI52" s="102" t="s">
        <v>335</v>
      </c>
      <c r="BJ52" s="102" t="s">
        <v>335</v>
      </c>
      <c r="BK52" s="102" t="s">
        <v>335</v>
      </c>
      <c r="BL52" s="102" t="s">
        <v>335</v>
      </c>
    </row>
    <row r="53" spans="1:64" x14ac:dyDescent="0.3">
      <c r="A53" s="82" t="s">
        <v>336</v>
      </c>
      <c r="B53" s="77" t="s">
        <v>259</v>
      </c>
      <c r="C53" s="77" t="s">
        <v>13</v>
      </c>
      <c r="D53" s="83" t="s">
        <v>13</v>
      </c>
      <c r="E53" s="80">
        <v>1.93</v>
      </c>
      <c r="F53" s="80">
        <v>2.19</v>
      </c>
      <c r="G53" s="80">
        <v>1.69</v>
      </c>
      <c r="H53" s="80">
        <v>1.86</v>
      </c>
      <c r="I53" s="80">
        <v>1.3</v>
      </c>
      <c r="J53" s="80">
        <v>1.29</v>
      </c>
      <c r="K53" s="80">
        <v>4.6100000000000003</v>
      </c>
      <c r="L53" s="80">
        <v>5.1100000000000003</v>
      </c>
      <c r="M53" s="80">
        <v>2.09</v>
      </c>
      <c r="N53" s="80">
        <v>2.36</v>
      </c>
      <c r="O53" s="80">
        <v>0.44600000000000001</v>
      </c>
      <c r="P53" s="80">
        <v>0.57999999999999996</v>
      </c>
      <c r="Q53" s="80">
        <v>2.44</v>
      </c>
      <c r="R53" s="80">
        <v>2.59</v>
      </c>
      <c r="S53" s="80">
        <v>1.1200000000000001</v>
      </c>
      <c r="T53" s="80">
        <v>1.22</v>
      </c>
      <c r="U53" s="80">
        <v>1.34</v>
      </c>
      <c r="V53" s="80">
        <v>1.31</v>
      </c>
      <c r="W53" s="80">
        <v>2.09</v>
      </c>
      <c r="X53" s="80">
        <v>2.41</v>
      </c>
      <c r="Y53" s="80">
        <v>2</v>
      </c>
      <c r="Z53" s="80">
        <v>2.58</v>
      </c>
      <c r="AA53" s="80">
        <v>2.6</v>
      </c>
      <c r="AB53" s="80">
        <v>2.61</v>
      </c>
      <c r="AC53" s="80">
        <v>2.91</v>
      </c>
      <c r="AD53" s="80">
        <v>2.89</v>
      </c>
      <c r="AE53" s="80">
        <v>1.94</v>
      </c>
      <c r="AF53" s="80">
        <v>2.41</v>
      </c>
      <c r="AG53" s="80">
        <v>2.33</v>
      </c>
      <c r="AH53" s="80">
        <v>2.27</v>
      </c>
      <c r="AI53" s="80">
        <v>2.34</v>
      </c>
      <c r="AJ53" s="80">
        <v>2.16</v>
      </c>
      <c r="AK53" s="80">
        <v>2.34</v>
      </c>
      <c r="AL53" s="80">
        <v>2.56</v>
      </c>
      <c r="AM53" s="80">
        <v>2.2799999999999998</v>
      </c>
      <c r="AN53" s="80">
        <v>2.6</v>
      </c>
      <c r="AO53" s="80">
        <v>2.44</v>
      </c>
      <c r="AP53" s="80">
        <v>2.48</v>
      </c>
      <c r="AQ53" s="80">
        <v>2.71</v>
      </c>
      <c r="AR53" s="80">
        <v>2.7</v>
      </c>
      <c r="AS53" s="80">
        <v>4.21</v>
      </c>
      <c r="AT53" s="80">
        <v>4.72</v>
      </c>
      <c r="AU53" s="80">
        <v>4.1399999999999997</v>
      </c>
      <c r="AV53" s="80">
        <v>4.4400000000000004</v>
      </c>
      <c r="AW53" s="80">
        <v>4.57</v>
      </c>
      <c r="AX53" s="80">
        <v>5.29</v>
      </c>
      <c r="AY53" s="80">
        <v>4.5</v>
      </c>
      <c r="AZ53" s="80">
        <v>5.03</v>
      </c>
      <c r="BA53" s="80">
        <v>4.5199999999999996</v>
      </c>
      <c r="BB53" s="80">
        <v>4.0999999999999996</v>
      </c>
      <c r="BC53" s="80">
        <v>0.996</v>
      </c>
      <c r="BD53" s="80">
        <v>0.82</v>
      </c>
      <c r="BE53" s="80">
        <v>1.05</v>
      </c>
      <c r="BF53" s="80">
        <v>0.84</v>
      </c>
      <c r="BG53" s="80">
        <v>3.87</v>
      </c>
      <c r="BH53" s="80">
        <v>3.69</v>
      </c>
      <c r="BI53" s="80">
        <v>2.34</v>
      </c>
      <c r="BJ53" s="80">
        <v>4.21</v>
      </c>
      <c r="BK53" s="80">
        <v>4.38</v>
      </c>
      <c r="BL53" s="80">
        <v>4.9800000000000004</v>
      </c>
    </row>
    <row r="54" spans="1:64" x14ac:dyDescent="0.3">
      <c r="A54" s="82" t="s">
        <v>337</v>
      </c>
      <c r="B54" s="77" t="s">
        <v>259</v>
      </c>
      <c r="C54" s="77">
        <v>0.05</v>
      </c>
      <c r="D54" s="118">
        <v>1E-3</v>
      </c>
      <c r="E54" s="80">
        <v>4.3399999999999998E-4</v>
      </c>
      <c r="F54" s="80">
        <v>4.0000000000000002E-4</v>
      </c>
      <c r="G54" s="80" t="s">
        <v>323</v>
      </c>
      <c r="H54" s="80" t="s">
        <v>323</v>
      </c>
      <c r="I54" s="80">
        <v>2.24E-4</v>
      </c>
      <c r="J54" s="80">
        <v>1.7100000000000001E-4</v>
      </c>
      <c r="K54" s="91">
        <v>1.91E-3</v>
      </c>
      <c r="L54" s="91">
        <v>2.5699999999999998E-3</v>
      </c>
      <c r="M54" s="80" t="s">
        <v>323</v>
      </c>
      <c r="N54" s="80" t="s">
        <v>323</v>
      </c>
      <c r="O54" s="80">
        <v>2.3499999999999999E-4</v>
      </c>
      <c r="P54" s="80">
        <v>1.6000000000000001E-4</v>
      </c>
      <c r="Q54" s="80">
        <v>7.7999999999999999E-5</v>
      </c>
      <c r="R54" s="80" t="s">
        <v>323</v>
      </c>
      <c r="S54" s="80">
        <v>7.2000000000000002E-5</v>
      </c>
      <c r="T54" s="80" t="s">
        <v>323</v>
      </c>
      <c r="U54" s="80" t="s">
        <v>323</v>
      </c>
      <c r="V54" s="80" t="s">
        <v>323</v>
      </c>
      <c r="W54" s="80" t="s">
        <v>323</v>
      </c>
      <c r="X54" s="80" t="s">
        <v>323</v>
      </c>
      <c r="Y54" s="80" t="s">
        <v>323</v>
      </c>
      <c r="Z54" s="80" t="s">
        <v>323</v>
      </c>
      <c r="AA54" s="80">
        <v>1.22E-4</v>
      </c>
      <c r="AB54" s="80" t="s">
        <v>323</v>
      </c>
      <c r="AC54" s="80" t="s">
        <v>323</v>
      </c>
      <c r="AD54" s="80" t="s">
        <v>323</v>
      </c>
      <c r="AE54" s="80">
        <v>5.4500000000000002E-4</v>
      </c>
      <c r="AF54" s="80" t="s">
        <v>323</v>
      </c>
      <c r="AG54" s="80">
        <v>1.45E-4</v>
      </c>
      <c r="AH54" s="80">
        <v>9.2999999999999997E-5</v>
      </c>
      <c r="AI54" s="80" t="s">
        <v>323</v>
      </c>
      <c r="AJ54" s="80">
        <v>5.5000000000000002E-5</v>
      </c>
      <c r="AK54" s="80" t="s">
        <v>323</v>
      </c>
      <c r="AL54" s="80" t="s">
        <v>323</v>
      </c>
      <c r="AM54" s="80" t="s">
        <v>323</v>
      </c>
      <c r="AN54" s="80" t="s">
        <v>323</v>
      </c>
      <c r="AO54" s="80" t="s">
        <v>323</v>
      </c>
      <c r="AP54" s="80" t="s">
        <v>323</v>
      </c>
      <c r="AQ54" s="80" t="s">
        <v>323</v>
      </c>
      <c r="AR54" s="80" t="s">
        <v>323</v>
      </c>
      <c r="AS54" s="80" t="s">
        <v>323</v>
      </c>
      <c r="AT54" s="80" t="s">
        <v>323</v>
      </c>
      <c r="AU54" s="80" t="s">
        <v>323</v>
      </c>
      <c r="AV54" s="80" t="s">
        <v>323</v>
      </c>
      <c r="AW54" s="80" t="s">
        <v>323</v>
      </c>
      <c r="AX54" s="80" t="s">
        <v>323</v>
      </c>
      <c r="AY54" s="80" t="s">
        <v>323</v>
      </c>
      <c r="AZ54" s="80" t="s">
        <v>323</v>
      </c>
      <c r="BA54" s="80">
        <v>7.8999999999999996E-5</v>
      </c>
      <c r="BB54" s="80" t="s">
        <v>323</v>
      </c>
      <c r="BC54" s="80">
        <v>6.8999999999999997E-5</v>
      </c>
      <c r="BD54" s="80">
        <v>1.06E-4</v>
      </c>
      <c r="BE54" s="80">
        <v>1.7100000000000001E-4</v>
      </c>
      <c r="BF54" s="80">
        <v>2.02E-4</v>
      </c>
      <c r="BG54" s="80">
        <v>8.3999999999999995E-5</v>
      </c>
      <c r="BH54" s="80">
        <v>7.6000000000000004E-5</v>
      </c>
      <c r="BI54" s="80" t="s">
        <v>323</v>
      </c>
      <c r="BJ54" s="80" t="s">
        <v>323</v>
      </c>
      <c r="BK54" s="80" t="s">
        <v>323</v>
      </c>
      <c r="BL54" s="80" t="s">
        <v>323</v>
      </c>
    </row>
    <row r="55" spans="1:64" x14ac:dyDescent="0.3">
      <c r="A55" s="82" t="s">
        <v>339</v>
      </c>
      <c r="B55" s="77" t="s">
        <v>259</v>
      </c>
      <c r="C55" s="77" t="s">
        <v>13</v>
      </c>
      <c r="D55" s="119" t="s">
        <v>13</v>
      </c>
      <c r="E55" s="80">
        <v>13.7</v>
      </c>
      <c r="F55" s="80">
        <v>14.1</v>
      </c>
      <c r="G55" s="80">
        <v>11.6</v>
      </c>
      <c r="H55" s="80">
        <v>12.6</v>
      </c>
      <c r="I55" s="80">
        <v>13.4</v>
      </c>
      <c r="J55" s="80">
        <v>13.9</v>
      </c>
      <c r="K55" s="80">
        <v>11.7</v>
      </c>
      <c r="L55" s="80">
        <v>12.5</v>
      </c>
      <c r="M55" s="80">
        <v>13.6</v>
      </c>
      <c r="N55" s="80">
        <v>14.9</v>
      </c>
      <c r="O55" s="80">
        <v>10.3</v>
      </c>
      <c r="P55" s="80">
        <v>11.2</v>
      </c>
      <c r="Q55" s="80">
        <v>17.7</v>
      </c>
      <c r="R55" s="80">
        <v>9.0399999999999991</v>
      </c>
      <c r="S55" s="80">
        <v>12.2</v>
      </c>
      <c r="T55" s="80">
        <v>13.2</v>
      </c>
      <c r="U55" s="80">
        <v>13.9</v>
      </c>
      <c r="V55" s="80">
        <v>12.7</v>
      </c>
      <c r="W55" s="80">
        <v>17.399999999999999</v>
      </c>
      <c r="X55" s="80">
        <v>19.100000000000001</v>
      </c>
      <c r="Y55" s="80">
        <v>17.5</v>
      </c>
      <c r="Z55" s="80">
        <v>21.9</v>
      </c>
      <c r="AA55" s="80">
        <v>19.3</v>
      </c>
      <c r="AB55" s="80">
        <v>19.8</v>
      </c>
      <c r="AC55" s="80">
        <v>25.4</v>
      </c>
      <c r="AD55" s="80">
        <v>26.1</v>
      </c>
      <c r="AE55" s="80">
        <v>13.7</v>
      </c>
      <c r="AF55" s="80">
        <v>19.100000000000001</v>
      </c>
      <c r="AG55" s="80">
        <v>21.1</v>
      </c>
      <c r="AH55" s="80">
        <v>21.8</v>
      </c>
      <c r="AI55" s="80">
        <v>13.8</v>
      </c>
      <c r="AJ55" s="80">
        <v>14</v>
      </c>
      <c r="AK55" s="80">
        <v>13.4</v>
      </c>
      <c r="AL55" s="80">
        <v>14.3</v>
      </c>
      <c r="AM55" s="80">
        <v>18.399999999999999</v>
      </c>
      <c r="AN55" s="80">
        <v>18.8</v>
      </c>
      <c r="AO55" s="80">
        <v>20.2</v>
      </c>
      <c r="AP55" s="80">
        <v>20.2</v>
      </c>
      <c r="AQ55" s="80">
        <v>19.7</v>
      </c>
      <c r="AR55" s="80">
        <v>19.8</v>
      </c>
      <c r="AS55" s="80">
        <v>27.5</v>
      </c>
      <c r="AT55" s="80">
        <v>28.1</v>
      </c>
      <c r="AU55" s="80">
        <v>27.9</v>
      </c>
      <c r="AV55" s="80">
        <v>28.3</v>
      </c>
      <c r="AW55" s="80">
        <v>31.5</v>
      </c>
      <c r="AX55" s="80">
        <v>32.200000000000003</v>
      </c>
      <c r="AY55" s="80">
        <v>31.4</v>
      </c>
      <c r="AZ55" s="80">
        <v>32</v>
      </c>
      <c r="BA55" s="80">
        <v>27.3</v>
      </c>
      <c r="BB55" s="80">
        <v>27.8</v>
      </c>
      <c r="BC55" s="80">
        <v>11.3</v>
      </c>
      <c r="BD55" s="80">
        <v>9.73</v>
      </c>
      <c r="BE55" s="80">
        <v>11.3</v>
      </c>
      <c r="BF55" s="80">
        <v>10.9</v>
      </c>
      <c r="BG55" s="80">
        <v>24.3</v>
      </c>
      <c r="BH55" s="80">
        <v>24.2</v>
      </c>
      <c r="BI55" s="80">
        <v>13.6</v>
      </c>
      <c r="BJ55" s="80">
        <v>28.1</v>
      </c>
      <c r="BK55" s="80">
        <v>28.4</v>
      </c>
      <c r="BL55" s="80">
        <v>31.9</v>
      </c>
    </row>
    <row r="56" spans="1:64" x14ac:dyDescent="0.3">
      <c r="A56" s="82" t="s">
        <v>340</v>
      </c>
      <c r="B56" s="77" t="s">
        <v>259</v>
      </c>
      <c r="C56" s="77" t="s">
        <v>13</v>
      </c>
      <c r="D56" s="119" t="s">
        <v>13</v>
      </c>
      <c r="E56" s="80">
        <v>6.4</v>
      </c>
      <c r="F56" s="80">
        <v>6.61</v>
      </c>
      <c r="G56" s="80">
        <v>5.41</v>
      </c>
      <c r="H56" s="80">
        <v>5.89</v>
      </c>
      <c r="I56" s="80">
        <v>6.24</v>
      </c>
      <c r="J56" s="80">
        <v>6.5</v>
      </c>
      <c r="K56" s="80">
        <v>5.46</v>
      </c>
      <c r="L56" s="80">
        <v>5.85</v>
      </c>
      <c r="M56" s="80">
        <v>6.36</v>
      </c>
      <c r="N56" s="80">
        <v>6.95</v>
      </c>
      <c r="O56" s="80">
        <v>4.8</v>
      </c>
      <c r="P56" s="80">
        <v>5.23</v>
      </c>
      <c r="Q56" s="80">
        <v>8.25</v>
      </c>
      <c r="R56" s="80">
        <v>8.59</v>
      </c>
      <c r="S56" s="80">
        <v>5.68</v>
      </c>
      <c r="T56" s="80">
        <v>6.18</v>
      </c>
      <c r="U56" s="80">
        <v>6.49</v>
      </c>
      <c r="V56" s="80">
        <v>5.93</v>
      </c>
      <c r="W56" s="80">
        <v>8.1300000000000008</v>
      </c>
      <c r="X56" s="80">
        <v>8.93</v>
      </c>
      <c r="Y56" s="80">
        <v>8.18</v>
      </c>
      <c r="Z56" s="80">
        <v>10.3</v>
      </c>
      <c r="AA56" s="80">
        <v>9</v>
      </c>
      <c r="AB56" s="80">
        <v>9.24</v>
      </c>
      <c r="AC56" s="80">
        <v>11.9</v>
      </c>
      <c r="AD56" s="80">
        <v>12.2</v>
      </c>
      <c r="AE56" s="80">
        <v>6.43</v>
      </c>
      <c r="AF56" s="80">
        <v>8.9499999999999993</v>
      </c>
      <c r="AG56" s="80">
        <v>9.8800000000000008</v>
      </c>
      <c r="AH56" s="80">
        <v>10.199999999999999</v>
      </c>
      <c r="AI56" s="80">
        <v>6.44</v>
      </c>
      <c r="AJ56" s="80">
        <v>6.56</v>
      </c>
      <c r="AK56" s="80">
        <v>6.25</v>
      </c>
      <c r="AL56" s="80">
        <v>6.68</v>
      </c>
      <c r="AM56" s="80">
        <v>8.61</v>
      </c>
      <c r="AN56" s="80">
        <v>8.81</v>
      </c>
      <c r="AO56" s="80">
        <v>9.4600000000000009</v>
      </c>
      <c r="AP56" s="80">
        <v>9.43</v>
      </c>
      <c r="AQ56" s="80">
        <v>9.2100000000000009</v>
      </c>
      <c r="AR56" s="80">
        <v>9.27</v>
      </c>
      <c r="AS56" s="80">
        <v>12.8</v>
      </c>
      <c r="AT56" s="80">
        <v>13.1</v>
      </c>
      <c r="AU56" s="80">
        <v>13.1</v>
      </c>
      <c r="AV56" s="80">
        <v>13.2</v>
      </c>
      <c r="AW56" s="80">
        <v>14.7</v>
      </c>
      <c r="AX56" s="80">
        <v>15</v>
      </c>
      <c r="AY56" s="80">
        <v>14.7</v>
      </c>
      <c r="AZ56" s="80">
        <v>14.9</v>
      </c>
      <c r="BA56" s="80">
        <v>12.8</v>
      </c>
      <c r="BB56" s="80">
        <v>13</v>
      </c>
      <c r="BC56" s="80">
        <v>5.26</v>
      </c>
      <c r="BD56" s="80">
        <v>4.55</v>
      </c>
      <c r="BE56" s="80">
        <v>5.3</v>
      </c>
      <c r="BF56" s="80">
        <v>5.09</v>
      </c>
      <c r="BG56" s="80">
        <v>11.4</v>
      </c>
      <c r="BH56" s="80">
        <v>11.3</v>
      </c>
      <c r="BI56" s="80">
        <v>6.35</v>
      </c>
      <c r="BJ56" s="80">
        <v>13.2</v>
      </c>
      <c r="BK56" s="80">
        <v>13.3</v>
      </c>
      <c r="BL56" s="80">
        <v>14.9</v>
      </c>
    </row>
    <row r="57" spans="1:64" x14ac:dyDescent="0.3">
      <c r="A57" s="82" t="s">
        <v>341</v>
      </c>
      <c r="B57" s="77" t="s">
        <v>259</v>
      </c>
      <c r="C57" s="77">
        <v>0.1</v>
      </c>
      <c r="D57" s="118">
        <v>1E-4</v>
      </c>
      <c r="E57" s="80" t="s">
        <v>342</v>
      </c>
      <c r="F57" s="80" t="s">
        <v>342</v>
      </c>
      <c r="G57" s="80" t="s">
        <v>342</v>
      </c>
      <c r="H57" s="80" t="s">
        <v>342</v>
      </c>
      <c r="I57" s="80" t="s">
        <v>342</v>
      </c>
      <c r="J57" s="80" t="s">
        <v>342</v>
      </c>
      <c r="K57" s="80" t="s">
        <v>342</v>
      </c>
      <c r="L57" s="80" t="s">
        <v>342</v>
      </c>
      <c r="M57" s="80" t="s">
        <v>342</v>
      </c>
      <c r="N57" s="80" t="s">
        <v>342</v>
      </c>
      <c r="O57" s="80" t="s">
        <v>342</v>
      </c>
      <c r="P57" s="80" t="s">
        <v>342</v>
      </c>
      <c r="Q57" s="80" t="s">
        <v>342</v>
      </c>
      <c r="R57" s="80" t="s">
        <v>342</v>
      </c>
      <c r="S57" s="80" t="s">
        <v>342</v>
      </c>
      <c r="T57" s="80" t="s">
        <v>342</v>
      </c>
      <c r="U57" s="80" t="s">
        <v>342</v>
      </c>
      <c r="V57" s="80" t="s">
        <v>342</v>
      </c>
      <c r="W57" s="80" t="s">
        <v>342</v>
      </c>
      <c r="X57" s="80" t="s">
        <v>342</v>
      </c>
      <c r="Y57" s="80" t="s">
        <v>342</v>
      </c>
      <c r="Z57" s="80" t="s">
        <v>342</v>
      </c>
      <c r="AA57" s="80" t="s">
        <v>342</v>
      </c>
      <c r="AB57" s="80" t="s">
        <v>342</v>
      </c>
      <c r="AC57" s="80" t="s">
        <v>342</v>
      </c>
      <c r="AD57" s="80" t="s">
        <v>342</v>
      </c>
      <c r="AE57" s="80" t="s">
        <v>342</v>
      </c>
      <c r="AF57" s="80" t="s">
        <v>342</v>
      </c>
      <c r="AG57" s="80" t="s">
        <v>342</v>
      </c>
      <c r="AH57" s="80" t="s">
        <v>342</v>
      </c>
      <c r="AI57" s="80" t="s">
        <v>342</v>
      </c>
      <c r="AJ57" s="80" t="s">
        <v>342</v>
      </c>
      <c r="AK57" s="80" t="s">
        <v>342</v>
      </c>
      <c r="AL57" s="80" t="s">
        <v>342</v>
      </c>
      <c r="AM57" s="80" t="s">
        <v>342</v>
      </c>
      <c r="AN57" s="80" t="s">
        <v>342</v>
      </c>
      <c r="AO57" s="80" t="s">
        <v>342</v>
      </c>
      <c r="AP57" s="80" t="s">
        <v>342</v>
      </c>
      <c r="AQ57" s="80" t="s">
        <v>342</v>
      </c>
      <c r="AR57" s="80" t="s">
        <v>342</v>
      </c>
      <c r="AS57" s="80" t="s">
        <v>342</v>
      </c>
      <c r="AT57" s="80" t="s">
        <v>342</v>
      </c>
      <c r="AU57" s="80" t="s">
        <v>342</v>
      </c>
      <c r="AV57" s="80" t="s">
        <v>342</v>
      </c>
      <c r="AW57" s="80" t="s">
        <v>342</v>
      </c>
      <c r="AX57" s="80" t="s">
        <v>342</v>
      </c>
      <c r="AY57" s="80" t="s">
        <v>342</v>
      </c>
      <c r="AZ57" s="80" t="s">
        <v>342</v>
      </c>
      <c r="BA57" s="80" t="s">
        <v>342</v>
      </c>
      <c r="BB57" s="80" t="s">
        <v>342</v>
      </c>
      <c r="BC57" s="80" t="s">
        <v>342</v>
      </c>
      <c r="BD57" s="80" t="s">
        <v>342</v>
      </c>
      <c r="BE57" s="80" t="s">
        <v>342</v>
      </c>
      <c r="BF57" s="80" t="s">
        <v>342</v>
      </c>
      <c r="BG57" s="80" t="s">
        <v>342</v>
      </c>
      <c r="BH57" s="80" t="s">
        <v>342</v>
      </c>
      <c r="BI57" s="80" t="s">
        <v>342</v>
      </c>
      <c r="BJ57" s="80" t="s">
        <v>342</v>
      </c>
      <c r="BK57" s="80" t="s">
        <v>342</v>
      </c>
      <c r="BL57" s="80" t="s">
        <v>342</v>
      </c>
    </row>
    <row r="58" spans="1:64" x14ac:dyDescent="0.3">
      <c r="A58" s="82" t="s">
        <v>344</v>
      </c>
      <c r="B58" s="77" t="s">
        <v>259</v>
      </c>
      <c r="C58" s="77" t="s">
        <v>13</v>
      </c>
      <c r="D58" s="119" t="s">
        <v>13</v>
      </c>
      <c r="E58" s="80">
        <v>3.93</v>
      </c>
      <c r="F58" s="80">
        <v>4.42</v>
      </c>
      <c r="G58" s="80">
        <v>3.89</v>
      </c>
      <c r="H58" s="80">
        <v>3.93</v>
      </c>
      <c r="I58" s="80">
        <v>1.9</v>
      </c>
      <c r="J58" s="80">
        <v>1.91</v>
      </c>
      <c r="K58" s="80">
        <v>7.87</v>
      </c>
      <c r="L58" s="80">
        <v>9.01</v>
      </c>
      <c r="M58" s="80">
        <v>4.09</v>
      </c>
      <c r="N58" s="80">
        <v>5.18</v>
      </c>
      <c r="O58" s="80">
        <v>1.71</v>
      </c>
      <c r="P58" s="80">
        <v>1.96</v>
      </c>
      <c r="Q58" s="80">
        <v>12.1</v>
      </c>
      <c r="R58" s="80">
        <v>12.1</v>
      </c>
      <c r="S58" s="80">
        <v>2.89</v>
      </c>
      <c r="T58" s="80">
        <v>3.28</v>
      </c>
      <c r="U58" s="80">
        <v>3.23</v>
      </c>
      <c r="V58" s="80">
        <v>3.21</v>
      </c>
      <c r="W58" s="80">
        <v>7.1</v>
      </c>
      <c r="X58" s="80">
        <v>9.66</v>
      </c>
      <c r="Y58" s="80">
        <v>6.56</v>
      </c>
      <c r="Z58" s="80">
        <v>11.2</v>
      </c>
      <c r="AA58" s="80">
        <v>9.6199999999999992</v>
      </c>
      <c r="AB58" s="80">
        <v>9.84</v>
      </c>
      <c r="AC58" s="80">
        <v>9.94</v>
      </c>
      <c r="AD58" s="80">
        <v>10.7</v>
      </c>
      <c r="AE58" s="80">
        <v>3.98</v>
      </c>
      <c r="AF58" s="80">
        <v>9.6999999999999993</v>
      </c>
      <c r="AG58" s="80">
        <v>6.23</v>
      </c>
      <c r="AH58" s="80">
        <v>5.92</v>
      </c>
      <c r="AI58" s="80">
        <v>5.84</v>
      </c>
      <c r="AJ58" s="80">
        <v>5.99</v>
      </c>
      <c r="AK58" s="80">
        <v>8.5</v>
      </c>
      <c r="AL58" s="80">
        <v>8.67</v>
      </c>
      <c r="AM58" s="80">
        <v>7.84</v>
      </c>
      <c r="AN58" s="80">
        <v>8.65</v>
      </c>
      <c r="AO58" s="80">
        <v>12</v>
      </c>
      <c r="AP58" s="80">
        <v>11.6</v>
      </c>
      <c r="AQ58" s="80">
        <v>9.7899999999999991</v>
      </c>
      <c r="AR58" s="80">
        <v>9.4499999999999993</v>
      </c>
      <c r="AS58" s="80">
        <v>10.5</v>
      </c>
      <c r="AT58" s="80">
        <v>11.6</v>
      </c>
      <c r="AU58" s="80">
        <v>9.85</v>
      </c>
      <c r="AV58" s="80">
        <v>10</v>
      </c>
      <c r="AW58" s="80">
        <v>12.8</v>
      </c>
      <c r="AX58" s="80">
        <v>14.5</v>
      </c>
      <c r="AY58" s="80">
        <v>12.5</v>
      </c>
      <c r="AZ58" s="80">
        <v>13.7</v>
      </c>
      <c r="BA58" s="80">
        <v>12.9</v>
      </c>
      <c r="BB58" s="80">
        <v>12</v>
      </c>
      <c r="BC58" s="80">
        <v>1.87</v>
      </c>
      <c r="BD58" s="80">
        <v>1.99</v>
      </c>
      <c r="BE58" s="80">
        <v>1.75</v>
      </c>
      <c r="BF58" s="80">
        <v>2.06</v>
      </c>
      <c r="BG58" s="80">
        <v>10.9</v>
      </c>
      <c r="BH58" s="80">
        <v>10.6</v>
      </c>
      <c r="BI58" s="80">
        <v>8.3699999999999992</v>
      </c>
      <c r="BJ58" s="80">
        <v>10.4</v>
      </c>
      <c r="BK58" s="80">
        <v>11.3</v>
      </c>
      <c r="BL58" s="80">
        <v>13.5</v>
      </c>
    </row>
    <row r="59" spans="1:64" x14ac:dyDescent="0.3">
      <c r="A59" s="82" t="s">
        <v>345</v>
      </c>
      <c r="B59" s="77" t="s">
        <v>259</v>
      </c>
      <c r="C59" s="77" t="s">
        <v>13</v>
      </c>
      <c r="D59" s="119" t="s">
        <v>13</v>
      </c>
      <c r="E59" s="80">
        <v>0.27500000000000002</v>
      </c>
      <c r="F59" s="80">
        <v>0.32</v>
      </c>
      <c r="G59" s="80">
        <v>0.26500000000000001</v>
      </c>
      <c r="H59" s="80">
        <v>0.28000000000000003</v>
      </c>
      <c r="I59" s="80">
        <v>0.17899999999999999</v>
      </c>
      <c r="J59" s="80">
        <v>0.17</v>
      </c>
      <c r="K59" s="80">
        <v>0.79900000000000004</v>
      </c>
      <c r="L59" s="80">
        <v>0.99</v>
      </c>
      <c r="M59" s="80">
        <v>0.46899999999999997</v>
      </c>
      <c r="N59" s="80">
        <v>0.56999999999999995</v>
      </c>
      <c r="O59" s="80">
        <v>8.0799999999999997E-2</v>
      </c>
      <c r="P59" s="80">
        <v>0.08</v>
      </c>
      <c r="Q59" s="80">
        <v>0.53100000000000003</v>
      </c>
      <c r="R59" s="80">
        <v>0.52</v>
      </c>
      <c r="S59" s="80">
        <v>0.13700000000000001</v>
      </c>
      <c r="T59" s="80">
        <v>0.15</v>
      </c>
      <c r="U59" s="80">
        <v>0.16500000000000001</v>
      </c>
      <c r="V59" s="80">
        <v>0.15</v>
      </c>
      <c r="W59" s="80">
        <v>0.379</v>
      </c>
      <c r="X59" s="80">
        <v>0.37</v>
      </c>
      <c r="Y59" s="80">
        <v>0.35599999999999998</v>
      </c>
      <c r="Z59" s="80">
        <v>0.45</v>
      </c>
      <c r="AA59" s="80">
        <v>0.52600000000000002</v>
      </c>
      <c r="AB59" s="80">
        <v>0.52</v>
      </c>
      <c r="AC59" s="80">
        <v>0.41199999999999998</v>
      </c>
      <c r="AD59" s="80">
        <v>0.37</v>
      </c>
      <c r="AE59" s="80">
        <v>0.27900000000000003</v>
      </c>
      <c r="AF59" s="80">
        <v>0.38</v>
      </c>
      <c r="AG59" s="80">
        <v>0.33500000000000002</v>
      </c>
      <c r="AH59" s="80">
        <v>0.32</v>
      </c>
      <c r="AI59" s="80">
        <v>0.49299999999999999</v>
      </c>
      <c r="AJ59" s="80">
        <v>0.48</v>
      </c>
      <c r="AK59" s="80">
        <v>0.55000000000000004</v>
      </c>
      <c r="AL59" s="80">
        <v>0.56999999999999995</v>
      </c>
      <c r="AM59" s="80">
        <v>0.46600000000000003</v>
      </c>
      <c r="AN59" s="80">
        <v>0.63</v>
      </c>
      <c r="AO59" s="80">
        <v>0.59</v>
      </c>
      <c r="AP59" s="80">
        <v>0.61</v>
      </c>
      <c r="AQ59" s="80">
        <v>0.49399999999999999</v>
      </c>
      <c r="AR59" s="80">
        <v>0.53</v>
      </c>
      <c r="AS59" s="80">
        <v>0.67</v>
      </c>
      <c r="AT59" s="80">
        <v>0.82</v>
      </c>
      <c r="AU59" s="80">
        <v>0.63500000000000001</v>
      </c>
      <c r="AV59" s="80">
        <v>0.68</v>
      </c>
      <c r="AW59" s="80">
        <v>0.82899999999999996</v>
      </c>
      <c r="AX59" s="80">
        <v>0.87</v>
      </c>
      <c r="AY59" s="80">
        <v>0.81599999999999995</v>
      </c>
      <c r="AZ59" s="80">
        <v>0.9</v>
      </c>
      <c r="BA59" s="80">
        <v>0.86199999999999999</v>
      </c>
      <c r="BB59" s="80">
        <v>0.83</v>
      </c>
      <c r="BC59" s="80">
        <v>8.8700000000000001E-2</v>
      </c>
      <c r="BD59" s="80">
        <v>0.09</v>
      </c>
      <c r="BE59" s="80">
        <v>9.4899999999999998E-2</v>
      </c>
      <c r="BF59" s="80">
        <v>0.1</v>
      </c>
      <c r="BG59" s="80">
        <v>0.55500000000000005</v>
      </c>
      <c r="BH59" s="80">
        <v>0.62</v>
      </c>
      <c r="BI59" s="80">
        <v>0.55100000000000005</v>
      </c>
      <c r="BJ59" s="80">
        <v>0.68400000000000005</v>
      </c>
      <c r="BK59" s="80">
        <v>0.81</v>
      </c>
      <c r="BL59" s="80">
        <v>0.85</v>
      </c>
    </row>
    <row r="60" spans="1:64" x14ac:dyDescent="0.3">
      <c r="A60" s="82" t="s">
        <v>346</v>
      </c>
      <c r="B60" s="77" t="s">
        <v>259</v>
      </c>
      <c r="C60" s="77" t="s">
        <v>13</v>
      </c>
      <c r="D60" s="119" t="s">
        <v>13</v>
      </c>
      <c r="E60" s="80">
        <v>12.4</v>
      </c>
      <c r="F60" s="80">
        <v>25.6</v>
      </c>
      <c r="G60" s="80">
        <v>3.35</v>
      </c>
      <c r="H60" s="80">
        <v>10.1</v>
      </c>
      <c r="I60" s="80">
        <v>2.14</v>
      </c>
      <c r="J60" s="80">
        <v>2.59</v>
      </c>
      <c r="K60" s="80">
        <v>254</v>
      </c>
      <c r="L60" s="80">
        <v>347</v>
      </c>
      <c r="M60" s="80">
        <v>44.3</v>
      </c>
      <c r="N60" s="80">
        <v>75.5</v>
      </c>
      <c r="O60" s="80">
        <v>2.76</v>
      </c>
      <c r="P60" s="80">
        <v>3.42</v>
      </c>
      <c r="Q60" s="80">
        <v>20.100000000000001</v>
      </c>
      <c r="R60" s="80">
        <v>21.5</v>
      </c>
      <c r="S60" s="80">
        <v>5.7</v>
      </c>
      <c r="T60" s="80">
        <v>6.36</v>
      </c>
      <c r="U60" s="80">
        <v>22.3</v>
      </c>
      <c r="V60" s="80">
        <v>23.9</v>
      </c>
      <c r="W60" s="80">
        <v>41.5</v>
      </c>
      <c r="X60" s="80">
        <v>34.4</v>
      </c>
      <c r="Y60" s="80">
        <v>43</v>
      </c>
      <c r="Z60" s="80">
        <v>31</v>
      </c>
      <c r="AA60" s="80">
        <v>21.9</v>
      </c>
      <c r="AB60" s="80">
        <v>23.6</v>
      </c>
      <c r="AC60" s="80">
        <v>56.3</v>
      </c>
      <c r="AD60" s="80">
        <v>46</v>
      </c>
      <c r="AE60" s="80">
        <v>12.9</v>
      </c>
      <c r="AF60" s="80">
        <v>36</v>
      </c>
      <c r="AG60" s="80">
        <v>17.7</v>
      </c>
      <c r="AH60" s="80">
        <v>18</v>
      </c>
      <c r="AI60" s="80">
        <v>24</v>
      </c>
      <c r="AJ60" s="80">
        <v>20.9</v>
      </c>
      <c r="AK60" s="80">
        <v>32.200000000000003</v>
      </c>
      <c r="AL60" s="80">
        <v>34.799999999999997</v>
      </c>
      <c r="AM60" s="80">
        <v>58.7</v>
      </c>
      <c r="AN60" s="80">
        <v>91.8</v>
      </c>
      <c r="AO60" s="80">
        <v>91</v>
      </c>
      <c r="AP60" s="80">
        <v>101</v>
      </c>
      <c r="AQ60" s="80">
        <v>71.400000000000006</v>
      </c>
      <c r="AR60" s="80">
        <v>68.7</v>
      </c>
      <c r="AS60" s="80">
        <v>138</v>
      </c>
      <c r="AT60" s="80">
        <v>178</v>
      </c>
      <c r="AU60" s="80">
        <v>121</v>
      </c>
      <c r="AV60" s="80">
        <v>127</v>
      </c>
      <c r="AW60" s="80">
        <v>195</v>
      </c>
      <c r="AX60" s="80">
        <v>220</v>
      </c>
      <c r="AY60" s="80">
        <v>191</v>
      </c>
      <c r="AZ60" s="80">
        <v>226</v>
      </c>
      <c r="BA60" s="80">
        <v>202</v>
      </c>
      <c r="BB60" s="80">
        <v>199</v>
      </c>
      <c r="BC60" s="80">
        <v>5.96</v>
      </c>
      <c r="BD60" s="80">
        <v>6.45</v>
      </c>
      <c r="BE60" s="80">
        <v>3.23</v>
      </c>
      <c r="BF60" s="80">
        <v>4.53</v>
      </c>
      <c r="BG60" s="80">
        <v>150</v>
      </c>
      <c r="BH60" s="80">
        <v>146</v>
      </c>
      <c r="BI60" s="80">
        <v>32.299999999999997</v>
      </c>
      <c r="BJ60" s="80">
        <v>140</v>
      </c>
      <c r="BK60" s="80">
        <v>179</v>
      </c>
      <c r="BL60" s="80">
        <v>223</v>
      </c>
    </row>
    <row r="61" spans="1:64" x14ac:dyDescent="0.3">
      <c r="A61" s="82" t="s">
        <v>347</v>
      </c>
      <c r="B61" s="77" t="s">
        <v>259</v>
      </c>
      <c r="C61" s="77" t="s">
        <v>13</v>
      </c>
      <c r="D61" s="118">
        <v>8.0000000000000004E-4</v>
      </c>
      <c r="E61" s="80" t="s">
        <v>342</v>
      </c>
      <c r="F61" s="80" t="s">
        <v>342</v>
      </c>
      <c r="G61" s="80" t="s">
        <v>342</v>
      </c>
      <c r="H61" s="80" t="s">
        <v>342</v>
      </c>
      <c r="I61" s="80" t="s">
        <v>342</v>
      </c>
      <c r="J61" s="80" t="s">
        <v>342</v>
      </c>
      <c r="K61" s="80" t="s">
        <v>342</v>
      </c>
      <c r="L61" s="80" t="s">
        <v>342</v>
      </c>
      <c r="M61" s="80" t="s">
        <v>342</v>
      </c>
      <c r="N61" s="80" t="s">
        <v>342</v>
      </c>
      <c r="O61" s="80" t="s">
        <v>342</v>
      </c>
      <c r="P61" s="80" t="s">
        <v>342</v>
      </c>
      <c r="Q61" s="80" t="s">
        <v>342</v>
      </c>
      <c r="R61" s="80" t="s">
        <v>342</v>
      </c>
      <c r="S61" s="80" t="s">
        <v>342</v>
      </c>
      <c r="T61" s="80" t="s">
        <v>342</v>
      </c>
      <c r="U61" s="80">
        <v>1.7E-5</v>
      </c>
      <c r="V61" s="80">
        <v>1.5E-5</v>
      </c>
      <c r="W61" s="80" t="s">
        <v>342</v>
      </c>
      <c r="X61" s="80">
        <v>1.2E-5</v>
      </c>
      <c r="Y61" s="80" t="s">
        <v>342</v>
      </c>
      <c r="Z61" s="80" t="s">
        <v>342</v>
      </c>
      <c r="AA61" s="80">
        <v>1.4E-5</v>
      </c>
      <c r="AB61" s="80">
        <v>1.4E-5</v>
      </c>
      <c r="AC61" s="80">
        <v>2.6999999999999999E-5</v>
      </c>
      <c r="AD61" s="80">
        <v>2.9E-5</v>
      </c>
      <c r="AE61" s="80" t="s">
        <v>342</v>
      </c>
      <c r="AF61" s="80">
        <v>1.2E-5</v>
      </c>
      <c r="AG61" s="80" t="s">
        <v>342</v>
      </c>
      <c r="AH61" s="80" t="s">
        <v>342</v>
      </c>
      <c r="AI61" s="80">
        <v>1.7E-5</v>
      </c>
      <c r="AJ61" s="80">
        <v>1.7E-5</v>
      </c>
      <c r="AK61" s="80">
        <v>5.1999999999999997E-5</v>
      </c>
      <c r="AL61" s="80">
        <v>4.6999999999999997E-5</v>
      </c>
      <c r="AM61" s="80" t="s">
        <v>342</v>
      </c>
      <c r="AN61" s="80" t="s">
        <v>342</v>
      </c>
      <c r="AO61" s="80" t="s">
        <v>342</v>
      </c>
      <c r="AP61" s="80" t="s">
        <v>342</v>
      </c>
      <c r="AQ61" s="80">
        <v>1.1E-5</v>
      </c>
      <c r="AR61" s="80" t="s">
        <v>342</v>
      </c>
      <c r="AS61" s="80" t="s">
        <v>342</v>
      </c>
      <c r="AT61" s="80" t="s">
        <v>342</v>
      </c>
      <c r="AU61" s="80" t="s">
        <v>342</v>
      </c>
      <c r="AV61" s="80" t="s">
        <v>342</v>
      </c>
      <c r="AW61" s="80" t="s">
        <v>342</v>
      </c>
      <c r="AX61" s="80" t="s">
        <v>342</v>
      </c>
      <c r="AY61" s="80" t="s">
        <v>342</v>
      </c>
      <c r="AZ61" s="80" t="s">
        <v>342</v>
      </c>
      <c r="BA61" s="80">
        <v>3.8999999999999999E-5</v>
      </c>
      <c r="BB61" s="80">
        <v>3.6000000000000001E-5</v>
      </c>
      <c r="BC61" s="80">
        <v>1.5999999999999999E-5</v>
      </c>
      <c r="BD61" s="80">
        <v>1.1E-5</v>
      </c>
      <c r="BE61" s="80">
        <v>1.1E-5</v>
      </c>
      <c r="BF61" s="80" t="s">
        <v>342</v>
      </c>
      <c r="BG61" s="80">
        <v>2.5000000000000001E-5</v>
      </c>
      <c r="BH61" s="80">
        <v>2.5000000000000001E-5</v>
      </c>
      <c r="BI61" s="80">
        <v>3.6999999999999998E-5</v>
      </c>
      <c r="BJ61" s="80" t="s">
        <v>342</v>
      </c>
      <c r="BK61" s="80" t="s">
        <v>342</v>
      </c>
      <c r="BL61" s="80" t="s">
        <v>342</v>
      </c>
    </row>
    <row r="62" spans="1:64" x14ac:dyDescent="0.3">
      <c r="A62" s="82" t="s">
        <v>348</v>
      </c>
      <c r="B62" s="77" t="s">
        <v>259</v>
      </c>
      <c r="C62" s="77" t="s">
        <v>13</v>
      </c>
      <c r="D62" s="118">
        <v>0.1</v>
      </c>
      <c r="E62" s="80" t="s">
        <v>349</v>
      </c>
      <c r="F62" s="80" t="s">
        <v>349</v>
      </c>
      <c r="G62" s="80" t="s">
        <v>349</v>
      </c>
      <c r="H62" s="80" t="s">
        <v>349</v>
      </c>
      <c r="I62" s="80" t="s">
        <v>349</v>
      </c>
      <c r="J62" s="80" t="s">
        <v>349</v>
      </c>
      <c r="K62" s="80" t="s">
        <v>349</v>
      </c>
      <c r="L62" s="80" t="s">
        <v>349</v>
      </c>
      <c r="M62" s="80" t="s">
        <v>349</v>
      </c>
      <c r="N62" s="80" t="s">
        <v>349</v>
      </c>
      <c r="O62" s="80" t="s">
        <v>349</v>
      </c>
      <c r="P62" s="80" t="s">
        <v>349</v>
      </c>
      <c r="Q62" s="80" t="s">
        <v>349</v>
      </c>
      <c r="R62" s="80" t="s">
        <v>349</v>
      </c>
      <c r="S62" s="80" t="s">
        <v>349</v>
      </c>
      <c r="T62" s="80" t="s">
        <v>349</v>
      </c>
      <c r="U62" s="80" t="s">
        <v>349</v>
      </c>
      <c r="V62" s="80" t="s">
        <v>349</v>
      </c>
      <c r="W62" s="80" t="s">
        <v>349</v>
      </c>
      <c r="X62" s="80" t="s">
        <v>349</v>
      </c>
      <c r="Y62" s="80" t="s">
        <v>349</v>
      </c>
      <c r="Z62" s="80" t="s">
        <v>349</v>
      </c>
      <c r="AA62" s="80" t="s">
        <v>349</v>
      </c>
      <c r="AB62" s="80" t="s">
        <v>349</v>
      </c>
      <c r="AC62" s="80" t="s">
        <v>349</v>
      </c>
      <c r="AD62" s="80" t="s">
        <v>349</v>
      </c>
      <c r="AE62" s="80" t="s">
        <v>349</v>
      </c>
      <c r="AF62" s="80" t="s">
        <v>349</v>
      </c>
      <c r="AG62" s="80">
        <v>4.0999999999999999E-4</v>
      </c>
      <c r="AH62" s="80">
        <v>4.2000000000000002E-4</v>
      </c>
      <c r="AI62" s="80" t="s">
        <v>349</v>
      </c>
      <c r="AJ62" s="80" t="s">
        <v>349</v>
      </c>
      <c r="AK62" s="80" t="s">
        <v>349</v>
      </c>
      <c r="AL62" s="80" t="s">
        <v>349</v>
      </c>
      <c r="AM62" s="80" t="s">
        <v>349</v>
      </c>
      <c r="AN62" s="80" t="s">
        <v>349</v>
      </c>
      <c r="AO62" s="80" t="s">
        <v>349</v>
      </c>
      <c r="AP62" s="80" t="s">
        <v>349</v>
      </c>
      <c r="AQ62" s="80" t="s">
        <v>349</v>
      </c>
      <c r="AR62" s="80" t="s">
        <v>349</v>
      </c>
      <c r="AS62" s="80" t="s">
        <v>349</v>
      </c>
      <c r="AT62" s="80" t="s">
        <v>349</v>
      </c>
      <c r="AU62" s="80" t="s">
        <v>349</v>
      </c>
      <c r="AV62" s="80" t="s">
        <v>349</v>
      </c>
      <c r="AW62" s="80" t="s">
        <v>349</v>
      </c>
      <c r="AX62" s="80" t="s">
        <v>349</v>
      </c>
      <c r="AY62" s="80" t="s">
        <v>349</v>
      </c>
      <c r="AZ62" s="80" t="s">
        <v>349</v>
      </c>
      <c r="BA62" s="80" t="s">
        <v>349</v>
      </c>
      <c r="BB62" s="80" t="s">
        <v>349</v>
      </c>
      <c r="BC62" s="80" t="s">
        <v>349</v>
      </c>
      <c r="BD62" s="80" t="s">
        <v>349</v>
      </c>
      <c r="BE62" s="80" t="s">
        <v>349</v>
      </c>
      <c r="BF62" s="80" t="s">
        <v>349</v>
      </c>
      <c r="BG62" s="80" t="s">
        <v>349</v>
      </c>
      <c r="BH62" s="80" t="s">
        <v>349</v>
      </c>
      <c r="BI62" s="80" t="s">
        <v>349</v>
      </c>
      <c r="BJ62" s="80" t="s">
        <v>349</v>
      </c>
      <c r="BK62" s="80" t="s">
        <v>349</v>
      </c>
      <c r="BL62" s="80" t="s">
        <v>349</v>
      </c>
    </row>
    <row r="63" spans="1:64" x14ac:dyDescent="0.3">
      <c r="A63" s="82" t="s">
        <v>351</v>
      </c>
      <c r="B63" s="77" t="s">
        <v>259</v>
      </c>
      <c r="C63" s="77" t="s">
        <v>13</v>
      </c>
      <c r="D63" s="118">
        <v>1.4999999999999999E-2</v>
      </c>
      <c r="E63" s="80" t="s">
        <v>448</v>
      </c>
      <c r="F63" s="80">
        <v>2.7099999999999997E-4</v>
      </c>
      <c r="G63" s="80">
        <v>6.1899999999999998E-4</v>
      </c>
      <c r="H63" s="80">
        <v>7.9500000000000003E-4</v>
      </c>
      <c r="I63" s="80">
        <v>9.4700000000000003E-4</v>
      </c>
      <c r="J63" s="80">
        <v>9.9200000000000004E-4</v>
      </c>
      <c r="K63" s="80">
        <v>1.43E-2</v>
      </c>
      <c r="L63" s="80">
        <v>0.01</v>
      </c>
      <c r="M63" s="80">
        <v>3.82E-3</v>
      </c>
      <c r="N63" s="80">
        <v>4.2100000000000002E-3</v>
      </c>
      <c r="O63" s="80">
        <v>2.6400000000000002E-4</v>
      </c>
      <c r="P63" s="80">
        <v>4.7100000000000001E-4</v>
      </c>
      <c r="Q63" s="80">
        <v>1.39E-3</v>
      </c>
      <c r="R63" s="80">
        <v>1.4400000000000001E-3</v>
      </c>
      <c r="S63" s="80">
        <v>2.72E-4</v>
      </c>
      <c r="T63" s="80">
        <v>3.1100000000000002E-4</v>
      </c>
      <c r="U63" s="80">
        <v>2.2000000000000001E-4</v>
      </c>
      <c r="V63" s="80">
        <v>2.2000000000000001E-4</v>
      </c>
      <c r="W63" s="80">
        <v>1.1100000000000001E-3</v>
      </c>
      <c r="X63" s="80">
        <v>1.3500000000000001E-3</v>
      </c>
      <c r="Y63" s="80">
        <v>1.1999999999999999E-3</v>
      </c>
      <c r="Z63" s="80">
        <v>3.2200000000000002E-3</v>
      </c>
      <c r="AA63" s="80">
        <v>1.6199999999999999E-3</v>
      </c>
      <c r="AB63" s="80">
        <v>1.6800000000000001E-3</v>
      </c>
      <c r="AC63" s="80">
        <v>8.0000000000000004E-4</v>
      </c>
      <c r="AD63" s="80">
        <v>6.8300000000000001E-4</v>
      </c>
      <c r="AE63" s="80" t="s">
        <v>449</v>
      </c>
      <c r="AF63" s="80">
        <v>1.32E-3</v>
      </c>
      <c r="AG63" s="80">
        <v>5.3999999999999998E-5</v>
      </c>
      <c r="AH63" s="80">
        <v>6.2000000000000003E-5</v>
      </c>
      <c r="AI63" s="80">
        <v>9.8399999999999998E-3</v>
      </c>
      <c r="AJ63" s="80">
        <v>8.3099999999999997E-3</v>
      </c>
      <c r="AK63" s="80">
        <v>5.5599999999999998E-3</v>
      </c>
      <c r="AL63" s="80">
        <v>6.0099999999999997E-3</v>
      </c>
      <c r="AM63" s="80">
        <v>4.4299999999999998E-4</v>
      </c>
      <c r="AN63" s="80">
        <v>5.3499999999999999E-4</v>
      </c>
      <c r="AO63" s="80">
        <v>3.0600000000000001E-4</v>
      </c>
      <c r="AP63" s="80">
        <v>2.5900000000000001E-4</v>
      </c>
      <c r="AQ63" s="80">
        <v>1.5100000000000001E-4</v>
      </c>
      <c r="AR63" s="80">
        <v>1.8000000000000001E-4</v>
      </c>
      <c r="AS63" s="80">
        <v>2.15E-3</v>
      </c>
      <c r="AT63" s="80">
        <v>2E-3</v>
      </c>
      <c r="AU63" s="80">
        <v>2.5100000000000001E-3</v>
      </c>
      <c r="AV63" s="80">
        <v>2.5899999999999999E-3</v>
      </c>
      <c r="AW63" s="80">
        <v>3.0400000000000002E-3</v>
      </c>
      <c r="AX63" s="80">
        <v>3.1099999999999999E-3</v>
      </c>
      <c r="AY63" s="80">
        <v>2.2000000000000001E-3</v>
      </c>
      <c r="AZ63" s="80">
        <v>2.3E-3</v>
      </c>
      <c r="BA63" s="80">
        <v>1.0499999999999999E-3</v>
      </c>
      <c r="BB63" s="80">
        <v>1.0300000000000001E-3</v>
      </c>
      <c r="BC63" s="80">
        <v>8.2999999999999998E-5</v>
      </c>
      <c r="BD63" s="80">
        <v>1.7100000000000001E-4</v>
      </c>
      <c r="BE63" s="80">
        <v>2.3000000000000001E-4</v>
      </c>
      <c r="BF63" s="80">
        <v>3.7199999999999999E-4</v>
      </c>
      <c r="BG63" s="80">
        <v>3.16E-3</v>
      </c>
      <c r="BH63" s="80">
        <v>3.9500000000000004E-3</v>
      </c>
      <c r="BI63" s="80">
        <v>5.4200000000000003E-3</v>
      </c>
      <c r="BJ63" s="80">
        <v>2.0999999999999999E-3</v>
      </c>
      <c r="BK63" s="80">
        <v>2.0200000000000001E-3</v>
      </c>
      <c r="BL63" s="80">
        <v>3.1099999999999999E-3</v>
      </c>
    </row>
    <row r="64" spans="1:64" x14ac:dyDescent="0.3">
      <c r="A64" s="82" t="s">
        <v>352</v>
      </c>
      <c r="B64" s="77" t="s">
        <v>259</v>
      </c>
      <c r="C64" s="77" t="s">
        <v>13</v>
      </c>
      <c r="D64" s="119" t="s">
        <v>13</v>
      </c>
      <c r="E64" s="80" t="s">
        <v>338</v>
      </c>
      <c r="F64" s="80" t="s">
        <v>338</v>
      </c>
      <c r="G64" s="80" t="s">
        <v>338</v>
      </c>
      <c r="H64" s="80" t="s">
        <v>338</v>
      </c>
      <c r="I64" s="80" t="s">
        <v>338</v>
      </c>
      <c r="J64" s="80" t="s">
        <v>338</v>
      </c>
      <c r="K64" s="80" t="s">
        <v>338</v>
      </c>
      <c r="L64" s="80" t="s">
        <v>338</v>
      </c>
      <c r="M64" s="80" t="s">
        <v>338</v>
      </c>
      <c r="N64" s="80" t="s">
        <v>338</v>
      </c>
      <c r="O64" s="80" t="s">
        <v>338</v>
      </c>
      <c r="P64" s="80" t="s">
        <v>338</v>
      </c>
      <c r="Q64" s="80" t="s">
        <v>338</v>
      </c>
      <c r="R64" s="80" t="s">
        <v>338</v>
      </c>
      <c r="S64" s="80" t="s">
        <v>338</v>
      </c>
      <c r="T64" s="80" t="s">
        <v>338</v>
      </c>
      <c r="U64" s="80" t="s">
        <v>338</v>
      </c>
      <c r="V64" s="80" t="s">
        <v>338</v>
      </c>
      <c r="W64" s="80" t="s">
        <v>338</v>
      </c>
      <c r="X64" s="80" t="s">
        <v>338</v>
      </c>
      <c r="Y64" s="80" t="s">
        <v>338</v>
      </c>
      <c r="Z64" s="80" t="s">
        <v>338</v>
      </c>
      <c r="AA64" s="80" t="s">
        <v>338</v>
      </c>
      <c r="AB64" s="80" t="s">
        <v>338</v>
      </c>
      <c r="AC64" s="80" t="s">
        <v>338</v>
      </c>
      <c r="AD64" s="80" t="s">
        <v>338</v>
      </c>
      <c r="AE64" s="80" t="s">
        <v>338</v>
      </c>
      <c r="AF64" s="80" t="s">
        <v>338</v>
      </c>
      <c r="AG64" s="80" t="s">
        <v>338</v>
      </c>
      <c r="AH64" s="80" t="s">
        <v>338</v>
      </c>
      <c r="AI64" s="80" t="s">
        <v>338</v>
      </c>
      <c r="AJ64" s="80" t="s">
        <v>338</v>
      </c>
      <c r="AK64" s="80" t="s">
        <v>338</v>
      </c>
      <c r="AL64" s="80" t="s">
        <v>338</v>
      </c>
      <c r="AM64" s="80" t="s">
        <v>338</v>
      </c>
      <c r="AN64" s="80" t="s">
        <v>338</v>
      </c>
      <c r="AO64" s="80" t="s">
        <v>338</v>
      </c>
      <c r="AP64" s="80" t="s">
        <v>338</v>
      </c>
      <c r="AQ64" s="80" t="s">
        <v>338</v>
      </c>
      <c r="AR64" s="80" t="s">
        <v>338</v>
      </c>
      <c r="AS64" s="80" t="s">
        <v>338</v>
      </c>
      <c r="AT64" s="80" t="s">
        <v>338</v>
      </c>
      <c r="AU64" s="80" t="s">
        <v>338</v>
      </c>
      <c r="AV64" s="80" t="s">
        <v>338</v>
      </c>
      <c r="AW64" s="80" t="s">
        <v>338</v>
      </c>
      <c r="AX64" s="80" t="s">
        <v>338</v>
      </c>
      <c r="AY64" s="80" t="s">
        <v>338</v>
      </c>
      <c r="AZ64" s="80" t="s">
        <v>338</v>
      </c>
      <c r="BA64" s="80" t="s">
        <v>338</v>
      </c>
      <c r="BB64" s="80" t="s">
        <v>338</v>
      </c>
      <c r="BC64" s="80" t="s">
        <v>338</v>
      </c>
      <c r="BD64" s="80" t="s">
        <v>338</v>
      </c>
      <c r="BE64" s="80" t="s">
        <v>338</v>
      </c>
      <c r="BF64" s="80" t="s">
        <v>338</v>
      </c>
      <c r="BG64" s="80" t="s">
        <v>338</v>
      </c>
      <c r="BH64" s="80" t="s">
        <v>338</v>
      </c>
      <c r="BI64" s="80" t="s">
        <v>338</v>
      </c>
      <c r="BJ64" s="80" t="s">
        <v>338</v>
      </c>
      <c r="BK64" s="80" t="s">
        <v>338</v>
      </c>
      <c r="BL64" s="80" t="s">
        <v>338</v>
      </c>
    </row>
    <row r="65" spans="1:64" x14ac:dyDescent="0.3">
      <c r="A65" s="82" t="s">
        <v>353</v>
      </c>
      <c r="B65" s="77" t="s">
        <v>259</v>
      </c>
      <c r="C65" s="77">
        <v>0.5</v>
      </c>
      <c r="D65" s="118">
        <v>0.03</v>
      </c>
      <c r="E65" s="80" t="s">
        <v>288</v>
      </c>
      <c r="F65" s="80" t="s">
        <v>288</v>
      </c>
      <c r="G65" s="80">
        <v>1.1000000000000001E-3</v>
      </c>
      <c r="H65" s="80" t="s">
        <v>288</v>
      </c>
      <c r="I65" s="80">
        <v>4.4000000000000003E-3</v>
      </c>
      <c r="J65" s="80">
        <v>9.5999999999999992E-3</v>
      </c>
      <c r="K65" s="80">
        <v>2.5999999999999999E-3</v>
      </c>
      <c r="L65" s="80">
        <v>1.9E-3</v>
      </c>
      <c r="M65" s="80">
        <v>4.4000000000000003E-3</v>
      </c>
      <c r="N65" s="80">
        <v>1.8E-3</v>
      </c>
      <c r="O65" s="80">
        <v>1.1999999999999999E-3</v>
      </c>
      <c r="P65" s="80">
        <v>8.8999999999999999E-3</v>
      </c>
      <c r="Q65" s="91">
        <v>5.9900000000000002E-2</v>
      </c>
      <c r="R65" s="91">
        <v>0.06</v>
      </c>
      <c r="S65" s="80">
        <v>1.7299999999999999E-2</v>
      </c>
      <c r="T65" s="80">
        <v>0.01</v>
      </c>
      <c r="U65" s="91">
        <v>1.62</v>
      </c>
      <c r="V65" s="91">
        <v>1.56</v>
      </c>
      <c r="W65" s="91">
        <v>2.95</v>
      </c>
      <c r="X65" s="91">
        <v>3.04</v>
      </c>
      <c r="Y65" s="91">
        <v>2.91</v>
      </c>
      <c r="Z65" s="91">
        <v>4.12</v>
      </c>
      <c r="AA65" s="91">
        <v>0.53</v>
      </c>
      <c r="AB65" s="91">
        <v>0.55000000000000004</v>
      </c>
      <c r="AC65" s="91">
        <v>2.76</v>
      </c>
      <c r="AD65" s="91">
        <v>2.42</v>
      </c>
      <c r="AE65" s="80" t="s">
        <v>288</v>
      </c>
      <c r="AF65" s="91">
        <v>3.03</v>
      </c>
      <c r="AG65" s="80" t="s">
        <v>288</v>
      </c>
      <c r="AH65" s="80" t="s">
        <v>288</v>
      </c>
      <c r="AI65" s="91">
        <v>3.3799999999999997E-2</v>
      </c>
      <c r="AJ65" s="80">
        <v>0.02</v>
      </c>
      <c r="AK65" s="80" t="s">
        <v>450</v>
      </c>
      <c r="AL65" s="80">
        <v>3.2000000000000002E-3</v>
      </c>
      <c r="AM65" s="91">
        <v>8.72E-2</v>
      </c>
      <c r="AN65" s="91">
        <v>0.12</v>
      </c>
      <c r="AO65" s="91">
        <v>7.8100000000000003E-2</v>
      </c>
      <c r="AP65" s="91">
        <v>0.08</v>
      </c>
      <c r="AQ65" s="91">
        <v>7.1400000000000005E-2</v>
      </c>
      <c r="AR65" s="91">
        <v>7.0000000000000007E-2</v>
      </c>
      <c r="AS65" s="91">
        <v>0.82899999999999996</v>
      </c>
      <c r="AT65" s="91">
        <v>1.02</v>
      </c>
      <c r="AU65" s="91">
        <v>0.71799999999999997</v>
      </c>
      <c r="AV65" s="91">
        <v>0.77</v>
      </c>
      <c r="AW65" s="91">
        <v>1.71</v>
      </c>
      <c r="AX65" s="91">
        <v>2.0099999999999998</v>
      </c>
      <c r="AY65" s="91">
        <v>1.71</v>
      </c>
      <c r="AZ65" s="91">
        <v>1.92</v>
      </c>
      <c r="BA65" s="91">
        <v>1.1100000000000001</v>
      </c>
      <c r="BB65" s="91">
        <v>1.02</v>
      </c>
      <c r="BC65" s="91">
        <v>3.3599999999999998E-2</v>
      </c>
      <c r="BD65" s="80">
        <v>0.01</v>
      </c>
      <c r="BE65" s="91">
        <v>0.16500000000000001</v>
      </c>
      <c r="BF65" s="91">
        <v>0.13</v>
      </c>
      <c r="BG65" s="91">
        <v>0.20300000000000001</v>
      </c>
      <c r="BH65" s="91">
        <v>0.16</v>
      </c>
      <c r="BI65" s="80" t="s">
        <v>432</v>
      </c>
      <c r="BJ65" s="91">
        <v>0.82399999999999995</v>
      </c>
      <c r="BK65" s="91">
        <v>1.02</v>
      </c>
      <c r="BL65" s="91">
        <v>1.89</v>
      </c>
    </row>
    <row r="67" spans="1:64" s="61" customFormat="1" x14ac:dyDescent="0.3">
      <c r="A67" s="103" t="s">
        <v>154</v>
      </c>
      <c r="B67" s="103"/>
      <c r="C67" s="103"/>
    </row>
    <row r="68" spans="1:64" s="61" customFormat="1" x14ac:dyDescent="0.3">
      <c r="A68" s="104" t="s">
        <v>219</v>
      </c>
      <c r="B68" s="105"/>
      <c r="C68" s="105"/>
    </row>
    <row r="69" spans="1:64" s="61" customFormat="1" x14ac:dyDescent="0.3">
      <c r="A69" s="120" t="s">
        <v>354</v>
      </c>
      <c r="B69" s="105"/>
      <c r="C69" s="105"/>
    </row>
    <row r="70" spans="1:64" s="61" customFormat="1" x14ac:dyDescent="0.3">
      <c r="A70" s="121" t="s">
        <v>220</v>
      </c>
      <c r="B70" s="103"/>
      <c r="C70" s="103"/>
    </row>
    <row r="71" spans="1:64" s="61" customFormat="1" x14ac:dyDescent="0.3">
      <c r="A71" s="122" t="s">
        <v>221</v>
      </c>
      <c r="B71" s="103"/>
      <c r="C71" s="103"/>
    </row>
    <row r="72" spans="1:64" s="61" customFormat="1" x14ac:dyDescent="0.3">
      <c r="A72" s="123" t="s">
        <v>222</v>
      </c>
      <c r="B72" s="103"/>
      <c r="C72" s="103"/>
    </row>
    <row r="73" spans="1:64" s="61" customFormat="1" x14ac:dyDescent="0.3">
      <c r="A73" s="103" t="s">
        <v>223</v>
      </c>
      <c r="B73" s="103"/>
      <c r="C73" s="103"/>
    </row>
    <row r="74" spans="1:64" s="61" customFormat="1" x14ac:dyDescent="0.3">
      <c r="A74" s="108" t="s">
        <v>355</v>
      </c>
      <c r="B74" s="103"/>
      <c r="C74" s="103"/>
    </row>
    <row r="75" spans="1:64" s="61" customFormat="1" x14ac:dyDescent="0.3">
      <c r="A75" s="109" t="s">
        <v>224</v>
      </c>
      <c r="B75" s="109"/>
      <c r="C75" s="109"/>
    </row>
    <row r="76" spans="1:64" s="61" customFormat="1" x14ac:dyDescent="0.3">
      <c r="A76" s="108" t="s">
        <v>225</v>
      </c>
      <c r="B76" s="105"/>
      <c r="C76" s="105"/>
    </row>
    <row r="77" spans="1:64" s="61" customFormat="1" x14ac:dyDescent="0.3">
      <c r="A77" s="108" t="s">
        <v>226</v>
      </c>
      <c r="B77" s="105"/>
      <c r="C77" s="105"/>
    </row>
    <row r="78" spans="1:64" s="61" customFormat="1" x14ac:dyDescent="0.3">
      <c r="A78" s="124" t="s">
        <v>227</v>
      </c>
      <c r="B78" s="105"/>
      <c r="C78" s="105"/>
    </row>
    <row r="79" spans="1:64" s="61" customFormat="1" x14ac:dyDescent="0.3">
      <c r="A79" s="124" t="s">
        <v>228</v>
      </c>
      <c r="B79" s="105"/>
      <c r="C79" s="105"/>
    </row>
    <row r="80" spans="1:64" s="61" customFormat="1" x14ac:dyDescent="0.3">
      <c r="A80" s="125" t="s">
        <v>229</v>
      </c>
      <c r="B80" s="105"/>
      <c r="C80" s="105"/>
    </row>
    <row r="81" spans="1:3" s="61" customFormat="1" x14ac:dyDescent="0.3">
      <c r="A81" s="125" t="s">
        <v>230</v>
      </c>
      <c r="B81" s="105"/>
      <c r="C81" s="105"/>
    </row>
    <row r="82" spans="1:3" s="61" customFormat="1" x14ac:dyDescent="0.3">
      <c r="A82" s="125" t="s">
        <v>231</v>
      </c>
      <c r="B82" s="105"/>
      <c r="C82" s="105"/>
    </row>
    <row r="83" spans="1:3" s="61" customFormat="1" x14ac:dyDescent="0.3">
      <c r="A83" s="125" t="s">
        <v>232</v>
      </c>
      <c r="B83" s="105"/>
      <c r="C83" s="105"/>
    </row>
    <row r="84" spans="1:3" s="61" customFormat="1" x14ac:dyDescent="0.3">
      <c r="A84" s="126" t="s">
        <v>233</v>
      </c>
      <c r="B84" s="105"/>
      <c r="C84" s="105"/>
    </row>
    <row r="85" spans="1:3" s="61" customFormat="1" x14ac:dyDescent="0.3">
      <c r="A85" s="108" t="s">
        <v>234</v>
      </c>
      <c r="B85" s="105"/>
      <c r="C85" s="105"/>
    </row>
  </sheetData>
  <mergeCells count="1">
    <mergeCell ref="A1:E1"/>
  </mergeCells>
  <conditionalFormatting sqref="E17:R25 U17:AF25 S17:T17 E7:BL7 E26:AF29 AG17:BL29 AX30 AZ30:BB30 BD30:BL30 E31:BL65 F30:W30 AF30:AV30 Y30:AB30">
    <cfRule type="expression" dxfId="44" priority="29">
      <formula>ISNUMBER(E7)</formula>
    </cfRule>
    <cfRule type="expression" dxfId="43" priority="30">
      <formula>AND(ISTEXT(E7),ISNUMBER($D7),(LEFT(E7, LEN(E7)-2))*1&gt;$D7)</formula>
    </cfRule>
  </conditionalFormatting>
  <conditionalFormatting sqref="S24:T25">
    <cfRule type="expression" dxfId="42" priority="9">
      <formula>ISNUMBER(S24)</formula>
    </cfRule>
    <cfRule type="expression" dxfId="41" priority="10">
      <formula>AND(ISTEXT(S24),ISNUMBER($D24),(LEFT(S24, LEN(S24)-2))*1&gt;$D24)</formula>
    </cfRule>
  </conditionalFormatting>
  <conditionalFormatting sqref="S18:T18 E14:BL15">
    <cfRule type="expression" dxfId="40" priority="26">
      <formula>ISNUMBER(E14)</formula>
    </cfRule>
    <cfRule type="expression" dxfId="39" priority="27">
      <formula>AND(ISNUMBER($D14),ISNUMBER(E14),E14&gt;$D8)</formula>
    </cfRule>
    <cfRule type="expression" dxfId="38" priority="28">
      <formula>AND(ISTEXT(E14),ISNUMBER($D14),(LEFT(E14, LEN(E14)-2))*1&gt;$D14)</formula>
    </cfRule>
  </conditionalFormatting>
  <conditionalFormatting sqref="S19:T19">
    <cfRule type="expression" dxfId="37" priority="23">
      <formula>ISNUMBER(S19)</formula>
    </cfRule>
    <cfRule type="expression" dxfId="36" priority="24">
      <formula>AND(ISNUMBER($D19),ISNUMBER(S19),S19&gt;$D13)</formula>
    </cfRule>
    <cfRule type="expression" dxfId="35" priority="25">
      <formula>AND(ISTEXT(S19),ISNUMBER($D19),(LEFT(S19, LEN(S19)-2))*1&gt;$D19)</formula>
    </cfRule>
  </conditionalFormatting>
  <conditionalFormatting sqref="T22">
    <cfRule type="expression" dxfId="34" priority="20">
      <formula>ISNUMBER(T22)</formula>
    </cfRule>
    <cfRule type="expression" dxfId="33" priority="21">
      <formula>AND(ISNUMBER($D22),ISNUMBER(T22),T22&gt;$D16)</formula>
    </cfRule>
    <cfRule type="expression" dxfId="32" priority="22">
      <formula>AND(ISTEXT(T22),ISNUMBER($D22),(LEFT(T22, LEN(T22)-2))*1&gt;$D22)</formula>
    </cfRule>
  </conditionalFormatting>
  <conditionalFormatting sqref="S20:T21">
    <cfRule type="expression" dxfId="31" priority="17">
      <formula>ISNUMBER(S20)</formula>
    </cfRule>
    <cfRule type="expression" dxfId="30" priority="18">
      <formula>AND(ISNUMBER($D20),ISNUMBER(S20),S20&gt;$D14)</formula>
    </cfRule>
    <cfRule type="expression" dxfId="29" priority="19">
      <formula>AND(ISTEXT(S20),ISNUMBER($D20),(LEFT(S20, LEN(S20)-2))*1&gt;$D20)</formula>
    </cfRule>
  </conditionalFormatting>
  <conditionalFormatting sqref="S22:S23">
    <cfRule type="expression" dxfId="28" priority="14">
      <formula>ISNUMBER(S22)</formula>
    </cfRule>
    <cfRule type="expression" dxfId="27" priority="15">
      <formula>AND(ISNUMBER($D22),ISNUMBER(S22),S22&gt;$D16)</formula>
    </cfRule>
    <cfRule type="expression" dxfId="26" priority="16">
      <formula>AND(ISTEXT(S22),ISNUMBER($D22),(LEFT(S22, LEN(S22)-2))*1&gt;$D22)</formula>
    </cfRule>
  </conditionalFormatting>
  <conditionalFormatting sqref="T23">
    <cfRule type="expression" dxfId="25" priority="11">
      <formula>ISNUMBER(T23)</formula>
    </cfRule>
    <cfRule type="expression" dxfId="24" priority="12">
      <formula>AND(ISNUMBER($D23),ISNUMBER(T23),T23&gt;$D17)</formula>
    </cfRule>
    <cfRule type="expression" dxfId="23" priority="13">
      <formula>AND(ISTEXT(T23),ISNUMBER($D23),(LEFT(T23, LEN(T23)-2))*1&gt;$D23)</formula>
    </cfRule>
  </conditionalFormatting>
  <conditionalFormatting sqref="E7:BL7">
    <cfRule type="cellIs" dxfId="22" priority="8" operator="lessThan">
      <formula>6.5</formula>
    </cfRule>
  </conditionalFormatting>
  <conditionalFormatting sqref="E20:BL20">
    <cfRule type="cellIs" dxfId="21" priority="7" operator="greaterThan">
      <formula>$D$20</formula>
    </cfRule>
  </conditionalFormatting>
  <conditionalFormatting sqref="E16:BL16 AG11:BL13">
    <cfRule type="expression" dxfId="20" priority="31">
      <formula>ISNUMBER(E11)</formula>
    </cfRule>
    <cfRule type="expression" dxfId="19" priority="32">
      <formula>AND(ISNUMBER($D11),ISNUMBER(E11),E11&gt;#REF!)</formula>
    </cfRule>
    <cfRule type="expression" dxfId="18" priority="33">
      <formula>AND(ISTEXT(E11),ISNUMBER($D11),(LEFT(E11, LEN(E11)-2))*1&gt;$D11)</formula>
    </cfRule>
  </conditionalFormatting>
  <conditionalFormatting sqref="E10:BL10">
    <cfRule type="expression" dxfId="17" priority="34">
      <formula>ISNUMBER(E10)</formula>
    </cfRule>
    <cfRule type="expression" dxfId="16" priority="35">
      <formula>AND(ISNUMBER($D10),ISNUMBER(E10),E10&gt;$D8)</formula>
    </cfRule>
    <cfRule type="expression" dxfId="15" priority="36">
      <formula>AND(ISTEXT(E10),ISNUMBER($D10),(LEFT(E10, LEN(E10)-2))*1&gt;$D10)</formula>
    </cfRule>
  </conditionalFormatting>
  <conditionalFormatting sqref="E11:AF13">
    <cfRule type="expression" dxfId="14" priority="37">
      <formula>ISNUMBER(E11)</formula>
    </cfRule>
    <cfRule type="expression" dxfId="13" priority="38">
      <formula>AND(ISNUMBER($D11),ISNUMBER(E11),E11&gt;#REF!)</formula>
    </cfRule>
    <cfRule type="expression" dxfId="12" priority="39">
      <formula>AND(ISTEXT(E11),ISNUMBER($D11),(LEFT(E11, LEN(E11)-2))*1&gt;$D11)</formula>
    </cfRule>
  </conditionalFormatting>
  <conditionalFormatting sqref="E24:BL24">
    <cfRule type="cellIs" dxfId="11" priority="6" operator="greaterThan">
      <formula>$D$24</formula>
    </cfRule>
  </conditionalFormatting>
  <conditionalFormatting sqref="E8:BL8">
    <cfRule type="expression" dxfId="10" priority="40">
      <formula>ISNUMBER(E8)</formula>
    </cfRule>
    <cfRule type="expression" dxfId="9" priority="41">
      <formula>AND(ISNUMBER($D8),ISNUMBER(E8),E8&gt;$D7)</formula>
    </cfRule>
    <cfRule type="expression" dxfId="8" priority="42">
      <formula>AND(ISTEXT(E8),ISNUMBER($D8),(LEFT(E8, LEN(E8)-2))*1&gt;$D8)</formula>
    </cfRule>
  </conditionalFormatting>
  <conditionalFormatting sqref="E9:AE9 AG9:AR9 AT9:BI9 BK9:BL9">
    <cfRule type="cellIs" dxfId="7" priority="4" operator="greaterThan">
      <formula>15</formula>
    </cfRule>
    <cfRule type="expression" dxfId="6" priority="43">
      <formula>ISNUMBER(E9)</formula>
    </cfRule>
    <cfRule type="expression" dxfId="5" priority="44">
      <formula>AND(ISNUMBER($D9),ISNUMBER(E9),E9&gt;#REF!)</formula>
    </cfRule>
    <cfRule type="expression" dxfId="4" priority="45">
      <formula>AND(ISTEXT(E9),ISNUMBER($D9),(LEFT(E9, LEN(E9)-2))*1&gt;$D9)</formula>
    </cfRule>
  </conditionalFormatting>
  <conditionalFormatting sqref="E7:BL7">
    <cfRule type="cellIs" dxfId="3" priority="5" operator="lessThan">
      <formula>6.5</formula>
    </cfRule>
  </conditionalFormatting>
  <conditionalFormatting sqref="F30:W30 AX30 AZ30:BB30 BD30:BL30 AF30:AV30 Y30:AB30">
    <cfRule type="cellIs" dxfId="2" priority="2" operator="greaterThan">
      <formula>0.05</formula>
    </cfRule>
    <cfRule type="cellIs" dxfId="1" priority="3" operator="greaterThan">
      <formula>0.005</formula>
    </cfRule>
  </conditionalFormatting>
  <conditionalFormatting sqref="Q65:R65 U65:AD65 AF65 AI65 AM65:BC65 BE65:BH65 BJ65:BL65">
    <cfRule type="cellIs" dxfId="0" priority="1" operator="greaterThan">
      <formula>0.5</formula>
    </cfRule>
  </conditionalFormatting>
  <pageMargins left="0.7" right="0.7" top="0.75" bottom="0.75" header="0.3" footer="0.3"/>
  <pageSetup paperSize="17" scale="58" fitToWidth="0" pageOrder="overThenDown" orientation="landscape" r:id="rId1"/>
  <headerFooter>
    <oddFooter>&amp;L&amp;8ES102011123831RDD&amp;R&amp;8&amp;P OF 6</oddFooter>
  </headerFooter>
  <rowBreaks count="1" manualBreakCount="1"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c1b0ee9c-2a74-4936-be73-b8d4717c1975">EVY2ES6MJQX3-14-6046</_dlc_DocId>
    <_dlc_DocIdUrl xmlns="c1b0ee9c-2a74-4936-be73-b8d4717c1975">
      <Url>https://deliver.ch2m.com/sites/TM2/_layouts/DocIdRedir.aspx?ID=EVY2ES6MJQX3-14-6046</Url>
      <Description>EVY2ES6MJQX3-14-6046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D0B4F-A8EC-4BF0-9CD0-752F2B52F254}"/>
</file>

<file path=customXml/itemProps2.xml><?xml version="1.0" encoding="utf-8"?>
<ds:datastoreItem xmlns:ds="http://schemas.openxmlformats.org/officeDocument/2006/customXml" ds:itemID="{FDA76F7E-FF8C-4126-9382-989A292EC8FD}"/>
</file>

<file path=customXml/itemProps3.xml><?xml version="1.0" encoding="utf-8"?>
<ds:datastoreItem xmlns:ds="http://schemas.openxmlformats.org/officeDocument/2006/customXml" ds:itemID="{EB4D0B4F-A8EC-4BF0-9CD0-752F2B52F254}"/>
</file>

<file path=customXml/itemProps4.xml><?xml version="1.0" encoding="utf-8"?>
<ds:datastoreItem xmlns:ds="http://schemas.openxmlformats.org/officeDocument/2006/customXml" ds:itemID="{7959DCE9-19C3-48F1-8718-AA2646D13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Table8-1</vt:lpstr>
      <vt:lpstr>Table8-1_Footnotes</vt:lpstr>
      <vt:lpstr>Table8-2</vt:lpstr>
      <vt:lpstr>Table8-3</vt:lpstr>
      <vt:lpstr>dont pub</vt:lpstr>
      <vt:lpstr>also dont pub</vt:lpstr>
      <vt:lpstr>'dont pub'!Print_Area</vt:lpstr>
      <vt:lpstr>'Table8-1'!Print_Area</vt:lpstr>
      <vt:lpstr>'Table8-1_Footnotes'!Print_Area</vt:lpstr>
      <vt:lpstr>'Table8-2'!Print_Area</vt:lpstr>
      <vt:lpstr>'Table8-3'!Print_Area</vt:lpstr>
      <vt:lpstr>'also dont pub'!Print_Titles</vt:lpstr>
      <vt:lpstr>'dont pub'!Print_Titles</vt:lpstr>
      <vt:lpstr>'Table8-1'!Print_Titles</vt:lpstr>
      <vt:lpstr>'Table8-2'!Print_Titles</vt:lpstr>
      <vt:lpstr>'Table8-3'!Print_Titles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Miller, Katie/BOI</cp:lastModifiedBy>
  <cp:lastPrinted>2016-04-25T16:52:06Z</cp:lastPrinted>
  <dcterms:created xsi:type="dcterms:W3CDTF">2016-04-04T23:58:46Z</dcterms:created>
  <dcterms:modified xsi:type="dcterms:W3CDTF">2016-04-25T16:58:54Z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11a21cd0-c896-46ca-9e5d-a50c91332f45</vt:lpwstr>
  </property>
</Properties>
</file>