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ore1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7" Type="http://schemas.openxmlformats.org/officeDocument/2006/relationships/custom-properties" Target="docProps/custom.xml"/><Relationship Id="rId1" Type="http://schemas.openxmlformats.org/officeDocument/2006/relationships/officeDocument" Target="xl/workbook.xml"/><Relationship Id="rId6" Type="http://schemas.openxmlformats.org/officeDocument/2006/relationships/extended-properties" Target="docProps/app.xml"/><Relationship Id="rId5" Type="http://schemas.openxmlformats.org/package/2006/relationships/metadata/core-properties" Target="docProps/core1.xml"/><Relationship Id="rId4" Type="http://schemas.openxmlformats.org/package/2006/relationships/mea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110" yWindow="15" windowWidth="18735" windowHeight="12945"/>
  </bookViews>
  <sheets>
    <sheet name="GeotechResults" sheetId="1" r:id="rId1"/>
    <sheet name="Sheet1" sheetId="3" r:id="rId2"/>
  </sheets>
  <definedNames>
    <definedName name="_xlnm._FilterDatabase" localSheetId="0" hidden="1">GeotechResults!$A$4:$EX$249</definedName>
  </definedNames>
  <calcPr calcId="125725" calcMode="manual"/>
</workbook>
</file>

<file path=xl/calcChain.xml><?xml version="1.0" encoding="utf-8"?>
<calcChain xmlns="http://schemas.openxmlformats.org/spreadsheetml/2006/main">
  <c r="N176" i="1"/>
  <c r="N180"/>
  <c r="N172"/>
  <c r="N173"/>
  <c r="N174"/>
  <c r="N170"/>
  <c r="N232"/>
  <c r="N231"/>
  <c r="N234"/>
  <c r="N235"/>
  <c r="N236"/>
  <c r="N237"/>
  <c r="N233"/>
  <c r="N178"/>
  <c r="N179"/>
  <c r="N169"/>
  <c r="N171"/>
  <c r="N175" l="1"/>
  <c r="N177"/>
  <c r="N244"/>
  <c r="N245"/>
  <c r="N246"/>
  <c r="N247"/>
  <c r="N248"/>
  <c r="N249"/>
  <c r="N243"/>
  <c r="N230"/>
  <c r="N6"/>
  <c r="N7"/>
  <c r="N8"/>
  <c r="N9"/>
  <c r="N10"/>
  <c r="N11"/>
  <c r="N12"/>
  <c r="N13"/>
  <c r="N14"/>
  <c r="N15"/>
  <c r="N16"/>
  <c r="N17"/>
  <c r="N18"/>
  <c r="N19"/>
  <c r="N20"/>
  <c r="N21"/>
  <c r="N22"/>
  <c r="N23"/>
  <c r="N24"/>
  <c r="N25"/>
  <c r="N26"/>
  <c r="N27"/>
  <c r="N124"/>
  <c r="N125"/>
  <c r="N126"/>
  <c r="N127"/>
  <c r="N128"/>
  <c r="N129"/>
  <c r="N130"/>
  <c r="N131"/>
  <c r="N132"/>
  <c r="N133"/>
  <c r="N134"/>
  <c r="N135"/>
  <c r="N136"/>
  <c r="N137"/>
  <c r="N138"/>
  <c r="N139"/>
  <c r="N140"/>
  <c r="N141"/>
  <c r="N28"/>
  <c r="N29"/>
  <c r="N30"/>
  <c r="N31"/>
  <c r="N32"/>
  <c r="N38"/>
  <c r="N40"/>
  <c r="N41"/>
  <c r="N42"/>
  <c r="N33"/>
  <c r="N34"/>
  <c r="N35"/>
  <c r="N36"/>
  <c r="N37"/>
  <c r="N39"/>
  <c r="N43"/>
  <c r="N120"/>
  <c r="N121"/>
  <c r="N122"/>
  <c r="N123"/>
  <c r="N149"/>
  <c r="N105"/>
  <c r="N104"/>
  <c r="N103"/>
  <c r="N100"/>
  <c r="N98"/>
  <c r="N96"/>
  <c r="N94"/>
  <c r="N93"/>
  <c r="N92"/>
  <c r="N89"/>
  <c r="N86"/>
  <c r="N85"/>
  <c r="N83"/>
  <c r="N80"/>
  <c r="N76"/>
  <c r="N75"/>
  <c r="N71"/>
  <c r="N68"/>
  <c r="N60"/>
  <c r="N59"/>
  <c r="N152"/>
  <c r="N153"/>
  <c r="N154"/>
  <c r="N151"/>
  <c r="N150"/>
  <c r="N148"/>
  <c r="N145"/>
  <c r="N118"/>
  <c r="N113"/>
  <c r="N112"/>
  <c r="N111"/>
  <c r="N108"/>
  <c r="N106"/>
  <c r="N101"/>
  <c r="N97"/>
  <c r="N90"/>
  <c r="N87"/>
  <c r="N84"/>
  <c r="N82"/>
  <c r="N66"/>
  <c r="N65"/>
  <c r="N155"/>
  <c r="N156"/>
  <c r="N157"/>
  <c r="N158"/>
  <c r="N159"/>
  <c r="N54"/>
  <c r="N64"/>
  <c r="N160"/>
  <c r="N161"/>
  <c r="N47"/>
  <c r="N144"/>
  <c r="N143"/>
  <c r="N142"/>
  <c r="N117"/>
  <c r="N99"/>
  <c r="N88"/>
  <c r="N81"/>
  <c r="N79"/>
  <c r="N78"/>
  <c r="N77"/>
  <c r="N74"/>
  <c r="N73"/>
  <c r="N72"/>
  <c r="N70"/>
  <c r="N69"/>
  <c r="N67"/>
  <c r="N62"/>
  <c r="N163"/>
  <c r="N164"/>
  <c r="N185"/>
  <c r="N187"/>
  <c r="N188"/>
  <c r="N191"/>
  <c r="N193"/>
  <c r="N194"/>
  <c r="N195"/>
  <c r="N196"/>
  <c r="N197"/>
  <c r="N199"/>
  <c r="N200"/>
  <c r="N55"/>
  <c r="N119"/>
  <c r="N201"/>
  <c r="N204"/>
  <c r="N61"/>
  <c r="N102"/>
  <c r="N91"/>
  <c r="N57"/>
  <c r="N162"/>
  <c r="N116"/>
  <c r="N115"/>
  <c r="N114"/>
  <c r="N107"/>
  <c r="N95"/>
  <c r="N63"/>
  <c r="N184"/>
  <c r="N186"/>
  <c r="N147"/>
  <c r="N110"/>
  <c r="N51"/>
  <c r="N52"/>
  <c r="N109"/>
  <c r="N46"/>
  <c r="N146"/>
  <c r="N48"/>
  <c r="N50"/>
  <c r="N189"/>
  <c r="N190"/>
  <c r="N192"/>
  <c r="N198"/>
  <c r="N49"/>
  <c r="N53"/>
  <c r="N56"/>
  <c r="N44"/>
  <c r="N202"/>
  <c r="N203"/>
  <c r="N45"/>
  <c r="N205"/>
  <c r="N58"/>
  <c r="N207"/>
  <c r="N206"/>
  <c r="N208"/>
  <c r="N225"/>
  <c r="N209"/>
  <c r="N210"/>
  <c r="N211"/>
  <c r="N165"/>
  <c r="N166"/>
  <c r="N167"/>
  <c r="N168"/>
  <c r="N181"/>
  <c r="N182"/>
  <c r="N183"/>
  <c r="N212"/>
  <c r="N213"/>
  <c r="N214"/>
  <c r="N215"/>
  <c r="N216"/>
  <c r="N217"/>
  <c r="N218"/>
  <c r="N219"/>
  <c r="N220"/>
  <c r="N221"/>
  <c r="N222"/>
  <c r="N223"/>
  <c r="N224"/>
  <c r="N226"/>
  <c r="N227"/>
  <c r="N228"/>
  <c r="N229"/>
  <c r="N5"/>
  <c r="M5"/>
  <c r="M7"/>
  <c r="M8"/>
  <c r="M9"/>
  <c r="M11"/>
  <c r="M10"/>
  <c r="M12"/>
  <c r="M13"/>
  <c r="M15"/>
  <c r="M14"/>
  <c r="M16"/>
  <c r="M18"/>
  <c r="M19"/>
  <c r="M17"/>
  <c r="M22"/>
  <c r="M20"/>
  <c r="M21"/>
  <c r="M23"/>
  <c r="M25"/>
  <c r="M26"/>
  <c r="M24"/>
  <c r="M27"/>
  <c r="M124"/>
  <c r="M126"/>
  <c r="M125"/>
  <c r="M129"/>
  <c r="M128"/>
  <c r="M130"/>
  <c r="M127"/>
  <c r="M131"/>
  <c r="M132"/>
  <c r="M133"/>
  <c r="M134"/>
  <c r="M135"/>
  <c r="M136"/>
  <c r="M138"/>
  <c r="M137"/>
  <c r="M141"/>
  <c r="M139"/>
  <c r="M140"/>
  <c r="M28"/>
  <c r="M29"/>
  <c r="M33"/>
  <c r="M34"/>
  <c r="M35"/>
  <c r="M36"/>
  <c r="M30"/>
  <c r="M31"/>
  <c r="M32"/>
  <c r="M40"/>
  <c r="M41"/>
  <c r="M37"/>
  <c r="M38"/>
  <c r="M39"/>
  <c r="M42"/>
  <c r="M43"/>
  <c r="M123"/>
  <c r="M122"/>
  <c r="M121"/>
  <c r="M120"/>
  <c r="M231"/>
  <c r="M232"/>
  <c r="M233"/>
  <c r="M234"/>
  <c r="M235"/>
  <c r="M236"/>
  <c r="M237"/>
  <c r="M169"/>
  <c r="M171"/>
  <c r="M175"/>
  <c r="M177"/>
  <c r="M244"/>
  <c r="M245"/>
  <c r="M246"/>
  <c r="M247"/>
  <c r="M248"/>
  <c r="M243"/>
  <c r="M249"/>
  <c r="M61"/>
  <c r="M59"/>
  <c r="M60"/>
  <c r="M68"/>
  <c r="M75"/>
  <c r="M83"/>
  <c r="M104"/>
  <c r="M105"/>
  <c r="M92"/>
  <c r="M96"/>
  <c r="M94"/>
  <c r="M100"/>
  <c r="M103"/>
  <c r="M93"/>
  <c r="M80"/>
  <c r="M76"/>
  <c r="M71"/>
  <c r="M85"/>
  <c r="M89"/>
  <c r="M98"/>
  <c r="M149"/>
  <c r="M86"/>
  <c r="M91"/>
  <c r="M57"/>
  <c r="M102"/>
  <c r="M84"/>
  <c r="M82"/>
  <c r="M97"/>
  <c r="M108"/>
  <c r="M101"/>
  <c r="M106"/>
  <c r="M113"/>
  <c r="M112"/>
  <c r="M118"/>
  <c r="M90"/>
  <c r="M151"/>
  <c r="M150"/>
  <c r="M148"/>
  <c r="M87"/>
  <c r="M145"/>
  <c r="M111"/>
  <c r="M66"/>
  <c r="M65"/>
  <c r="M162"/>
  <c r="M54"/>
  <c r="M160"/>
  <c r="M161"/>
  <c r="M63"/>
  <c r="M95"/>
  <c r="M184"/>
  <c r="M115"/>
  <c r="M116"/>
  <c r="M107"/>
  <c r="M114"/>
  <c r="M142"/>
  <c r="M47"/>
  <c r="M88"/>
  <c r="M77"/>
  <c r="M79"/>
  <c r="M144"/>
  <c r="M117"/>
  <c r="M143"/>
  <c r="M99"/>
  <c r="M69"/>
  <c r="M62"/>
  <c r="M67"/>
  <c r="M78"/>
  <c r="M81"/>
  <c r="M74"/>
  <c r="M72"/>
  <c r="M152"/>
  <c r="M153"/>
  <c r="M154"/>
  <c r="M155"/>
  <c r="M156"/>
  <c r="M157"/>
  <c r="M158"/>
  <c r="M159"/>
  <c r="M64"/>
  <c r="M163"/>
  <c r="M164"/>
  <c r="M70"/>
  <c r="M73"/>
  <c r="M186"/>
  <c r="M185"/>
  <c r="M51"/>
  <c r="M109"/>
  <c r="M147"/>
  <c r="M52"/>
  <c r="M110"/>
  <c r="M187"/>
  <c r="M46"/>
  <c r="M188"/>
  <c r="M50"/>
  <c r="M189"/>
  <c r="M190"/>
  <c r="M146"/>
  <c r="M48"/>
  <c r="M192"/>
  <c r="M191"/>
  <c r="M193"/>
  <c r="M194"/>
  <c r="M195"/>
  <c r="M196"/>
  <c r="M198"/>
  <c r="M49"/>
  <c r="M53"/>
  <c r="M56"/>
  <c r="M202"/>
  <c r="M55"/>
  <c r="M44"/>
  <c r="M203"/>
  <c r="M45"/>
  <c r="M205"/>
  <c r="M207"/>
  <c r="M58"/>
  <c r="M206"/>
  <c r="M208"/>
  <c r="M197"/>
  <c r="M199"/>
  <c r="M200"/>
  <c r="M119"/>
  <c r="M201"/>
  <c r="M204"/>
  <c r="M181"/>
  <c r="M182"/>
  <c r="M183"/>
  <c r="M165"/>
  <c r="M166"/>
  <c r="M167"/>
  <c r="M168"/>
  <c r="M178"/>
  <c r="M179"/>
  <c r="M209"/>
  <c r="M210"/>
  <c r="M211"/>
  <c r="M212"/>
  <c r="M213"/>
  <c r="M215"/>
  <c r="M217"/>
  <c r="M218"/>
  <c r="M222"/>
  <c r="M223"/>
  <c r="M225"/>
  <c r="M214"/>
  <c r="M216"/>
  <c r="M219"/>
  <c r="M220"/>
  <c r="M221"/>
  <c r="M224"/>
  <c r="M226"/>
  <c r="M227"/>
  <c r="M228"/>
  <c r="M229"/>
  <c r="M6"/>
  <c r="G185"/>
  <c r="G51"/>
  <c r="G109"/>
  <c r="G147"/>
  <c r="G52"/>
  <c r="G110"/>
  <c r="G187"/>
  <c r="G46"/>
  <c r="G188"/>
  <c r="G50"/>
  <c r="G189"/>
  <c r="G190"/>
  <c r="G146"/>
  <c r="G48"/>
  <c r="G192"/>
  <c r="G191"/>
  <c r="G193"/>
  <c r="G194"/>
  <c r="G195"/>
  <c r="G196"/>
  <c r="G186"/>
  <c r="L5" l="1"/>
  <c r="L7"/>
  <c r="L8"/>
  <c r="L9"/>
  <c r="L11"/>
  <c r="L10"/>
  <c r="L12"/>
  <c r="L13"/>
  <c r="L15"/>
  <c r="L14"/>
  <c r="L16"/>
  <c r="L18"/>
  <c r="L19"/>
  <c r="L17"/>
  <c r="L22"/>
  <c r="L20"/>
  <c r="L21"/>
  <c r="L23"/>
  <c r="L25"/>
  <c r="L26"/>
  <c r="L24"/>
  <c r="L27"/>
  <c r="L33"/>
  <c r="L34"/>
  <c r="L35"/>
  <c r="L36"/>
  <c r="L40"/>
  <c r="L41"/>
  <c r="L61"/>
  <c r="L59"/>
  <c r="L60"/>
  <c r="L68"/>
  <c r="L75"/>
  <c r="L83"/>
  <c r="L104"/>
  <c r="L105"/>
  <c r="L92"/>
  <c r="L96"/>
  <c r="L94"/>
  <c r="L100"/>
  <c r="L103"/>
  <c r="L93"/>
  <c r="L80"/>
  <c r="L76"/>
  <c r="L71"/>
  <c r="L85"/>
  <c r="L89"/>
  <c r="L98"/>
  <c r="L149"/>
  <c r="L86"/>
  <c r="L91"/>
  <c r="L57"/>
  <c r="L102"/>
  <c r="L84"/>
  <c r="L82"/>
  <c r="L97"/>
  <c r="L108"/>
  <c r="L101"/>
  <c r="L106"/>
  <c r="L113"/>
  <c r="L112"/>
  <c r="L118"/>
  <c r="L90"/>
  <c r="L151"/>
  <c r="L150"/>
  <c r="L148"/>
  <c r="L87"/>
  <c r="L145"/>
  <c r="L111"/>
  <c r="L66"/>
  <c r="L65"/>
  <c r="L162"/>
  <c r="L54"/>
  <c r="L160"/>
  <c r="L161"/>
  <c r="L63"/>
  <c r="L95"/>
  <c r="L184"/>
  <c r="L115"/>
  <c r="L116"/>
  <c r="L107"/>
  <c r="L114"/>
  <c r="L142"/>
  <c r="L47"/>
  <c r="L88"/>
  <c r="L77"/>
  <c r="L79"/>
  <c r="L144"/>
  <c r="L117"/>
  <c r="L143"/>
  <c r="L99"/>
  <c r="L69"/>
  <c r="L62"/>
  <c r="L67"/>
  <c r="L78"/>
  <c r="L81"/>
  <c r="L74"/>
  <c r="L72"/>
  <c r="L186"/>
  <c r="L185"/>
  <c r="L51"/>
  <c r="L109"/>
  <c r="L147"/>
  <c r="L52"/>
  <c r="L110"/>
  <c r="L187"/>
  <c r="L46"/>
  <c r="L188"/>
  <c r="L50"/>
  <c r="L189"/>
  <c r="L190"/>
  <c r="L146"/>
  <c r="L48"/>
  <c r="L192"/>
  <c r="L191"/>
  <c r="L193"/>
  <c r="L194"/>
  <c r="L195"/>
  <c r="L196"/>
  <c r="L198"/>
  <c r="L49"/>
  <c r="L56"/>
  <c r="L202"/>
  <c r="L55"/>
  <c r="L203"/>
  <c r="L205"/>
  <c r="L207"/>
  <c r="L58"/>
  <c r="L206"/>
  <c r="L208"/>
  <c r="L209"/>
  <c r="L210"/>
  <c r="L211"/>
  <c r="L212"/>
  <c r="L213"/>
  <c r="L215"/>
  <c r="L217"/>
  <c r="L218"/>
  <c r="L222"/>
  <c r="L223"/>
  <c r="L225"/>
  <c r="L6"/>
</calcChain>
</file>

<file path=xl/sharedStrings.xml><?xml version="1.0" encoding="utf-8"?>
<sst xmlns="http://schemas.openxmlformats.org/spreadsheetml/2006/main" count="1682" uniqueCount="276">
  <si>
    <t>GeotechResults</t>
  </si>
  <si>
    <t/>
  </si>
  <si>
    <t>Atterberg Limits</t>
  </si>
  <si>
    <t>Moisture content</t>
  </si>
  <si>
    <t>Organic Matter (375°C)</t>
  </si>
  <si>
    <t>Specific Gravity</t>
  </si>
  <si>
    <t>Standard Proctor Compaction</t>
  </si>
  <si>
    <t>Liquid Limit</t>
  </si>
  <si>
    <t>Non-Plastic</t>
  </si>
  <si>
    <t>Plastic Limit</t>
  </si>
  <si>
    <t>Plasticity Index</t>
  </si>
  <si>
    <t>% Clay</t>
  </si>
  <si>
    <t>% Sand</t>
  </si>
  <si>
    <t>% Silt</t>
  </si>
  <si>
    <t>0.075 mm Sieve</t>
  </si>
  <si>
    <t>0.15 mm Sieve</t>
  </si>
  <si>
    <t>0.425 mm Sieve</t>
  </si>
  <si>
    <t>0.85 mm Sieve</t>
  </si>
  <si>
    <t>2 mm Sieve</t>
  </si>
  <si>
    <t>D10</t>
  </si>
  <si>
    <t>D30</t>
  </si>
  <si>
    <t>D60</t>
  </si>
  <si>
    <t>Gravel</t>
  </si>
  <si>
    <t>Sieve Size 0.250</t>
  </si>
  <si>
    <t>% Moisture</t>
  </si>
  <si>
    <t>%Fines</t>
  </si>
  <si>
    <t>%Gravel</t>
  </si>
  <si>
    <t>%Sand</t>
  </si>
  <si>
    <t>Optimum MC</t>
  </si>
  <si>
    <t>Oversize 4.75 mm</t>
  </si>
  <si>
    <t xml:space="preserve">SPDD </t>
  </si>
  <si>
    <t>%</t>
  </si>
  <si>
    <t>none</t>
  </si>
  <si>
    <t>mm</t>
  </si>
  <si>
    <t>kg/m3</t>
  </si>
  <si>
    <t>Ketza Shop</t>
  </si>
  <si>
    <t>BH</t>
  </si>
  <si>
    <t>BH-KZ-13-01</t>
  </si>
  <si>
    <t>BH-KZ-13-01 @ 0.0 TO 0.5 MBGS</t>
  </si>
  <si>
    <t>BH-KZ-13-01 @ 0.6 TO 1.0 MBGS</t>
  </si>
  <si>
    <t>BH-KZ-13-02</t>
  </si>
  <si>
    <t>BH-KZ-13-02@0.0 TO 0.5 MBGS</t>
  </si>
  <si>
    <t>BH-KZ-13-02@1.1 TO 1.5 MBGS</t>
  </si>
  <si>
    <t>Mill</t>
  </si>
  <si>
    <t>BH-M-13-01</t>
  </si>
  <si>
    <t>BH-M-13-02</t>
  </si>
  <si>
    <t>BH-M-13-02 @ 3.1 TO 3.5 MBGS</t>
  </si>
  <si>
    <t>BH-M-13-03</t>
  </si>
  <si>
    <t>BH-M-13-03 - 0.0 - 0.5</t>
  </si>
  <si>
    <t>BH-M-13-04</t>
  </si>
  <si>
    <t>BH-M-13-04@0.0 TO 0.5 MBGS</t>
  </si>
  <si>
    <t>BH-M-13-04@1.1 TO 1.5MBGS</t>
  </si>
  <si>
    <t>BH-M-13-05</t>
  </si>
  <si>
    <t>BH-M-13-05 @ 0.0 TO 0.5 MBGS</t>
  </si>
  <si>
    <t>BH-M-13-05 @ 0.6 TO 1.0 MBGS</t>
  </si>
  <si>
    <t>BH-M-13-05 @ 1.1 TO 1.5 MBGS</t>
  </si>
  <si>
    <t>BH-M-13-05 @ 1.6 TO 2.0 MBGS</t>
  </si>
  <si>
    <t>BH-M-13-07</t>
  </si>
  <si>
    <t>BH-M-13-07 (2) @ 0.0 TO 0.5 MBGS</t>
  </si>
  <si>
    <t>BH-M-13-07 (2) @ 0.6 TO 1.0 MBGS</t>
  </si>
  <si>
    <t>BH-M-13-07 (2) @ 1.1 TO 1.5 MBGS</t>
  </si>
  <si>
    <t>BH-M-13-08</t>
  </si>
  <si>
    <t>BH-M-13-08 @ 0.0 TO 0.5 MBGS</t>
  </si>
  <si>
    <t>BH-M-13-08 @ 2.6 TO 3.0 MBGS</t>
  </si>
  <si>
    <t>BH-M-13-08 @ 3.1 TO 3.5 MBGS</t>
  </si>
  <si>
    <t>BH-M-13-08 @ 3.6 TO 4.0 MBGS</t>
  </si>
  <si>
    <t>TP</t>
  </si>
  <si>
    <t>TP-M-13-04</t>
  </si>
  <si>
    <t>TP-M-13-04@2.1 TO 2.5MBGS</t>
  </si>
  <si>
    <t>TSF-Dam</t>
  </si>
  <si>
    <t>BH-TD-13-01</t>
  </si>
  <si>
    <t>GS14</t>
  </si>
  <si>
    <t>ARD-17</t>
  </si>
  <si>
    <t>ARD-19</t>
  </si>
  <si>
    <t>ARD-20</t>
  </si>
  <si>
    <t>TP-TD-13-03</t>
  </si>
  <si>
    <t>ARD-03</t>
  </si>
  <si>
    <t>ARD-05</t>
  </si>
  <si>
    <t>TSF-Tailings</t>
  </si>
  <si>
    <t>BH-T-13-01</t>
  </si>
  <si>
    <t>MC1</t>
  </si>
  <si>
    <t>MC2</t>
  </si>
  <si>
    <t>MC3</t>
  </si>
  <si>
    <t>MC4</t>
  </si>
  <si>
    <t>MC5</t>
  </si>
  <si>
    <t>MC6</t>
  </si>
  <si>
    <t>MC7</t>
  </si>
  <si>
    <t>MC8</t>
  </si>
  <si>
    <t>MC9</t>
  </si>
  <si>
    <t>MC10</t>
  </si>
  <si>
    <t>MC11</t>
  </si>
  <si>
    <t>MC12</t>
  </si>
  <si>
    <t>MC13</t>
  </si>
  <si>
    <t>MC14</t>
  </si>
  <si>
    <t>MC15</t>
  </si>
  <si>
    <t>MC16</t>
  </si>
  <si>
    <t>MC17</t>
  </si>
  <si>
    <t>MC18</t>
  </si>
  <si>
    <t>MC19</t>
  </si>
  <si>
    <t>MC20</t>
  </si>
  <si>
    <t>MC21</t>
  </si>
  <si>
    <t>MC22</t>
  </si>
  <si>
    <t>BH-T-13-02</t>
  </si>
  <si>
    <t>GS1</t>
  </si>
  <si>
    <t>BH-T-13-03</t>
  </si>
  <si>
    <t>GS4</t>
  </si>
  <si>
    <t>GS5</t>
  </si>
  <si>
    <t>ARD-07</t>
  </si>
  <si>
    <t>BH-T-13-04</t>
  </si>
  <si>
    <t>GS2</t>
  </si>
  <si>
    <t>GP</t>
  </si>
  <si>
    <t>GP-T-13-01</t>
  </si>
  <si>
    <t>GP-T-13-03</t>
  </si>
  <si>
    <t>GP-T-13-04</t>
  </si>
  <si>
    <t>GP-T-13-10</t>
  </si>
  <si>
    <t>GP-T-13-18</t>
  </si>
  <si>
    <t>GP-T-13-21</t>
  </si>
  <si>
    <t>GP-T-13-22</t>
  </si>
  <si>
    <t>GP-T-13-23</t>
  </si>
  <si>
    <t>TP-T-13-01</t>
  </si>
  <si>
    <t>TP-T-13-02</t>
  </si>
  <si>
    <t>GS2-Bulk</t>
  </si>
  <si>
    <t>TP-T-13-04</t>
  </si>
  <si>
    <t>GS1-Bulk</t>
  </si>
  <si>
    <t>GS3</t>
  </si>
  <si>
    <t>GS5-Bulk</t>
  </si>
  <si>
    <t>GS6</t>
  </si>
  <si>
    <t>TP-T-13-05</t>
  </si>
  <si>
    <t>TP-T-13-06</t>
  </si>
  <si>
    <t>TP-T-13-07</t>
  </si>
  <si>
    <t>TP-T-13-09</t>
  </si>
  <si>
    <t>Waste Area</t>
  </si>
  <si>
    <t>BH-WA-13-01</t>
  </si>
  <si>
    <t>GS8</t>
  </si>
  <si>
    <t>TP-WA-13-01</t>
  </si>
  <si>
    <t>TP-WA-13-02</t>
  </si>
  <si>
    <t>TP-WA-13-03</t>
  </si>
  <si>
    <t>GS4/BULK</t>
  </si>
  <si>
    <t>TP-WA-13-04</t>
  </si>
  <si>
    <t>TP-WA-13-07</t>
  </si>
  <si>
    <t>TP-WA-13-09</t>
  </si>
  <si>
    <t>SAND
Fine grained, trace to some silt, compact, laminated 5 to 20 mm thick with slightly finer grained sand, brown to orange, damp.
(Tailings)</t>
  </si>
  <si>
    <t>SILT
Some sand, trace to some clay, soft to firm, grey, saturated, some layers are an olive-yellow-tan colour finer grained material. Some fine to medium grained sand interbedded in 5 to 30 cm thick layers.
(Tailings)</t>
  </si>
  <si>
    <t>SAND
Fine to medium grained, some to trace silt, compact, stratified with some some sulphide rich layers, brown to orange, moist.
(Tailings)</t>
  </si>
  <si>
    <t>TP-TD-13-01</t>
  </si>
  <si>
    <t>ARD-01</t>
  </si>
  <si>
    <t>ARD-02</t>
  </si>
  <si>
    <t>ARD-04</t>
  </si>
  <si>
    <t>TP-TD-13-02</t>
  </si>
  <si>
    <t>ARD-06</t>
  </si>
  <si>
    <t>TP-WA-13-05</t>
  </si>
  <si>
    <t>TP-WA-13-08</t>
  </si>
  <si>
    <t>TP-WA-13-10</t>
  </si>
  <si>
    <t>TP-WA-13-11</t>
  </si>
  <si>
    <t>TP-WA-13-06</t>
  </si>
  <si>
    <t>SITE</t>
  </si>
  <si>
    <t xml:space="preserve">TYPE </t>
  </si>
  <si>
    <t>YEAR</t>
  </si>
  <si>
    <t>SOURCE</t>
  </si>
  <si>
    <t>LOCATION</t>
  </si>
  <si>
    <t>SAMPLE</t>
  </si>
  <si>
    <t>DEPTH</t>
  </si>
  <si>
    <t>BOTTOM</t>
  </si>
  <si>
    <t>LENGTH</t>
  </si>
  <si>
    <t>SOIL TYPE</t>
  </si>
  <si>
    <t>DESCRIPTION</t>
  </si>
  <si>
    <t>ARD-08</t>
  </si>
  <si>
    <t>ARD-10</t>
  </si>
  <si>
    <t>HA-BA-13-01</t>
  </si>
  <si>
    <t>2-3 m</t>
  </si>
  <si>
    <t>HA-BA-13-02</t>
  </si>
  <si>
    <t>0-1 m</t>
  </si>
  <si>
    <t>Fill</t>
  </si>
  <si>
    <t>Waste Rock</t>
  </si>
  <si>
    <t>HA</t>
  </si>
  <si>
    <t>D50</t>
  </si>
  <si>
    <t>Hydrometer (Summary)</t>
  </si>
  <si>
    <t>Hydrometer (% Passing, Particle Sizes in mm)</t>
  </si>
  <si>
    <t>Grain Size Analysis (Summary)</t>
  </si>
  <si>
    <t>Grain Size Analysis (Sieve Sizes in mm)</t>
  </si>
  <si>
    <t>Tailings</t>
  </si>
  <si>
    <t>REPORT ID</t>
  </si>
  <si>
    <t>Lorax</t>
  </si>
  <si>
    <t>R133</t>
  </si>
  <si>
    <t>R4</t>
  </si>
  <si>
    <t>R24</t>
  </si>
  <si>
    <t>MW09-01</t>
  </si>
  <si>
    <t>MW09-02</t>
  </si>
  <si>
    <t>MW09-03</t>
  </si>
  <si>
    <t>MW09-11</t>
  </si>
  <si>
    <t>AECOM</t>
  </si>
  <si>
    <t>CANMET</t>
  </si>
  <si>
    <t>Klohn</t>
  </si>
  <si>
    <t>R48</t>
  </si>
  <si>
    <t>DH95-04</t>
  </si>
  <si>
    <t>DH95-05</t>
  </si>
  <si>
    <t>DH95-06</t>
  </si>
  <si>
    <t>DH95-07</t>
  </si>
  <si>
    <t>R73</t>
  </si>
  <si>
    <t>EBA</t>
  </si>
  <si>
    <t>TP01</t>
  </si>
  <si>
    <t>TP04</t>
  </si>
  <si>
    <t>TP14</t>
  </si>
  <si>
    <t>L1-1GS</t>
  </si>
  <si>
    <t>L1-2GS</t>
  </si>
  <si>
    <t>L2-1GS</t>
  </si>
  <si>
    <t>L2-2GS</t>
  </si>
  <si>
    <t>R18</t>
  </si>
  <si>
    <t>DH88-4</t>
  </si>
  <si>
    <t>Sa-1</t>
  </si>
  <si>
    <t>DH88-3</t>
  </si>
  <si>
    <t>Sa-2</t>
  </si>
  <si>
    <t>Sa-3</t>
  </si>
  <si>
    <t>R117</t>
  </si>
  <si>
    <t>NW Pile</t>
  </si>
  <si>
    <t>Ramp</t>
  </si>
  <si>
    <t>Victoria Creek</t>
  </si>
  <si>
    <t>AMEC/AE</t>
  </si>
  <si>
    <t>TSF-Site 2</t>
  </si>
  <si>
    <t>DH95-09</t>
  </si>
  <si>
    <t>DH95-17</t>
  </si>
  <si>
    <t>DH95-18</t>
  </si>
  <si>
    <t>TSF-Borrow</t>
  </si>
  <si>
    <t>DH95-08B</t>
  </si>
  <si>
    <t>Sieve or Hydro?</t>
  </si>
  <si>
    <t>Yes/no</t>
  </si>
  <si>
    <t>Borrow</t>
  </si>
  <si>
    <t>Plotting Name</t>
  </si>
  <si>
    <t>MW09-01 @ 4.5 m (AECOM 2009)</t>
  </si>
  <si>
    <t>MW09-02 @ 3.0 m (AECOM 2009)</t>
  </si>
  <si>
    <t>MW09-11 (AECOM 2009)</t>
  </si>
  <si>
    <t>Bulk 1 (EBA 2009)</t>
  </si>
  <si>
    <t>Bulk 2 (EBA 2009)</t>
  </si>
  <si>
    <t>Bin 5 (Lorax 2010)</t>
  </si>
  <si>
    <t>T3&amp;T6 (Lorax 2010)</t>
  </si>
  <si>
    <t>T2&amp;T5 (Lorax 2010)</t>
  </si>
  <si>
    <t>T1&amp;T4 (Lorax 2010)</t>
  </si>
  <si>
    <t>Bin 4 (Clayey Silt/Sand + Native Org) (Lorax 2010)</t>
  </si>
  <si>
    <t>MNBH 11-02</t>
  </si>
  <si>
    <t>MNBH 14-01</t>
  </si>
  <si>
    <t>Batch O - clayey silt</t>
  </si>
  <si>
    <t>Batch S - clayey silt</t>
  </si>
  <si>
    <t>OMIX - silt</t>
  </si>
  <si>
    <t>SMIX - silt</t>
  </si>
  <si>
    <t>SOMIX - silt</t>
  </si>
  <si>
    <t>Bin 4 - Clayey Silt (Lorax 2010)</t>
  </si>
  <si>
    <t>Bin 4 - Sand (Lorax 2010)</t>
  </si>
  <si>
    <t>Density</t>
  </si>
  <si>
    <t>In-situ  (kg/m3)</t>
  </si>
  <si>
    <t>no</t>
  </si>
  <si>
    <t>MW09-01 @ 8 m (AECOM 2009)</t>
  </si>
  <si>
    <t>MW09-03 @ 1.0 m (AECOM 2009)</t>
  </si>
  <si>
    <t>MW09-03 @ 3.0 m (AECOM 2009)</t>
  </si>
  <si>
    <t>MW09-03 @ 7.0 m (AECOM 2009)</t>
  </si>
  <si>
    <t>MW09-03 @ 8.2 m (AECOM 2009)</t>
  </si>
  <si>
    <t>TH09-01</t>
  </si>
  <si>
    <t>TH09-01 @ 2.0 m (AECOM 2009)</t>
  </si>
  <si>
    <t>MW09-04</t>
  </si>
  <si>
    <t>MW09-04 @ 4.9 m (AECOM 2009)</t>
  </si>
  <si>
    <t>SOMIX - T</t>
  </si>
  <si>
    <t>MN 1102-T</t>
  </si>
  <si>
    <t xml:space="preserve">Batch O-T </t>
  </si>
  <si>
    <t xml:space="preserve">Batch S-T </t>
  </si>
  <si>
    <t>MN1401-T</t>
  </si>
  <si>
    <t>yes</t>
  </si>
  <si>
    <t>SOMIX - T (CANMET 2002)</t>
  </si>
  <si>
    <t>MN 1102 - T (CANMET 2002)</t>
  </si>
  <si>
    <t>Batch O - T (CANMET 2002)</t>
  </si>
  <si>
    <t>Batch S - T (CANMET 2002)</t>
  </si>
  <si>
    <t>MN1401 - T (CANMET 2002)</t>
  </si>
  <si>
    <t>Oedometer</t>
  </si>
  <si>
    <t>Tempe Cell</t>
  </si>
  <si>
    <t>Permeability</t>
  </si>
  <si>
    <t>Count</t>
  </si>
  <si>
    <t>In Situ</t>
  </si>
  <si>
    <t>Native</t>
  </si>
</sst>
</file>

<file path=xl/styles.xml><?xml version="1.0" encoding="utf-8"?>
<styleSheet xmlns="http://schemas.openxmlformats.org/spreadsheetml/2006/main">
  <numFmts count="2">
    <numFmt numFmtId="164" formatCode="[$-10409]0.00"/>
    <numFmt numFmtId="165" formatCode="[$-10409]0"/>
  </numFmts>
  <fonts count="11">
    <font>
      <sz val="11"/>
      <color rgb="FF000000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</font>
    <font>
      <sz val="18"/>
      <color rgb="FF1C3A70"/>
      <name val="Tahoma"/>
      <family val="2"/>
    </font>
    <font>
      <sz val="10"/>
      <color rgb="FF000000"/>
      <name val="Tahoma"/>
      <family val="2"/>
    </font>
    <font>
      <sz val="10"/>
      <color rgb="FFFFFFFF"/>
      <name val="Tahoma"/>
      <family val="2"/>
    </font>
    <font>
      <sz val="10"/>
      <color indexed="8"/>
      <name val="Arial"/>
      <family val="2"/>
    </font>
    <font>
      <sz val="10"/>
      <color rgb="FF000000"/>
      <name val="Tahoma"/>
      <family val="2"/>
    </font>
    <font>
      <sz val="10"/>
      <color rgb="FFFFFFFF"/>
      <name val="Tahoma"/>
      <family val="2"/>
    </font>
    <font>
      <sz val="11"/>
      <color theme="0"/>
      <name val="Calibri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0759B"/>
        <bgColor rgb="FF60759B"/>
      </patternFill>
    </fill>
    <fill>
      <patternFill patternType="solid">
        <fgColor rgb="FFB0C4DE"/>
        <bgColor rgb="FFB0C4DE"/>
      </patternFill>
    </fill>
    <fill>
      <patternFill patternType="solid">
        <fgColor rgb="FFCAD8EA"/>
        <bgColor rgb="FFCAD8EA"/>
      </patternFill>
    </fill>
  </fills>
  <borders count="16">
    <border>
      <left/>
      <right/>
      <top/>
      <bottom/>
      <diagonal/>
    </border>
    <border>
      <left style="thin">
        <color rgb="FF696969"/>
      </left>
      <right style="thin">
        <color rgb="FF696969"/>
      </right>
      <top style="thin">
        <color rgb="FF696969"/>
      </top>
      <bottom style="thin">
        <color rgb="FF696969"/>
      </bottom>
      <diagonal/>
    </border>
    <border>
      <left/>
      <right/>
      <top style="thin">
        <color rgb="FF696969"/>
      </top>
      <bottom/>
      <diagonal/>
    </border>
    <border>
      <left/>
      <right style="thin">
        <color rgb="FF696969"/>
      </right>
      <top style="thin">
        <color rgb="FF696969"/>
      </top>
      <bottom/>
      <diagonal/>
    </border>
    <border>
      <left/>
      <right/>
      <top style="thin">
        <color rgb="FF696969"/>
      </top>
      <bottom style="thin">
        <color rgb="FF696969"/>
      </bottom>
      <diagonal/>
    </border>
    <border>
      <left/>
      <right style="thin">
        <color rgb="FF696969"/>
      </right>
      <top style="thin">
        <color rgb="FF696969"/>
      </top>
      <bottom style="thin">
        <color rgb="FF696969"/>
      </bottom>
      <diagonal/>
    </border>
    <border>
      <left style="thin">
        <color rgb="FF696969"/>
      </left>
      <right/>
      <top/>
      <bottom/>
      <diagonal/>
    </border>
    <border>
      <left/>
      <right style="thin">
        <color rgb="FF696969"/>
      </right>
      <top/>
      <bottom/>
      <diagonal/>
    </border>
    <border>
      <left style="thin">
        <color rgb="FF696969"/>
      </left>
      <right style="thin">
        <color rgb="FF696969"/>
      </right>
      <top/>
      <bottom style="thin">
        <color rgb="FF696969"/>
      </bottom>
      <diagonal/>
    </border>
    <border>
      <left style="thin">
        <color rgb="FF696969"/>
      </left>
      <right style="thin">
        <color rgb="FF696969"/>
      </right>
      <top/>
      <bottom/>
      <diagonal/>
    </border>
    <border>
      <left style="thin">
        <color rgb="FF696969"/>
      </left>
      <right/>
      <top style="thin">
        <color rgb="FF696969"/>
      </top>
      <bottom/>
      <diagonal/>
    </border>
    <border>
      <left style="thin">
        <color rgb="FF696969"/>
      </left>
      <right/>
      <top style="thin">
        <color rgb="FF696969"/>
      </top>
      <bottom style="thin">
        <color rgb="FF696969"/>
      </bottom>
      <diagonal/>
    </border>
    <border>
      <left style="thin">
        <color rgb="FF696969"/>
      </left>
      <right style="thin">
        <color rgb="FF696969"/>
      </right>
      <top style="thin">
        <color rgb="FF69696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76">
    <xf numFmtId="0" fontId="2" fillId="0" borderId="0" xfId="0" applyFont="1" applyFill="1" applyBorder="1"/>
    <xf numFmtId="0" fontId="4" fillId="0" borderId="1" xfId="0" applyNumberFormat="1" applyFont="1" applyFill="1" applyBorder="1" applyAlignment="1">
      <alignment vertical="top" wrapText="1" readingOrder="1"/>
    </xf>
    <xf numFmtId="0" fontId="5" fillId="2" borderId="1" xfId="0" applyNumberFormat="1" applyFont="1" applyFill="1" applyBorder="1" applyAlignment="1">
      <alignment vertical="top" wrapText="1" readingOrder="1"/>
    </xf>
    <xf numFmtId="0" fontId="4" fillId="3" borderId="1" xfId="0" applyNumberFormat="1" applyFont="1" applyFill="1" applyBorder="1" applyAlignment="1">
      <alignment vertical="top" wrapText="1" readingOrder="1"/>
    </xf>
    <xf numFmtId="0" fontId="4" fillId="4" borderId="1" xfId="0" applyNumberFormat="1" applyFont="1" applyFill="1" applyBorder="1" applyAlignment="1">
      <alignment vertical="top" wrapText="1" readingOrder="1"/>
    </xf>
    <xf numFmtId="164" fontId="4" fillId="0" borderId="1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4" fillId="3" borderId="1" xfId="0" applyNumberFormat="1" applyFont="1" applyFill="1" applyBorder="1" applyAlignment="1">
      <alignment vertical="top" wrapText="1" readingOrder="1"/>
    </xf>
    <xf numFmtId="0" fontId="4" fillId="0" borderId="10" xfId="0" applyNumberFormat="1" applyFont="1" applyFill="1" applyBorder="1" applyAlignment="1">
      <alignment vertical="top" wrapText="1" readingOrder="1"/>
    </xf>
    <xf numFmtId="0" fontId="2" fillId="0" borderId="2" xfId="0" applyNumberFormat="1" applyFont="1" applyFill="1" applyBorder="1" applyAlignment="1">
      <alignment vertical="top" wrapText="1" readingOrder="1"/>
    </xf>
    <xf numFmtId="0" fontId="2" fillId="0" borderId="3" xfId="0" applyNumberFormat="1" applyFont="1" applyFill="1" applyBorder="1" applyAlignment="1">
      <alignment vertical="top" wrapText="1" readingOrder="1"/>
    </xf>
    <xf numFmtId="0" fontId="2" fillId="0" borderId="6" xfId="0" applyNumberFormat="1" applyFont="1" applyFill="1" applyBorder="1" applyAlignment="1">
      <alignment vertical="top" wrapText="1" readingOrder="1"/>
    </xf>
    <xf numFmtId="0" fontId="2" fillId="0" borderId="0" xfId="0" applyFont="1" applyFill="1" applyBorder="1" applyAlignment="1">
      <alignment readingOrder="1"/>
    </xf>
    <xf numFmtId="0" fontId="2" fillId="0" borderId="7" xfId="0" applyNumberFormat="1" applyFont="1" applyFill="1" applyBorder="1" applyAlignment="1">
      <alignment vertical="top" wrapText="1" readingOrder="1"/>
    </xf>
    <xf numFmtId="0" fontId="4" fillId="4" borderId="1" xfId="0" applyNumberFormat="1" applyFont="1" applyFill="1" applyBorder="1" applyAlignment="1">
      <alignment vertical="top" wrapText="1" readingOrder="1"/>
    </xf>
    <xf numFmtId="0" fontId="4" fillId="3" borderId="1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4" fillId="3" borderId="1" xfId="0" applyNumberFormat="1" applyFont="1" applyFill="1" applyBorder="1" applyAlignment="1">
      <alignment vertical="top" wrapText="1" readingOrder="1"/>
    </xf>
    <xf numFmtId="0" fontId="4" fillId="4" borderId="1" xfId="0" applyNumberFormat="1" applyFont="1" applyFill="1" applyBorder="1" applyAlignment="1">
      <alignment vertical="top" wrapText="1" readingOrder="1"/>
    </xf>
    <xf numFmtId="0" fontId="5" fillId="2" borderId="4" xfId="0" applyNumberFormat="1" applyFont="1" applyFill="1" applyBorder="1" applyAlignment="1">
      <alignment horizontal="left" vertical="top" wrapText="1" readingOrder="1"/>
    </xf>
    <xf numFmtId="0" fontId="2" fillId="0" borderId="0" xfId="0" applyFont="1" applyFill="1" applyBorder="1"/>
    <xf numFmtId="0" fontId="4" fillId="3" borderId="1" xfId="0" applyNumberFormat="1" applyFont="1" applyFill="1" applyBorder="1" applyAlignment="1">
      <alignment vertical="top" wrapText="1" readingOrder="1"/>
    </xf>
    <xf numFmtId="0" fontId="4" fillId="4" borderId="1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5" fillId="2" borderId="1" xfId="0" applyNumberFormat="1" applyFont="1" applyFill="1" applyBorder="1" applyAlignment="1">
      <alignment vertical="top" wrapText="1" readingOrder="1"/>
    </xf>
    <xf numFmtId="0" fontId="7" fillId="4" borderId="1" xfId="0" applyNumberFormat="1" applyFont="1" applyFill="1" applyBorder="1" applyAlignment="1">
      <alignment vertical="top" wrapText="1" readingOrder="1"/>
    </xf>
    <xf numFmtId="0" fontId="8" fillId="2" borderId="1" xfId="0" applyNumberFormat="1" applyFont="1" applyFill="1" applyBorder="1" applyAlignment="1">
      <alignment vertical="top" wrapText="1" readingOrder="1"/>
    </xf>
    <xf numFmtId="0" fontId="4" fillId="4" borderId="11" xfId="0" applyNumberFormat="1" applyFont="1" applyFill="1" applyBorder="1" applyAlignment="1">
      <alignment vertical="top" wrapText="1" readingOrder="1"/>
    </xf>
    <xf numFmtId="0" fontId="4" fillId="0" borderId="12" xfId="0" applyNumberFormat="1" applyFont="1" applyFill="1" applyBorder="1" applyAlignment="1">
      <alignment vertical="top" wrapText="1" readingOrder="1"/>
    </xf>
    <xf numFmtId="0" fontId="2" fillId="0" borderId="13" xfId="0" applyFont="1" applyFill="1" applyBorder="1"/>
    <xf numFmtId="0" fontId="4" fillId="0" borderId="13" xfId="0" applyNumberFormat="1" applyFont="1" applyFill="1" applyBorder="1" applyAlignment="1">
      <alignment vertical="top" wrapText="1" readingOrder="1"/>
    </xf>
    <xf numFmtId="0" fontId="4" fillId="3" borderId="12" xfId="0" applyNumberFormat="1" applyFont="1" applyFill="1" applyBorder="1" applyAlignment="1">
      <alignment vertical="top" wrapText="1" readingOrder="1"/>
    </xf>
    <xf numFmtId="0" fontId="4" fillId="4" borderId="12" xfId="0" applyNumberFormat="1" applyFont="1" applyFill="1" applyBorder="1" applyAlignment="1">
      <alignment vertical="top" wrapText="1" readingOrder="1"/>
    </xf>
    <xf numFmtId="0" fontId="5" fillId="2" borderId="12" xfId="0" applyNumberFormat="1" applyFont="1" applyFill="1" applyBorder="1" applyAlignment="1">
      <alignment vertical="top" wrapText="1" readingOrder="1"/>
    </xf>
    <xf numFmtId="0" fontId="8" fillId="2" borderId="12" xfId="0" applyNumberFormat="1" applyFont="1" applyFill="1" applyBorder="1" applyAlignment="1">
      <alignment vertical="top" wrapText="1" readingOrder="1"/>
    </xf>
    <xf numFmtId="0" fontId="9" fillId="2" borderId="12" xfId="0" applyNumberFormat="1" applyFont="1" applyFill="1" applyBorder="1" applyAlignment="1">
      <alignment vertical="top" wrapText="1"/>
    </xf>
    <xf numFmtId="0" fontId="4" fillId="4" borderId="9" xfId="0" applyNumberFormat="1" applyFont="1" applyFill="1" applyBorder="1" applyAlignment="1">
      <alignment vertical="top" wrapText="1" readingOrder="1"/>
    </xf>
    <xf numFmtId="0" fontId="2" fillId="4" borderId="1" xfId="0" applyNumberFormat="1" applyFont="1" applyFill="1" applyBorder="1" applyAlignment="1">
      <alignment vertical="top" wrapText="1"/>
    </xf>
    <xf numFmtId="0" fontId="4" fillId="4" borderId="8" xfId="0" applyNumberFormat="1" applyFont="1" applyFill="1" applyBorder="1" applyAlignment="1">
      <alignment vertical="top" wrapText="1" readingOrder="1"/>
    </xf>
    <xf numFmtId="165" fontId="4" fillId="0" borderId="1" xfId="0" applyNumberFormat="1" applyFont="1" applyFill="1" applyBorder="1" applyAlignment="1">
      <alignment vertical="top" wrapText="1" readingOrder="1"/>
    </xf>
    <xf numFmtId="165" fontId="2" fillId="0" borderId="13" xfId="0" applyNumberFormat="1" applyFont="1" applyFill="1" applyBorder="1"/>
    <xf numFmtId="165" fontId="4" fillId="0" borderId="12" xfId="0" applyNumberFormat="1" applyFont="1" applyFill="1" applyBorder="1" applyAlignment="1">
      <alignment vertical="top" wrapText="1" readingOrder="1"/>
    </xf>
    <xf numFmtId="165" fontId="0" fillId="0" borderId="13" xfId="0" applyNumberFormat="1" applyFill="1" applyBorder="1"/>
    <xf numFmtId="0" fontId="5" fillId="2" borderId="1" xfId="0" applyNumberFormat="1" applyFont="1" applyFill="1" applyBorder="1" applyAlignment="1">
      <alignment vertical="top" wrapText="1" readingOrder="1"/>
    </xf>
    <xf numFmtId="1" fontId="4" fillId="0" borderId="1" xfId="0" applyNumberFormat="1" applyFont="1" applyFill="1" applyBorder="1" applyAlignment="1">
      <alignment vertical="top" wrapText="1" readingOrder="1"/>
    </xf>
    <xf numFmtId="0" fontId="5" fillId="2" borderId="1" xfId="0" applyNumberFormat="1" applyFont="1" applyFill="1" applyBorder="1" applyAlignment="1">
      <alignment vertical="top" wrapText="1" readingOrder="1"/>
    </xf>
    <xf numFmtId="0" fontId="2" fillId="0" borderId="1" xfId="0" applyFont="1" applyFill="1" applyBorder="1"/>
    <xf numFmtId="164" fontId="4" fillId="0" borderId="13" xfId="0" applyNumberFormat="1" applyFont="1" applyFill="1" applyBorder="1" applyAlignment="1">
      <alignment vertical="top" wrapText="1" readingOrder="1"/>
    </xf>
    <xf numFmtId="165" fontId="2" fillId="0" borderId="1" xfId="0" applyNumberFormat="1" applyFont="1" applyFill="1" applyBorder="1"/>
    <xf numFmtId="165" fontId="4" fillId="0" borderId="13" xfId="0" applyNumberFormat="1" applyFont="1" applyFill="1" applyBorder="1" applyAlignment="1">
      <alignment vertical="top" wrapText="1" readingOrder="1"/>
    </xf>
    <xf numFmtId="0" fontId="5" fillId="2" borderId="1" xfId="0" applyNumberFormat="1" applyFont="1" applyFill="1" applyBorder="1" applyAlignment="1">
      <alignment vertical="top" wrapText="1" readingOrder="1"/>
    </xf>
    <xf numFmtId="0" fontId="2" fillId="0" borderId="14" xfId="0" applyFont="1" applyFill="1" applyBorder="1"/>
    <xf numFmtId="165" fontId="2" fillId="0" borderId="15" xfId="0" applyNumberFormat="1" applyFont="1" applyFill="1" applyBorder="1"/>
    <xf numFmtId="0" fontId="5" fillId="2" borderId="1" xfId="0" applyNumberFormat="1" applyFont="1" applyFill="1" applyBorder="1" applyAlignment="1">
      <alignment vertical="top" wrapText="1" readingOrder="1"/>
    </xf>
    <xf numFmtId="0" fontId="5" fillId="2" borderId="1" xfId="2" applyNumberFormat="1" applyFont="1" applyFill="1" applyBorder="1" applyAlignment="1">
      <alignment vertical="top" wrapText="1" readingOrder="1"/>
    </xf>
    <xf numFmtId="0" fontId="4" fillId="3" borderId="1" xfId="2" applyNumberFormat="1" applyFont="1" applyFill="1" applyBorder="1" applyAlignment="1">
      <alignment vertical="top" wrapText="1" readingOrder="1"/>
    </xf>
    <xf numFmtId="0" fontId="4" fillId="4" borderId="1" xfId="2" applyNumberFormat="1" applyFont="1" applyFill="1" applyBorder="1" applyAlignment="1">
      <alignment vertical="top" wrapText="1" readingOrder="1"/>
    </xf>
    <xf numFmtId="0" fontId="5" fillId="2" borderId="9" xfId="0" applyNumberFormat="1" applyFont="1" applyFill="1" applyBorder="1" applyAlignment="1">
      <alignment vertical="top" wrapText="1" readingOrder="1"/>
    </xf>
    <xf numFmtId="1" fontId="4" fillId="0" borderId="13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165" fontId="4" fillId="0" borderId="0" xfId="0" applyNumberFormat="1" applyFont="1" applyFill="1" applyBorder="1" applyAlignment="1">
      <alignment vertical="top" wrapText="1" readingOrder="1"/>
    </xf>
    <xf numFmtId="165" fontId="0" fillId="0" borderId="1" xfId="0" applyNumberFormat="1" applyFill="1" applyBorder="1"/>
    <xf numFmtId="165" fontId="4" fillId="0" borderId="11" xfId="0" applyNumberFormat="1" applyFont="1" applyFill="1" applyBorder="1" applyAlignment="1">
      <alignment vertical="top" wrapText="1" readingOrder="1"/>
    </xf>
    <xf numFmtId="165" fontId="4" fillId="0" borderId="8" xfId="0" applyNumberFormat="1" applyFont="1" applyFill="1" applyBorder="1" applyAlignment="1">
      <alignment vertical="top" wrapText="1" readingOrder="1"/>
    </xf>
    <xf numFmtId="0" fontId="5" fillId="2" borderId="11" xfId="0" applyNumberFormat="1" applyFont="1" applyFill="1" applyBorder="1" applyAlignment="1">
      <alignment horizontal="center" vertical="top" wrapText="1" readingOrder="1"/>
    </xf>
    <xf numFmtId="0" fontId="5" fillId="2" borderId="4" xfId="0" applyNumberFormat="1" applyFont="1" applyFill="1" applyBorder="1" applyAlignment="1">
      <alignment horizontal="center" vertical="top" wrapText="1" readingOrder="1"/>
    </xf>
    <xf numFmtId="0" fontId="5" fillId="2" borderId="5" xfId="0" applyNumberFormat="1" applyFont="1" applyFill="1" applyBorder="1" applyAlignment="1">
      <alignment horizontal="center" vertical="top" wrapText="1" readingOrder="1"/>
    </xf>
    <xf numFmtId="0" fontId="2" fillId="0" borderId="4" xfId="0" applyNumberFormat="1" applyFont="1" applyFill="1" applyBorder="1" applyAlignment="1">
      <alignment horizontal="center" vertical="top" wrapText="1"/>
    </xf>
    <xf numFmtId="0" fontId="2" fillId="0" borderId="5" xfId="0" applyNumberFormat="1" applyFont="1" applyFill="1" applyBorder="1" applyAlignment="1">
      <alignment horizontal="center" vertical="top" wrapText="1"/>
    </xf>
    <xf numFmtId="0" fontId="5" fillId="2" borderId="11" xfId="0" applyNumberFormat="1" applyFont="1" applyFill="1" applyBorder="1" applyAlignment="1">
      <alignment horizontal="left" vertical="top" wrapText="1" readingOrder="1"/>
    </xf>
    <xf numFmtId="0" fontId="5" fillId="2" borderId="4" xfId="0" applyNumberFormat="1" applyFont="1" applyFill="1" applyBorder="1" applyAlignment="1">
      <alignment horizontal="left" vertical="top" wrapText="1" readingOrder="1"/>
    </xf>
    <xf numFmtId="0" fontId="5" fillId="2" borderId="5" xfId="0" applyNumberFormat="1" applyFont="1" applyFill="1" applyBorder="1" applyAlignment="1">
      <alignment horizontal="left" vertical="top" wrapText="1" readingOrder="1"/>
    </xf>
    <xf numFmtId="0" fontId="5" fillId="2" borderId="1" xfId="0" applyNumberFormat="1" applyFont="1" applyFill="1" applyBorder="1" applyAlignment="1">
      <alignment vertical="top" wrapText="1" readingOrder="1"/>
    </xf>
    <xf numFmtId="0" fontId="2" fillId="0" borderId="4" xfId="0" applyNumberFormat="1" applyFont="1" applyFill="1" applyBorder="1" applyAlignment="1">
      <alignment vertical="top" wrapText="1"/>
    </xf>
    <xf numFmtId="0" fontId="2" fillId="0" borderId="5" xfId="0" applyNumberFormat="1" applyFont="1" applyFill="1" applyBorder="1" applyAlignment="1">
      <alignment vertical="top" wrapText="1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1C3A70"/>
      <rgbColor rgb="00696969"/>
      <rgbColor rgb="0060759B"/>
      <rgbColor rgb="00FFFFFF"/>
      <rgbColor rgb="00B0C4DE"/>
      <rgbColor rgb="00CAD8EA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X249"/>
  <sheetViews>
    <sheetView showGridLines="0" tabSelected="1" zoomScale="85" zoomScaleNormal="85" zoomScaleSheetLayoutView="85" workbookViewId="0">
      <pane xSplit="14" ySplit="4" topLeftCell="O5" activePane="bottomRight" state="frozen"/>
      <selection pane="topRight" activeCell="P1" sqref="P1"/>
      <selection pane="bottomLeft" activeCell="A5" sqref="A5"/>
      <selection pane="bottomRight" activeCell="J19" sqref="J19"/>
    </sheetView>
  </sheetViews>
  <sheetFormatPr defaultRowHeight="15"/>
  <cols>
    <col min="1" max="1" width="13.7109375" style="24" customWidth="1"/>
    <col min="2" max="2" width="7.28515625" style="24" customWidth="1"/>
    <col min="3" max="3" width="8.140625" style="24" bestFit="1" customWidth="1"/>
    <col min="4" max="4" width="10.7109375" style="24" bestFit="1" customWidth="1"/>
    <col min="5" max="5" width="12.85546875" style="24" bestFit="1" customWidth="1"/>
    <col min="6" max="6" width="13.7109375" style="24" customWidth="1"/>
    <col min="7" max="7" width="27.42578125" style="24" customWidth="1"/>
    <col min="8" max="8" width="9.28515625" style="24" bestFit="1" customWidth="1"/>
    <col min="9" max="9" width="10.85546875" style="24" bestFit="1" customWidth="1"/>
    <col min="10" max="11" width="13.7109375" style="24" customWidth="1"/>
    <col min="12" max="12" width="83.5703125" style="24" hidden="1" customWidth="1"/>
    <col min="13" max="13" width="16.140625" style="24" customWidth="1"/>
    <col min="14" max="14" width="22.28515625" style="24" customWidth="1"/>
    <col min="15" max="15" width="6.28515625" style="24" customWidth="1"/>
    <col min="16" max="16" width="7.85546875" style="24" customWidth="1"/>
    <col min="17" max="17" width="6.7109375" style="24" customWidth="1"/>
    <col min="18" max="18" width="8.7109375" style="24" customWidth="1"/>
    <col min="19" max="24" width="13.7109375" customWidth="1"/>
    <col min="25" max="28" width="13.7109375" style="24" customWidth="1"/>
    <col min="29" max="38" width="13.7109375" customWidth="1"/>
    <col min="39" max="39" width="13.7109375" style="6" customWidth="1"/>
    <col min="40" max="41" width="13.7109375" customWidth="1"/>
    <col min="42" max="42" width="13.7109375" style="6" customWidth="1"/>
    <col min="43" max="45" width="13.7109375" customWidth="1"/>
    <col min="46" max="46" width="13.7109375" style="6" customWidth="1"/>
    <col min="47" max="47" width="13.7109375" style="20" customWidth="1"/>
    <col min="48" max="48" width="13.7109375" customWidth="1"/>
    <col min="49" max="49" width="13.7109375" style="6" customWidth="1"/>
    <col min="50" max="50" width="13.7109375" customWidth="1"/>
    <col min="51" max="52" width="13.7109375" style="20" customWidth="1"/>
    <col min="53" max="53" width="13.7109375" customWidth="1"/>
    <col min="54" max="55" width="13.7109375" style="20" customWidth="1"/>
    <col min="56" max="56" width="13.7109375" customWidth="1"/>
    <col min="57" max="57" width="13.7109375" style="6" customWidth="1"/>
    <col min="58" max="65" width="13.7109375" style="20" customWidth="1"/>
    <col min="66" max="80" width="13.7109375" customWidth="1"/>
    <col min="81" max="81" width="13.7109375" style="20" customWidth="1"/>
    <col min="82" max="97" width="13.7109375" customWidth="1"/>
    <col min="98" max="98" width="13.7109375" style="20" customWidth="1"/>
    <col min="99" max="100" width="13.7109375" customWidth="1"/>
    <col min="101" max="101" width="13.7109375" style="20" customWidth="1"/>
    <col min="102" max="106" width="13.7109375" customWidth="1"/>
    <col min="107" max="107" width="13.7109375" style="20" customWidth="1"/>
    <col min="108" max="109" width="13.7109375" customWidth="1"/>
    <col min="110" max="110" width="13.7109375" style="20" customWidth="1"/>
    <col min="111" max="130" width="13.7109375" customWidth="1"/>
    <col min="131" max="131" width="13.7109375" style="20" customWidth="1"/>
    <col min="132" max="132" width="13.7109375" customWidth="1"/>
    <col min="133" max="133" width="13.7109375" style="20" customWidth="1"/>
    <col min="134" max="138" width="13.7109375" customWidth="1"/>
    <col min="139" max="139" width="13.7109375" style="20" customWidth="1"/>
    <col min="140" max="153" width="13.7109375" customWidth="1"/>
  </cols>
  <sheetData>
    <row r="1" spans="1:154" ht="23.85" customHeight="1">
      <c r="A1" s="23" t="s">
        <v>0</v>
      </c>
    </row>
    <row r="2" spans="1:154" ht="39.6" customHeight="1">
      <c r="A2" s="8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10"/>
      <c r="M2" s="9"/>
      <c r="N2" s="9"/>
      <c r="O2" s="65" t="s">
        <v>2</v>
      </c>
      <c r="P2" s="66"/>
      <c r="Q2" s="66"/>
      <c r="R2" s="67"/>
      <c r="S2" s="2" t="s">
        <v>3</v>
      </c>
      <c r="T2" s="2" t="s">
        <v>4</v>
      </c>
      <c r="U2" s="2" t="s">
        <v>5</v>
      </c>
      <c r="V2" s="65" t="s">
        <v>6</v>
      </c>
      <c r="W2" s="68"/>
      <c r="X2" s="69"/>
      <c r="Y2" s="54" t="s">
        <v>272</v>
      </c>
      <c r="Z2" s="51" t="s">
        <v>247</v>
      </c>
      <c r="AA2" s="54" t="s">
        <v>270</v>
      </c>
      <c r="AB2" s="54" t="s">
        <v>271</v>
      </c>
      <c r="AC2" s="73" t="s">
        <v>178</v>
      </c>
      <c r="AD2" s="74"/>
      <c r="AE2" s="75"/>
      <c r="AF2" s="70" t="s">
        <v>179</v>
      </c>
      <c r="AG2" s="71"/>
      <c r="AH2" s="71"/>
      <c r="AI2" s="71"/>
      <c r="AJ2" s="71"/>
      <c r="AK2" s="71"/>
      <c r="AL2" s="71"/>
      <c r="AM2" s="71"/>
      <c r="AN2" s="71"/>
      <c r="AO2" s="71"/>
      <c r="AP2" s="71"/>
      <c r="AQ2" s="71"/>
      <c r="AR2" s="71"/>
      <c r="AS2" s="71"/>
      <c r="AT2" s="71"/>
      <c r="AU2" s="71"/>
      <c r="AV2" s="71"/>
      <c r="AW2" s="71"/>
      <c r="AX2" s="71"/>
      <c r="AY2" s="71"/>
      <c r="AZ2" s="71"/>
      <c r="BA2" s="71"/>
      <c r="BB2" s="71"/>
      <c r="BC2" s="71"/>
      <c r="BD2" s="71"/>
      <c r="BE2" s="71"/>
      <c r="BF2" s="71"/>
      <c r="BG2" s="71"/>
      <c r="BH2" s="71"/>
      <c r="BI2" s="19"/>
      <c r="BJ2" s="19"/>
      <c r="BK2" s="19"/>
      <c r="BL2" s="19"/>
      <c r="BM2" s="19"/>
      <c r="BN2" s="71" t="s">
        <v>176</v>
      </c>
      <c r="BO2" s="71"/>
      <c r="BP2" s="71"/>
      <c r="BQ2" s="71"/>
      <c r="BR2" s="71"/>
      <c r="BS2" s="71"/>
      <c r="BT2" s="71"/>
      <c r="BU2" s="72"/>
      <c r="BV2" s="70" t="s">
        <v>177</v>
      </c>
      <c r="BW2" s="71"/>
      <c r="BX2" s="71"/>
      <c r="BY2" s="71"/>
      <c r="BZ2" s="71"/>
      <c r="CA2" s="71"/>
      <c r="CB2" s="71"/>
      <c r="CC2" s="71"/>
      <c r="CD2" s="71"/>
      <c r="CE2" s="71"/>
      <c r="CF2" s="71"/>
      <c r="CG2" s="71"/>
      <c r="CH2" s="71"/>
      <c r="CI2" s="71"/>
      <c r="CJ2" s="71"/>
      <c r="CK2" s="71"/>
      <c r="CL2" s="71"/>
      <c r="CM2" s="71"/>
      <c r="CN2" s="71"/>
      <c r="CO2" s="71"/>
      <c r="CP2" s="71"/>
      <c r="CQ2" s="71"/>
      <c r="CR2" s="71"/>
      <c r="CS2" s="71"/>
      <c r="CT2" s="71"/>
      <c r="CU2" s="71"/>
      <c r="CV2" s="71"/>
      <c r="CW2" s="71"/>
      <c r="CX2" s="71"/>
      <c r="CY2" s="71"/>
      <c r="CZ2" s="71"/>
      <c r="DA2" s="71"/>
      <c r="DB2" s="71"/>
      <c r="DC2" s="71"/>
      <c r="DD2" s="71"/>
      <c r="DE2" s="71"/>
      <c r="DF2" s="71"/>
      <c r="DG2" s="71"/>
      <c r="DH2" s="71"/>
      <c r="DI2" s="71"/>
      <c r="DJ2" s="71"/>
      <c r="DK2" s="71"/>
      <c r="DL2" s="71"/>
      <c r="DM2" s="71"/>
      <c r="DN2" s="71"/>
      <c r="DO2" s="71"/>
      <c r="DP2" s="71"/>
      <c r="DQ2" s="71"/>
      <c r="DR2" s="71"/>
      <c r="DS2" s="71"/>
      <c r="DT2" s="71"/>
      <c r="DU2" s="71"/>
      <c r="DV2" s="71"/>
      <c r="DW2" s="71"/>
      <c r="DX2" s="71"/>
      <c r="DY2" s="71"/>
      <c r="DZ2" s="71"/>
      <c r="EA2" s="71"/>
      <c r="EB2" s="71"/>
      <c r="EC2" s="71"/>
      <c r="ED2" s="71"/>
      <c r="EE2" s="71"/>
      <c r="EF2" s="71"/>
      <c r="EG2" s="71"/>
      <c r="EH2" s="71"/>
      <c r="EI2" s="71"/>
      <c r="EJ2" s="71"/>
      <c r="EK2" s="71"/>
      <c r="EL2" s="71"/>
      <c r="EM2" s="71"/>
      <c r="EN2" s="71"/>
      <c r="EO2" s="71"/>
      <c r="EP2" s="71"/>
      <c r="EQ2" s="71"/>
      <c r="ER2" s="71"/>
      <c r="ES2" s="71"/>
      <c r="ET2" s="71"/>
      <c r="EU2" s="71"/>
      <c r="EV2" s="71"/>
      <c r="EW2" s="71"/>
      <c r="EX2" s="71"/>
    </row>
    <row r="3" spans="1:154" ht="25.5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3"/>
      <c r="M3" s="21" t="s">
        <v>224</v>
      </c>
      <c r="N3" s="21" t="s">
        <v>227</v>
      </c>
      <c r="O3" s="21" t="s">
        <v>7</v>
      </c>
      <c r="P3" s="21" t="s">
        <v>8</v>
      </c>
      <c r="Q3" s="21" t="s">
        <v>9</v>
      </c>
      <c r="R3" s="21" t="s">
        <v>10</v>
      </c>
      <c r="S3" s="3" t="s">
        <v>24</v>
      </c>
      <c r="T3" s="3" t="s">
        <v>4</v>
      </c>
      <c r="U3" s="3" t="s">
        <v>5</v>
      </c>
      <c r="V3" s="3" t="s">
        <v>28</v>
      </c>
      <c r="W3" s="3" t="s">
        <v>29</v>
      </c>
      <c r="X3" s="3" t="s">
        <v>30</v>
      </c>
      <c r="Y3" s="21" t="s">
        <v>273</v>
      </c>
      <c r="Z3" s="21" t="s">
        <v>248</v>
      </c>
      <c r="AA3" s="21" t="s">
        <v>273</v>
      </c>
      <c r="AB3" s="21" t="s">
        <v>273</v>
      </c>
      <c r="AC3" s="3" t="s">
        <v>26</v>
      </c>
      <c r="AD3" s="3" t="s">
        <v>27</v>
      </c>
      <c r="AE3" s="3" t="s">
        <v>25</v>
      </c>
      <c r="AF3" s="3">
        <v>76.099999999999994</v>
      </c>
      <c r="AG3" s="3">
        <v>50</v>
      </c>
      <c r="AH3" s="3">
        <v>38.1</v>
      </c>
      <c r="AI3" s="3">
        <v>25.4</v>
      </c>
      <c r="AJ3" s="3">
        <v>20</v>
      </c>
      <c r="AK3" s="3">
        <v>19.100000000000001</v>
      </c>
      <c r="AL3" s="3">
        <v>12.7</v>
      </c>
      <c r="AM3" s="7">
        <v>9.5</v>
      </c>
      <c r="AN3" s="3">
        <v>6.35</v>
      </c>
      <c r="AO3" s="3">
        <v>4.76</v>
      </c>
      <c r="AP3" s="7">
        <v>2.36</v>
      </c>
      <c r="AQ3" s="3">
        <v>2</v>
      </c>
      <c r="AR3" s="3">
        <v>1.19</v>
      </c>
      <c r="AS3" s="3">
        <v>0.84099999999999997</v>
      </c>
      <c r="AT3" s="7">
        <v>0.6</v>
      </c>
      <c r="AU3" s="17">
        <v>0.45</v>
      </c>
      <c r="AV3" s="3">
        <v>0.42</v>
      </c>
      <c r="AW3" s="7">
        <v>0.3</v>
      </c>
      <c r="AX3" s="3">
        <v>0.25</v>
      </c>
      <c r="AY3" s="17">
        <v>0.21199999999999999</v>
      </c>
      <c r="AZ3" s="17">
        <v>0.18</v>
      </c>
      <c r="BA3" s="3">
        <v>0.14899999999999999</v>
      </c>
      <c r="BB3" s="17">
        <v>0.125</v>
      </c>
      <c r="BC3" s="17">
        <v>0.106</v>
      </c>
      <c r="BD3" s="3">
        <v>7.4999999999999997E-2</v>
      </c>
      <c r="BE3" s="7">
        <v>5.2999999999999999E-2</v>
      </c>
      <c r="BF3" s="17">
        <v>4.4999999999999998E-2</v>
      </c>
      <c r="BG3" s="17">
        <v>3.7999999999999999E-2</v>
      </c>
      <c r="BH3" s="17">
        <v>2.0899999999999998E-2</v>
      </c>
      <c r="BI3" s="17">
        <v>0.01</v>
      </c>
      <c r="BJ3" s="17">
        <v>5.0000000000000001E-3</v>
      </c>
      <c r="BK3" s="17">
        <v>1E-3</v>
      </c>
      <c r="BL3" s="17">
        <v>5.0000000000000001E-4</v>
      </c>
      <c r="BM3" s="17">
        <v>2.0000000000000001E-4</v>
      </c>
      <c r="BN3" s="3" t="s">
        <v>22</v>
      </c>
      <c r="BO3" s="3" t="s">
        <v>12</v>
      </c>
      <c r="BP3" s="3" t="s">
        <v>13</v>
      </c>
      <c r="BQ3" s="3" t="s">
        <v>11</v>
      </c>
      <c r="BR3" s="3" t="s">
        <v>19</v>
      </c>
      <c r="BS3" s="3" t="s">
        <v>20</v>
      </c>
      <c r="BT3" s="3" t="s">
        <v>21</v>
      </c>
      <c r="BU3" s="15" t="s">
        <v>175</v>
      </c>
      <c r="BV3" s="3" t="s">
        <v>18</v>
      </c>
      <c r="BW3" s="3" t="s">
        <v>17</v>
      </c>
      <c r="BX3" s="3" t="s">
        <v>16</v>
      </c>
      <c r="BY3" s="3" t="s">
        <v>23</v>
      </c>
      <c r="BZ3" s="3" t="s">
        <v>15</v>
      </c>
      <c r="CA3" s="3" t="s">
        <v>14</v>
      </c>
      <c r="CB3" s="3">
        <v>6.4500000000000002E-2</v>
      </c>
      <c r="CC3" s="17">
        <v>6.3799999999999996E-2</v>
      </c>
      <c r="CD3" s="3">
        <v>6.1499999999999999E-2</v>
      </c>
      <c r="CE3" s="3">
        <v>6.0699999999999997E-2</v>
      </c>
      <c r="CF3" s="3">
        <v>5.3800000000000001E-2</v>
      </c>
      <c r="CG3" s="3">
        <v>5.28E-2</v>
      </c>
      <c r="CH3" s="3">
        <v>4.8399999999999999E-2</v>
      </c>
      <c r="CI3" s="3">
        <v>4.7300000000000002E-2</v>
      </c>
      <c r="CJ3" s="3">
        <v>4.6600000000000003E-2</v>
      </c>
      <c r="CK3" s="3">
        <v>4.5600000000000002E-2</v>
      </c>
      <c r="CL3" s="3">
        <v>4.5100000000000001E-2</v>
      </c>
      <c r="CM3" s="3">
        <v>4.4999999999999998E-2</v>
      </c>
      <c r="CN3" s="3">
        <v>3.9800000000000002E-2</v>
      </c>
      <c r="CO3" s="3">
        <v>3.9100000000000003E-2</v>
      </c>
      <c r="CP3" s="3">
        <v>3.85E-2</v>
      </c>
      <c r="CQ3" s="3">
        <v>3.4700000000000002E-2</v>
      </c>
      <c r="CR3" s="3">
        <v>3.3599999999999998E-2</v>
      </c>
      <c r="CS3" s="3">
        <v>3.3300000000000003E-2</v>
      </c>
      <c r="CT3" s="17">
        <v>3.2500000000000001E-2</v>
      </c>
      <c r="CU3" s="3">
        <v>3.0300000000000001E-2</v>
      </c>
      <c r="CV3" s="3">
        <v>2.8899999999999999E-2</v>
      </c>
      <c r="CW3" s="17">
        <v>2.7699999999999999E-2</v>
      </c>
      <c r="CX3" s="3">
        <v>2.5100000000000001E-2</v>
      </c>
      <c r="CY3" s="3">
        <v>2.4299999999999999E-2</v>
      </c>
      <c r="CZ3" s="3">
        <v>2.4E-2</v>
      </c>
      <c r="DA3" s="3">
        <v>2.3699999999999999E-2</v>
      </c>
      <c r="DB3" s="3">
        <v>2.3E-2</v>
      </c>
      <c r="DC3" s="17">
        <v>2.1999999999999999E-2</v>
      </c>
      <c r="DD3" s="3">
        <v>2.1299999999999999E-2</v>
      </c>
      <c r="DE3" s="3">
        <v>2.07E-2</v>
      </c>
      <c r="DF3" s="17">
        <v>2.01E-2</v>
      </c>
      <c r="DG3" s="3">
        <v>1.8100000000000002E-2</v>
      </c>
      <c r="DH3" s="3">
        <v>1.7500000000000002E-2</v>
      </c>
      <c r="DI3" s="3">
        <v>1.72E-2</v>
      </c>
      <c r="DJ3" s="3">
        <v>1.7000000000000001E-2</v>
      </c>
      <c r="DK3" s="3">
        <v>1.67E-2</v>
      </c>
      <c r="DL3" s="3">
        <v>1.54E-2</v>
      </c>
      <c r="DM3" s="3">
        <v>0.15</v>
      </c>
      <c r="DN3" s="3">
        <v>0.13200000000000001</v>
      </c>
      <c r="DO3" s="3">
        <v>0.128</v>
      </c>
      <c r="DP3" s="3">
        <v>1.26E-2</v>
      </c>
      <c r="DQ3" s="3">
        <v>0.125</v>
      </c>
      <c r="DR3" s="3">
        <v>0.123</v>
      </c>
      <c r="DS3" s="3">
        <v>1.1599999999999999E-2</v>
      </c>
      <c r="DT3" s="3">
        <v>1.12E-2</v>
      </c>
      <c r="DU3" s="3">
        <v>9.9000000000000008E-3</v>
      </c>
      <c r="DV3" s="3">
        <v>9.1000000000000004E-3</v>
      </c>
      <c r="DW3" s="3">
        <v>8.8999999999999999E-3</v>
      </c>
      <c r="DX3" s="3">
        <v>8.8000000000000005E-3</v>
      </c>
      <c r="DY3" s="3">
        <v>8.3999999999999995E-3</v>
      </c>
      <c r="DZ3" s="3">
        <v>8.0999999999999996E-3</v>
      </c>
      <c r="EA3" s="17">
        <v>7.7999999999999996E-3</v>
      </c>
      <c r="EB3" s="3">
        <v>7.3000000000000001E-3</v>
      </c>
      <c r="EC3" s="17">
        <v>6.7999999999999996E-3</v>
      </c>
      <c r="ED3" s="3">
        <v>6.4000000000000003E-3</v>
      </c>
      <c r="EE3" s="3">
        <v>6.3E-3</v>
      </c>
      <c r="EF3" s="3">
        <v>6.1000000000000004E-3</v>
      </c>
      <c r="EG3" s="3">
        <v>5.7000000000000002E-3</v>
      </c>
      <c r="EH3" s="3">
        <v>5.4000000000000003E-3</v>
      </c>
      <c r="EI3" s="17">
        <v>5.0000000000000001E-3</v>
      </c>
      <c r="EJ3" s="3">
        <v>4.5999999999999999E-3</v>
      </c>
      <c r="EK3" s="3">
        <v>4.4999999999999997E-3</v>
      </c>
      <c r="EL3" s="3">
        <v>4.3E-3</v>
      </c>
      <c r="EM3" s="3">
        <v>4.1999999999999997E-3</v>
      </c>
      <c r="EN3" s="3">
        <v>3.8999999999999998E-3</v>
      </c>
      <c r="EO3" s="3">
        <v>3.2000000000000002E-3</v>
      </c>
      <c r="EP3" s="3">
        <v>3.0999999999999999E-3</v>
      </c>
      <c r="EQ3" s="3">
        <v>3.0000000000000001E-3</v>
      </c>
      <c r="ER3" s="3">
        <v>2.8E-3</v>
      </c>
      <c r="ES3" s="3">
        <v>2.3E-3</v>
      </c>
      <c r="ET3" s="3">
        <v>2.2000000000000001E-3</v>
      </c>
      <c r="EU3" s="3">
        <v>2.0999999999999999E-3</v>
      </c>
      <c r="EV3" s="3">
        <v>1.2999999999999999E-3</v>
      </c>
      <c r="EW3" s="3">
        <v>1.1999999999999999E-3</v>
      </c>
      <c r="EX3" s="17">
        <v>1E-3</v>
      </c>
    </row>
    <row r="4" spans="1:154">
      <c r="A4" s="25" t="s">
        <v>155</v>
      </c>
      <c r="B4" s="25" t="s">
        <v>156</v>
      </c>
      <c r="C4" s="25" t="s">
        <v>157</v>
      </c>
      <c r="D4" s="25" t="s">
        <v>158</v>
      </c>
      <c r="E4" s="27" t="s">
        <v>181</v>
      </c>
      <c r="F4" s="25" t="s">
        <v>159</v>
      </c>
      <c r="G4" s="25" t="s">
        <v>160</v>
      </c>
      <c r="H4" s="25" t="s">
        <v>161</v>
      </c>
      <c r="I4" s="25" t="s">
        <v>162</v>
      </c>
      <c r="J4" s="25" t="s">
        <v>163</v>
      </c>
      <c r="K4" s="25" t="s">
        <v>164</v>
      </c>
      <c r="L4" s="25" t="s">
        <v>165</v>
      </c>
      <c r="M4" s="25" t="s">
        <v>225</v>
      </c>
      <c r="N4" s="44"/>
      <c r="O4" s="22" t="s">
        <v>31</v>
      </c>
      <c r="P4" s="22" t="s">
        <v>32</v>
      </c>
      <c r="Q4" s="22" t="s">
        <v>31</v>
      </c>
      <c r="R4" s="22" t="s">
        <v>32</v>
      </c>
      <c r="S4" s="4" t="s">
        <v>31</v>
      </c>
      <c r="T4" s="4" t="s">
        <v>31</v>
      </c>
      <c r="U4" s="4" t="s">
        <v>32</v>
      </c>
      <c r="V4" s="4" t="s">
        <v>31</v>
      </c>
      <c r="W4" s="4" t="s">
        <v>31</v>
      </c>
      <c r="X4" s="4" t="s">
        <v>34</v>
      </c>
      <c r="Y4" s="22"/>
      <c r="Z4" s="22"/>
      <c r="AA4" s="22"/>
      <c r="AB4" s="22"/>
      <c r="AC4" s="4" t="s">
        <v>31</v>
      </c>
      <c r="AD4" s="4" t="s">
        <v>31</v>
      </c>
      <c r="AE4" s="4" t="s">
        <v>31</v>
      </c>
      <c r="AF4" s="4" t="s">
        <v>31</v>
      </c>
      <c r="AG4" s="14" t="s">
        <v>31</v>
      </c>
      <c r="AH4" s="14" t="s">
        <v>31</v>
      </c>
      <c r="AI4" s="14" t="s">
        <v>31</v>
      </c>
      <c r="AJ4" s="14" t="s">
        <v>31</v>
      </c>
      <c r="AK4" s="14" t="s">
        <v>31</v>
      </c>
      <c r="AL4" s="14" t="s">
        <v>31</v>
      </c>
      <c r="AM4" s="14" t="s">
        <v>31</v>
      </c>
      <c r="AN4" s="14" t="s">
        <v>31</v>
      </c>
      <c r="AO4" s="14" t="s">
        <v>31</v>
      </c>
      <c r="AP4" s="14" t="s">
        <v>31</v>
      </c>
      <c r="AQ4" s="14" t="s">
        <v>31</v>
      </c>
      <c r="AR4" s="14" t="s">
        <v>31</v>
      </c>
      <c r="AS4" s="14" t="s">
        <v>31</v>
      </c>
      <c r="AT4" s="14" t="s">
        <v>31</v>
      </c>
      <c r="AU4" s="18" t="s">
        <v>31</v>
      </c>
      <c r="AV4" s="14" t="s">
        <v>31</v>
      </c>
      <c r="AW4" s="14" t="s">
        <v>31</v>
      </c>
      <c r="AX4" s="14" t="s">
        <v>31</v>
      </c>
      <c r="AY4" s="18" t="s">
        <v>31</v>
      </c>
      <c r="AZ4" s="18" t="s">
        <v>31</v>
      </c>
      <c r="BA4" s="18" t="s">
        <v>31</v>
      </c>
      <c r="BB4" s="18" t="s">
        <v>31</v>
      </c>
      <c r="BC4" s="18" t="s">
        <v>31</v>
      </c>
      <c r="BD4" s="18" t="s">
        <v>31</v>
      </c>
      <c r="BE4" s="18" t="s">
        <v>31</v>
      </c>
      <c r="BF4" s="18" t="s">
        <v>31</v>
      </c>
      <c r="BG4" s="18" t="s">
        <v>31</v>
      </c>
      <c r="BH4" s="18" t="s">
        <v>31</v>
      </c>
      <c r="BI4" s="18" t="s">
        <v>31</v>
      </c>
      <c r="BJ4" s="18" t="s">
        <v>31</v>
      </c>
      <c r="BK4" s="18" t="s">
        <v>31</v>
      </c>
      <c r="BL4" s="18" t="s">
        <v>31</v>
      </c>
      <c r="BM4" s="18" t="s">
        <v>31</v>
      </c>
      <c r="BN4" s="14" t="s">
        <v>31</v>
      </c>
      <c r="BO4" s="14" t="s">
        <v>31</v>
      </c>
      <c r="BP4" s="14" t="s">
        <v>31</v>
      </c>
      <c r="BQ4" s="14" t="s">
        <v>31</v>
      </c>
      <c r="BR4" s="4" t="s">
        <v>33</v>
      </c>
      <c r="BS4" s="4" t="s">
        <v>33</v>
      </c>
      <c r="BT4" s="4" t="s">
        <v>33</v>
      </c>
      <c r="BU4" s="4" t="s">
        <v>33</v>
      </c>
      <c r="BV4" s="4" t="s">
        <v>31</v>
      </c>
      <c r="BW4" s="14" t="s">
        <v>31</v>
      </c>
      <c r="BX4" s="14" t="s">
        <v>31</v>
      </c>
      <c r="BY4" s="14" t="s">
        <v>31</v>
      </c>
      <c r="BZ4" s="14" t="s">
        <v>31</v>
      </c>
      <c r="CA4" s="14" t="s">
        <v>31</v>
      </c>
      <c r="CB4" s="14" t="s">
        <v>31</v>
      </c>
      <c r="CC4" s="18" t="s">
        <v>31</v>
      </c>
      <c r="CD4" s="14" t="s">
        <v>31</v>
      </c>
      <c r="CE4" s="14" t="s">
        <v>31</v>
      </c>
      <c r="CF4" s="14" t="s">
        <v>31</v>
      </c>
      <c r="CG4" s="14" t="s">
        <v>31</v>
      </c>
      <c r="CH4" s="14" t="s">
        <v>31</v>
      </c>
      <c r="CI4" s="14" t="s">
        <v>31</v>
      </c>
      <c r="CJ4" s="14" t="s">
        <v>31</v>
      </c>
      <c r="CK4" s="14" t="s">
        <v>31</v>
      </c>
      <c r="CL4" s="14" t="s">
        <v>31</v>
      </c>
      <c r="CM4" s="14" t="s">
        <v>31</v>
      </c>
      <c r="CN4" s="14" t="s">
        <v>31</v>
      </c>
      <c r="CO4" s="14" t="s">
        <v>31</v>
      </c>
      <c r="CP4" s="14" t="s">
        <v>31</v>
      </c>
      <c r="CQ4" s="14" t="s">
        <v>31</v>
      </c>
      <c r="CR4" s="14" t="s">
        <v>31</v>
      </c>
      <c r="CS4" s="14" t="s">
        <v>31</v>
      </c>
      <c r="CT4" s="18" t="s">
        <v>31</v>
      </c>
      <c r="CU4" s="14" t="s">
        <v>31</v>
      </c>
      <c r="CV4" s="14" t="s">
        <v>31</v>
      </c>
      <c r="CW4" s="18" t="s">
        <v>31</v>
      </c>
      <c r="CX4" s="14" t="s">
        <v>31</v>
      </c>
      <c r="CY4" s="14" t="s">
        <v>31</v>
      </c>
      <c r="CZ4" s="14" t="s">
        <v>31</v>
      </c>
      <c r="DA4" s="14" t="s">
        <v>31</v>
      </c>
      <c r="DB4" s="14" t="s">
        <v>31</v>
      </c>
      <c r="DC4" s="18" t="s">
        <v>31</v>
      </c>
      <c r="DD4" s="14" t="s">
        <v>31</v>
      </c>
      <c r="DE4" s="14" t="s">
        <v>31</v>
      </c>
      <c r="DF4" s="18" t="s">
        <v>31</v>
      </c>
      <c r="DG4" s="14" t="s">
        <v>31</v>
      </c>
      <c r="DH4" s="14" t="s">
        <v>31</v>
      </c>
      <c r="DI4" s="14" t="s">
        <v>31</v>
      </c>
      <c r="DJ4" s="14" t="s">
        <v>31</v>
      </c>
      <c r="DK4" s="14" t="s">
        <v>31</v>
      </c>
      <c r="DL4" s="14" t="s">
        <v>31</v>
      </c>
      <c r="DM4" s="14" t="s">
        <v>31</v>
      </c>
      <c r="DN4" s="14" t="s">
        <v>31</v>
      </c>
      <c r="DO4" s="14" t="s">
        <v>31</v>
      </c>
      <c r="DP4" s="14" t="s">
        <v>31</v>
      </c>
      <c r="DQ4" s="14" t="s">
        <v>31</v>
      </c>
      <c r="DR4" s="14" t="s">
        <v>31</v>
      </c>
      <c r="DS4" s="14" t="s">
        <v>31</v>
      </c>
      <c r="DT4" s="14" t="s">
        <v>31</v>
      </c>
      <c r="DU4" s="14" t="s">
        <v>31</v>
      </c>
      <c r="DV4" s="14" t="s">
        <v>31</v>
      </c>
      <c r="DW4" s="14" t="s">
        <v>31</v>
      </c>
      <c r="DX4" s="14" t="s">
        <v>31</v>
      </c>
      <c r="DY4" s="14" t="s">
        <v>31</v>
      </c>
      <c r="DZ4" s="14" t="s">
        <v>31</v>
      </c>
      <c r="EA4" s="18" t="s">
        <v>31</v>
      </c>
      <c r="EB4" s="14" t="s">
        <v>31</v>
      </c>
      <c r="EC4" s="18" t="s">
        <v>31</v>
      </c>
      <c r="ED4" s="14" t="s">
        <v>31</v>
      </c>
      <c r="EE4" s="14" t="s">
        <v>31</v>
      </c>
      <c r="EF4" s="14" t="s">
        <v>31</v>
      </c>
      <c r="EG4" s="14" t="s">
        <v>31</v>
      </c>
      <c r="EH4" s="14" t="s">
        <v>31</v>
      </c>
      <c r="EI4" s="18" t="s">
        <v>31</v>
      </c>
      <c r="EJ4" s="14" t="s">
        <v>31</v>
      </c>
      <c r="EK4" s="14" t="s">
        <v>31</v>
      </c>
      <c r="EL4" s="14" t="s">
        <v>31</v>
      </c>
      <c r="EM4" s="14" t="s">
        <v>31</v>
      </c>
      <c r="EN4" s="14" t="s">
        <v>31</v>
      </c>
      <c r="EO4" s="14" t="s">
        <v>31</v>
      </c>
      <c r="EP4" s="14" t="s">
        <v>31</v>
      </c>
      <c r="EQ4" s="14" t="s">
        <v>31</v>
      </c>
      <c r="ER4" s="14" t="s">
        <v>31</v>
      </c>
      <c r="ES4" s="14" t="s">
        <v>31</v>
      </c>
      <c r="ET4" s="14" t="s">
        <v>31</v>
      </c>
      <c r="EU4" s="14" t="s">
        <v>31</v>
      </c>
      <c r="EV4" s="14" t="s">
        <v>31</v>
      </c>
      <c r="EW4" s="14" t="s">
        <v>31</v>
      </c>
      <c r="EX4" s="18" t="s">
        <v>31</v>
      </c>
    </row>
    <row r="5" spans="1:154" ht="15" customHeight="1">
      <c r="A5" s="34" t="s">
        <v>35</v>
      </c>
      <c r="B5" s="21" t="s">
        <v>36</v>
      </c>
      <c r="C5" s="22">
        <v>2013</v>
      </c>
      <c r="D5" s="22" t="s">
        <v>217</v>
      </c>
      <c r="E5" s="22"/>
      <c r="F5" s="22" t="s">
        <v>37</v>
      </c>
      <c r="G5" s="22" t="s">
        <v>39</v>
      </c>
      <c r="H5" s="22">
        <v>0.6</v>
      </c>
      <c r="I5" s="22">
        <v>1</v>
      </c>
      <c r="J5" s="22">
        <v>0.4</v>
      </c>
      <c r="K5" s="22" t="s">
        <v>1</v>
      </c>
      <c r="L5" s="22" t="e">
        <f>IF(ISNA(VLOOKUP(F5&amp;G5,#REF!,8,FALSE)),"",VLOOKUP(F5&amp;G5,#REF!,8,FALSE))</f>
        <v>#REF!</v>
      </c>
      <c r="M5" s="22" t="str">
        <f t="shared" ref="M5:M36" si="0">IF(SUM(AC5:EX5)&gt;99,"yes","no")</f>
        <v>no</v>
      </c>
      <c r="N5" s="22" t="str">
        <f t="shared" ref="N5:N36" si="1">CONCATENATE(F5," @ ",H5," m")</f>
        <v>BH-KZ-13-01 @ 0.6 m</v>
      </c>
      <c r="O5" s="1"/>
      <c r="P5" s="1"/>
      <c r="Q5" s="1"/>
      <c r="R5" s="1"/>
      <c r="S5" s="40">
        <v>12.3</v>
      </c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30"/>
    </row>
    <row r="6" spans="1:154" ht="15" customHeight="1">
      <c r="A6" s="34" t="s">
        <v>35</v>
      </c>
      <c r="B6" s="21" t="s">
        <v>36</v>
      </c>
      <c r="C6" s="22">
        <v>2013</v>
      </c>
      <c r="D6" s="22" t="s">
        <v>217</v>
      </c>
      <c r="E6" s="22"/>
      <c r="F6" s="22" t="s">
        <v>37</v>
      </c>
      <c r="G6" s="22" t="s">
        <v>38</v>
      </c>
      <c r="H6" s="22">
        <v>0</v>
      </c>
      <c r="I6" s="22">
        <v>0.5</v>
      </c>
      <c r="J6" s="22">
        <v>0.5</v>
      </c>
      <c r="K6" s="22" t="s">
        <v>1</v>
      </c>
      <c r="L6" s="22" t="e">
        <f>IF(ISNA(VLOOKUP(F6&amp;G6,#REF!,8,FALSE)),"",VLOOKUP(F6&amp;G6,#REF!,8,FALSE))</f>
        <v>#REF!</v>
      </c>
      <c r="M6" s="22" t="str">
        <f t="shared" si="0"/>
        <v>no</v>
      </c>
      <c r="N6" s="22" t="str">
        <f t="shared" si="1"/>
        <v>BH-KZ-13-01 @ 0 m</v>
      </c>
      <c r="O6" s="1"/>
      <c r="P6" s="1"/>
      <c r="Q6" s="1"/>
      <c r="R6" s="1"/>
      <c r="S6" s="40">
        <v>4.16</v>
      </c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30"/>
    </row>
    <row r="7" spans="1:154" ht="15" customHeight="1">
      <c r="A7" s="34" t="s">
        <v>35</v>
      </c>
      <c r="B7" s="21" t="s">
        <v>36</v>
      </c>
      <c r="C7" s="22">
        <v>2013</v>
      </c>
      <c r="D7" s="22" t="s">
        <v>217</v>
      </c>
      <c r="E7" s="22"/>
      <c r="F7" s="22" t="s">
        <v>40</v>
      </c>
      <c r="G7" s="22" t="s">
        <v>41</v>
      </c>
      <c r="H7" s="22">
        <v>0</v>
      </c>
      <c r="I7" s="22">
        <v>0.5</v>
      </c>
      <c r="J7" s="22">
        <v>0.5</v>
      </c>
      <c r="K7" s="22" t="s">
        <v>1</v>
      </c>
      <c r="L7" s="22" t="e">
        <f>IF(ISNA(VLOOKUP(F7&amp;G7,#REF!,8,FALSE)),"",VLOOKUP(F7&amp;G7,#REF!,8,FALSE))</f>
        <v>#REF!</v>
      </c>
      <c r="M7" s="22" t="str">
        <f t="shared" si="0"/>
        <v>no</v>
      </c>
      <c r="N7" s="22" t="str">
        <f t="shared" si="1"/>
        <v>BH-KZ-13-02 @ 0 m</v>
      </c>
      <c r="O7" s="1"/>
      <c r="P7" s="1"/>
      <c r="Q7" s="1"/>
      <c r="R7" s="1"/>
      <c r="S7" s="40">
        <v>7.23</v>
      </c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30"/>
    </row>
    <row r="8" spans="1:154" ht="15" customHeight="1">
      <c r="A8" s="34" t="s">
        <v>35</v>
      </c>
      <c r="B8" s="21" t="s">
        <v>36</v>
      </c>
      <c r="C8" s="22">
        <v>2013</v>
      </c>
      <c r="D8" s="22" t="s">
        <v>217</v>
      </c>
      <c r="E8" s="22"/>
      <c r="F8" s="22" t="s">
        <v>40</v>
      </c>
      <c r="G8" s="22" t="s">
        <v>42</v>
      </c>
      <c r="H8" s="22">
        <v>1.1000000000000001</v>
      </c>
      <c r="I8" s="22">
        <v>1.5</v>
      </c>
      <c r="J8" s="22">
        <v>0.4</v>
      </c>
      <c r="K8" s="22" t="s">
        <v>1</v>
      </c>
      <c r="L8" s="22" t="e">
        <f>IF(ISNA(VLOOKUP(F8&amp;G8,#REF!,8,FALSE)),"",VLOOKUP(F8&amp;G8,#REF!,8,FALSE))</f>
        <v>#REF!</v>
      </c>
      <c r="M8" s="22" t="str">
        <f t="shared" si="0"/>
        <v>no</v>
      </c>
      <c r="N8" s="22" t="str">
        <f t="shared" si="1"/>
        <v>BH-KZ-13-02 @ 1.1 m</v>
      </c>
      <c r="O8" s="1"/>
      <c r="P8" s="1"/>
      <c r="Q8" s="1"/>
      <c r="R8" s="1"/>
      <c r="S8" s="40">
        <v>5.28</v>
      </c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30"/>
    </row>
    <row r="9" spans="1:154" ht="15" customHeight="1">
      <c r="A9" s="34" t="s">
        <v>43</v>
      </c>
      <c r="B9" s="32" t="s">
        <v>36</v>
      </c>
      <c r="C9" s="33">
        <v>2013</v>
      </c>
      <c r="D9" s="22" t="s">
        <v>217</v>
      </c>
      <c r="E9" s="22"/>
      <c r="F9" s="33" t="s">
        <v>44</v>
      </c>
      <c r="G9" s="33" t="s">
        <v>44</v>
      </c>
      <c r="H9" s="22">
        <v>1.1000000000000001</v>
      </c>
      <c r="I9" s="22">
        <v>1.5</v>
      </c>
      <c r="J9" s="22">
        <v>0.4</v>
      </c>
      <c r="K9" s="22" t="s">
        <v>1</v>
      </c>
      <c r="L9" s="22" t="e">
        <f>IF(ISNA(VLOOKUP(F9&amp;G9,#REF!,8,FALSE)),"",VLOOKUP(F9&amp;G9,#REF!,8,FALSE))</f>
        <v>#REF!</v>
      </c>
      <c r="M9" s="22" t="str">
        <f t="shared" si="0"/>
        <v>no</v>
      </c>
      <c r="N9" s="22" t="str">
        <f t="shared" si="1"/>
        <v>BH-M-13-01 @ 1.1 m</v>
      </c>
      <c r="O9" s="1"/>
      <c r="P9" s="1"/>
      <c r="Q9" s="1"/>
      <c r="R9" s="1"/>
      <c r="S9" s="40">
        <v>13.2</v>
      </c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30"/>
    </row>
    <row r="10" spans="1:154" ht="15" customHeight="1">
      <c r="A10" s="34" t="s">
        <v>43</v>
      </c>
      <c r="B10" s="32" t="s">
        <v>36</v>
      </c>
      <c r="C10" s="33">
        <v>2013</v>
      </c>
      <c r="D10" s="22" t="s">
        <v>217</v>
      </c>
      <c r="E10" s="37"/>
      <c r="F10" s="33" t="s">
        <v>44</v>
      </c>
      <c r="G10" s="33" t="s">
        <v>44</v>
      </c>
      <c r="H10" s="22">
        <v>2.1</v>
      </c>
      <c r="I10" s="22">
        <v>2.5</v>
      </c>
      <c r="J10" s="22">
        <v>0.4</v>
      </c>
      <c r="K10" s="22" t="s">
        <v>1</v>
      </c>
      <c r="L10" s="22" t="e">
        <f>IF(ISNA(VLOOKUP(F10&amp;G10,#REF!,8,FALSE)),"",VLOOKUP(F10&amp;G10,#REF!,8,FALSE))</f>
        <v>#REF!</v>
      </c>
      <c r="M10" s="22" t="str">
        <f t="shared" si="0"/>
        <v>no</v>
      </c>
      <c r="N10" s="22" t="str">
        <f t="shared" si="1"/>
        <v>BH-M-13-01 @ 2.1 m</v>
      </c>
      <c r="O10" s="1"/>
      <c r="P10" s="1"/>
      <c r="Q10" s="1"/>
      <c r="R10" s="1"/>
      <c r="S10" s="40">
        <v>11.8</v>
      </c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30"/>
    </row>
    <row r="11" spans="1:154" ht="15" customHeight="1">
      <c r="A11" s="34" t="s">
        <v>43</v>
      </c>
      <c r="B11" s="32" t="s">
        <v>36</v>
      </c>
      <c r="C11" s="33">
        <v>2013</v>
      </c>
      <c r="D11" s="22" t="s">
        <v>217</v>
      </c>
      <c r="E11" s="38"/>
      <c r="F11" s="33" t="s">
        <v>44</v>
      </c>
      <c r="G11" s="33" t="s">
        <v>44</v>
      </c>
      <c r="H11" s="22">
        <v>1.6</v>
      </c>
      <c r="I11" s="22">
        <v>2</v>
      </c>
      <c r="J11" s="22">
        <v>0.4</v>
      </c>
      <c r="K11" s="22" t="s">
        <v>1</v>
      </c>
      <c r="L11" s="22" t="e">
        <f>IF(ISNA(VLOOKUP(F11&amp;G11,#REF!,8,FALSE)),"",VLOOKUP(F11&amp;G11,#REF!,8,FALSE))</f>
        <v>#REF!</v>
      </c>
      <c r="M11" s="22" t="str">
        <f t="shared" si="0"/>
        <v>no</v>
      </c>
      <c r="N11" s="22" t="str">
        <f t="shared" si="1"/>
        <v>BH-M-13-01 @ 1.6 m</v>
      </c>
      <c r="O11" s="1"/>
      <c r="P11" s="1"/>
      <c r="Q11" s="1"/>
      <c r="R11" s="1"/>
      <c r="S11" s="40">
        <v>11.2</v>
      </c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30"/>
    </row>
    <row r="12" spans="1:154" ht="15" customHeight="1">
      <c r="A12" s="34" t="s">
        <v>43</v>
      </c>
      <c r="B12" s="21" t="s">
        <v>36</v>
      </c>
      <c r="C12" s="22">
        <v>2013</v>
      </c>
      <c r="D12" s="22" t="s">
        <v>217</v>
      </c>
      <c r="E12" s="22"/>
      <c r="F12" s="22" t="s">
        <v>45</v>
      </c>
      <c r="G12" s="22" t="s">
        <v>46</v>
      </c>
      <c r="H12" s="22">
        <v>3.1</v>
      </c>
      <c r="I12" s="22">
        <v>3.5</v>
      </c>
      <c r="J12" s="22">
        <v>0.4</v>
      </c>
      <c r="K12" s="22" t="s">
        <v>1</v>
      </c>
      <c r="L12" s="22" t="e">
        <f>IF(ISNA(VLOOKUP(F12&amp;G12,#REF!,8,FALSE)),"",VLOOKUP(F12&amp;G12,#REF!,8,FALSE))</f>
        <v>#REF!</v>
      </c>
      <c r="M12" s="22" t="str">
        <f t="shared" si="0"/>
        <v>no</v>
      </c>
      <c r="N12" s="22" t="str">
        <f t="shared" si="1"/>
        <v>BH-M-13-02 @ 3.1 m</v>
      </c>
      <c r="O12" s="1"/>
      <c r="P12" s="1"/>
      <c r="Q12" s="1"/>
      <c r="R12" s="1"/>
      <c r="S12" s="40">
        <v>13.5</v>
      </c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30"/>
    </row>
    <row r="13" spans="1:154" ht="15" customHeight="1">
      <c r="A13" s="34" t="s">
        <v>43</v>
      </c>
      <c r="B13" s="21" t="s">
        <v>36</v>
      </c>
      <c r="C13" s="22">
        <v>2013</v>
      </c>
      <c r="D13" s="22" t="s">
        <v>217</v>
      </c>
      <c r="E13" s="22"/>
      <c r="F13" s="22" t="s">
        <v>47</v>
      </c>
      <c r="G13" s="22" t="s">
        <v>48</v>
      </c>
      <c r="H13" s="22">
        <v>0</v>
      </c>
      <c r="I13" s="22">
        <v>0.5</v>
      </c>
      <c r="J13" s="22">
        <v>0.5</v>
      </c>
      <c r="K13" s="22" t="s">
        <v>1</v>
      </c>
      <c r="L13" s="22" t="e">
        <f>IF(ISNA(VLOOKUP(F13&amp;G13,#REF!,8,FALSE)),"",VLOOKUP(F13&amp;G13,#REF!,8,FALSE))</f>
        <v>#REF!</v>
      </c>
      <c r="M13" s="22" t="str">
        <f t="shared" si="0"/>
        <v>no</v>
      </c>
      <c r="N13" s="22" t="str">
        <f t="shared" si="1"/>
        <v>BH-M-13-03 @ 0 m</v>
      </c>
      <c r="O13" s="1"/>
      <c r="P13" s="1"/>
      <c r="Q13" s="1"/>
      <c r="R13" s="1"/>
      <c r="S13" s="40">
        <v>8.09</v>
      </c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30"/>
    </row>
    <row r="14" spans="1:154" ht="15" customHeight="1">
      <c r="A14" s="34" t="s">
        <v>43</v>
      </c>
      <c r="B14" s="21" t="s">
        <v>36</v>
      </c>
      <c r="C14" s="22">
        <v>2013</v>
      </c>
      <c r="D14" s="22" t="s">
        <v>217</v>
      </c>
      <c r="E14" s="22"/>
      <c r="F14" s="22" t="s">
        <v>49</v>
      </c>
      <c r="G14" s="22" t="s">
        <v>51</v>
      </c>
      <c r="H14" s="22">
        <v>1.1000000000000001</v>
      </c>
      <c r="I14" s="22">
        <v>1.5</v>
      </c>
      <c r="J14" s="22">
        <v>0.4</v>
      </c>
      <c r="K14" s="22" t="s">
        <v>1</v>
      </c>
      <c r="L14" s="22" t="e">
        <f>IF(ISNA(VLOOKUP(F14&amp;G14,#REF!,8,FALSE)),"",VLOOKUP(F14&amp;G14,#REF!,8,FALSE))</f>
        <v>#REF!</v>
      </c>
      <c r="M14" s="22" t="str">
        <f t="shared" si="0"/>
        <v>no</v>
      </c>
      <c r="N14" s="22" t="str">
        <f t="shared" si="1"/>
        <v>BH-M-13-04 @ 1.1 m</v>
      </c>
      <c r="O14" s="1"/>
      <c r="P14" s="1"/>
      <c r="Q14" s="1"/>
      <c r="R14" s="1"/>
      <c r="S14" s="40">
        <v>13.9</v>
      </c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30"/>
    </row>
    <row r="15" spans="1:154" ht="15" customHeight="1">
      <c r="A15" s="34" t="s">
        <v>43</v>
      </c>
      <c r="B15" s="21" t="s">
        <v>36</v>
      </c>
      <c r="C15" s="22">
        <v>2013</v>
      </c>
      <c r="D15" s="22" t="s">
        <v>217</v>
      </c>
      <c r="E15" s="22"/>
      <c r="F15" s="22" t="s">
        <v>49</v>
      </c>
      <c r="G15" s="22" t="s">
        <v>50</v>
      </c>
      <c r="H15" s="22">
        <v>0</v>
      </c>
      <c r="I15" s="22">
        <v>0.5</v>
      </c>
      <c r="J15" s="22">
        <v>0.5</v>
      </c>
      <c r="K15" s="22" t="s">
        <v>1</v>
      </c>
      <c r="L15" s="22" t="e">
        <f>IF(ISNA(VLOOKUP(F15&amp;G15,#REF!,8,FALSE)),"",VLOOKUP(F15&amp;G15,#REF!,8,FALSE))</f>
        <v>#REF!</v>
      </c>
      <c r="M15" s="22" t="str">
        <f t="shared" si="0"/>
        <v>no</v>
      </c>
      <c r="N15" s="22" t="str">
        <f t="shared" si="1"/>
        <v>BH-M-13-04 @ 0 m</v>
      </c>
      <c r="O15" s="1"/>
      <c r="P15" s="1"/>
      <c r="Q15" s="1"/>
      <c r="R15" s="1"/>
      <c r="S15" s="40">
        <v>7.1</v>
      </c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30"/>
    </row>
    <row r="16" spans="1:154" ht="15" customHeight="1">
      <c r="A16" s="34" t="s">
        <v>43</v>
      </c>
      <c r="B16" s="21" t="s">
        <v>36</v>
      </c>
      <c r="C16" s="22">
        <v>2013</v>
      </c>
      <c r="D16" s="22" t="s">
        <v>217</v>
      </c>
      <c r="E16" s="22"/>
      <c r="F16" s="22" t="s">
        <v>52</v>
      </c>
      <c r="G16" s="22" t="s">
        <v>53</v>
      </c>
      <c r="H16" s="22">
        <v>0</v>
      </c>
      <c r="I16" s="22">
        <v>0.5</v>
      </c>
      <c r="J16" s="22">
        <v>0.5</v>
      </c>
      <c r="K16" s="22" t="s">
        <v>1</v>
      </c>
      <c r="L16" s="22" t="e">
        <f>IF(ISNA(VLOOKUP(F16&amp;G16,#REF!,8,FALSE)),"",VLOOKUP(F16&amp;G16,#REF!,8,FALSE))</f>
        <v>#REF!</v>
      </c>
      <c r="M16" s="22" t="str">
        <f t="shared" si="0"/>
        <v>no</v>
      </c>
      <c r="N16" s="22" t="str">
        <f t="shared" si="1"/>
        <v>BH-M-13-05 @ 0 m</v>
      </c>
      <c r="O16" s="1"/>
      <c r="P16" s="1"/>
      <c r="Q16" s="1"/>
      <c r="R16" s="1"/>
      <c r="S16" s="40">
        <v>7.73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30"/>
    </row>
    <row r="17" spans="1:154" ht="15" customHeight="1">
      <c r="A17" s="34" t="s">
        <v>43</v>
      </c>
      <c r="B17" s="21" t="s">
        <v>36</v>
      </c>
      <c r="C17" s="22">
        <v>2013</v>
      </c>
      <c r="D17" s="22" t="s">
        <v>217</v>
      </c>
      <c r="E17" s="22"/>
      <c r="F17" s="22" t="s">
        <v>52</v>
      </c>
      <c r="G17" s="22" t="s">
        <v>56</v>
      </c>
      <c r="H17" s="22">
        <v>1.6</v>
      </c>
      <c r="I17" s="22">
        <v>2</v>
      </c>
      <c r="J17" s="22">
        <v>0.4</v>
      </c>
      <c r="K17" s="22" t="s">
        <v>1</v>
      </c>
      <c r="L17" s="22" t="e">
        <f>IF(ISNA(VLOOKUP(F17&amp;G17,#REF!,8,FALSE)),"",VLOOKUP(F17&amp;G17,#REF!,8,FALSE))</f>
        <v>#REF!</v>
      </c>
      <c r="M17" s="22" t="str">
        <f t="shared" si="0"/>
        <v>no</v>
      </c>
      <c r="N17" s="22" t="str">
        <f t="shared" si="1"/>
        <v>BH-M-13-05 @ 1.6 m</v>
      </c>
      <c r="O17" s="1"/>
      <c r="P17" s="1"/>
      <c r="Q17" s="1"/>
      <c r="R17" s="1"/>
      <c r="S17" s="40">
        <v>6.48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30"/>
    </row>
    <row r="18" spans="1:154" ht="15" customHeight="1">
      <c r="A18" s="34" t="s">
        <v>43</v>
      </c>
      <c r="B18" s="21" t="s">
        <v>36</v>
      </c>
      <c r="C18" s="22">
        <v>2013</v>
      </c>
      <c r="D18" s="22" t="s">
        <v>217</v>
      </c>
      <c r="E18" s="22"/>
      <c r="F18" s="22" t="s">
        <v>52</v>
      </c>
      <c r="G18" s="22" t="s">
        <v>54</v>
      </c>
      <c r="H18" s="22">
        <v>0.6</v>
      </c>
      <c r="I18" s="22">
        <v>1</v>
      </c>
      <c r="J18" s="22">
        <v>0.4</v>
      </c>
      <c r="K18" s="22" t="s">
        <v>1</v>
      </c>
      <c r="L18" s="22" t="e">
        <f>IF(ISNA(VLOOKUP(F18&amp;G18,#REF!,8,FALSE)),"",VLOOKUP(F18&amp;G18,#REF!,8,FALSE))</f>
        <v>#REF!</v>
      </c>
      <c r="M18" s="22" t="str">
        <f t="shared" si="0"/>
        <v>no</v>
      </c>
      <c r="N18" s="22" t="str">
        <f t="shared" si="1"/>
        <v>BH-M-13-05 @ 0.6 m</v>
      </c>
      <c r="O18" s="1"/>
      <c r="P18" s="1"/>
      <c r="Q18" s="1"/>
      <c r="R18" s="1"/>
      <c r="S18" s="40">
        <v>6</v>
      </c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30"/>
    </row>
    <row r="19" spans="1:154" ht="15" customHeight="1">
      <c r="A19" s="34" t="s">
        <v>43</v>
      </c>
      <c r="B19" s="21" t="s">
        <v>36</v>
      </c>
      <c r="C19" s="22">
        <v>2013</v>
      </c>
      <c r="D19" s="22" t="s">
        <v>217</v>
      </c>
      <c r="E19" s="22"/>
      <c r="F19" s="22" t="s">
        <v>52</v>
      </c>
      <c r="G19" s="22" t="s">
        <v>55</v>
      </c>
      <c r="H19" s="22">
        <v>1.1000000000000001</v>
      </c>
      <c r="I19" s="22">
        <v>1.5</v>
      </c>
      <c r="J19" s="22">
        <v>0.4</v>
      </c>
      <c r="K19" s="22" t="s">
        <v>1</v>
      </c>
      <c r="L19" s="22" t="e">
        <f>IF(ISNA(VLOOKUP(F19&amp;G19,#REF!,8,FALSE)),"",VLOOKUP(F19&amp;G19,#REF!,8,FALSE))</f>
        <v>#REF!</v>
      </c>
      <c r="M19" s="22" t="str">
        <f t="shared" si="0"/>
        <v>no</v>
      </c>
      <c r="N19" s="22" t="str">
        <f t="shared" si="1"/>
        <v>BH-M-13-05 @ 1.1 m</v>
      </c>
      <c r="O19" s="1"/>
      <c r="P19" s="1"/>
      <c r="Q19" s="1"/>
      <c r="R19" s="1"/>
      <c r="S19" s="40">
        <v>4.53</v>
      </c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30"/>
    </row>
    <row r="20" spans="1:154" ht="15" customHeight="1">
      <c r="A20" s="34" t="s">
        <v>43</v>
      </c>
      <c r="B20" s="21" t="s">
        <v>36</v>
      </c>
      <c r="C20" s="22">
        <v>2013</v>
      </c>
      <c r="D20" s="22" t="s">
        <v>217</v>
      </c>
      <c r="E20" s="22"/>
      <c r="F20" s="22" t="s">
        <v>57</v>
      </c>
      <c r="G20" s="22" t="s">
        <v>59</v>
      </c>
      <c r="H20" s="22">
        <v>0.6</v>
      </c>
      <c r="I20" s="22">
        <v>1</v>
      </c>
      <c r="J20" s="22">
        <v>0.4</v>
      </c>
      <c r="K20" s="22" t="s">
        <v>1</v>
      </c>
      <c r="L20" s="22" t="e">
        <f>IF(ISNA(VLOOKUP(F20&amp;G20,#REF!,8,FALSE)),"",VLOOKUP(F20&amp;G20,#REF!,8,FALSE))</f>
        <v>#REF!</v>
      </c>
      <c r="M20" s="22" t="str">
        <f t="shared" si="0"/>
        <v>no</v>
      </c>
      <c r="N20" s="22" t="str">
        <f t="shared" si="1"/>
        <v>BH-M-13-07 @ 0.6 m</v>
      </c>
      <c r="O20" s="1"/>
      <c r="P20" s="1"/>
      <c r="Q20" s="1"/>
      <c r="R20" s="1"/>
      <c r="S20" s="40">
        <v>15.2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30"/>
    </row>
    <row r="21" spans="1:154" ht="15" customHeight="1">
      <c r="A21" s="34" t="s">
        <v>43</v>
      </c>
      <c r="B21" s="21" t="s">
        <v>36</v>
      </c>
      <c r="C21" s="22">
        <v>2013</v>
      </c>
      <c r="D21" s="22" t="s">
        <v>217</v>
      </c>
      <c r="E21" s="22"/>
      <c r="F21" s="22" t="s">
        <v>57</v>
      </c>
      <c r="G21" s="22" t="s">
        <v>60</v>
      </c>
      <c r="H21" s="22">
        <v>1.1000000000000001</v>
      </c>
      <c r="I21" s="22">
        <v>1.5</v>
      </c>
      <c r="J21" s="22">
        <v>0.4</v>
      </c>
      <c r="K21" s="22" t="s">
        <v>1</v>
      </c>
      <c r="L21" s="22" t="e">
        <f>IF(ISNA(VLOOKUP(F21&amp;G21,#REF!,8,FALSE)),"",VLOOKUP(F21&amp;G21,#REF!,8,FALSE))</f>
        <v>#REF!</v>
      </c>
      <c r="M21" s="22" t="str">
        <f t="shared" si="0"/>
        <v>no</v>
      </c>
      <c r="N21" s="22" t="str">
        <f t="shared" si="1"/>
        <v>BH-M-13-07 @ 1.1 m</v>
      </c>
      <c r="O21" s="1"/>
      <c r="P21" s="1"/>
      <c r="Q21" s="1"/>
      <c r="R21" s="1"/>
      <c r="S21" s="40">
        <v>15</v>
      </c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30"/>
    </row>
    <row r="22" spans="1:154" ht="15" customHeight="1">
      <c r="A22" s="34" t="s">
        <v>43</v>
      </c>
      <c r="B22" s="21" t="s">
        <v>36</v>
      </c>
      <c r="C22" s="22">
        <v>2013</v>
      </c>
      <c r="D22" s="22" t="s">
        <v>217</v>
      </c>
      <c r="E22" s="22"/>
      <c r="F22" s="22" t="s">
        <v>57</v>
      </c>
      <c r="G22" s="22" t="s">
        <v>58</v>
      </c>
      <c r="H22" s="22">
        <v>0</v>
      </c>
      <c r="I22" s="22">
        <v>0.5</v>
      </c>
      <c r="J22" s="22">
        <v>0.5</v>
      </c>
      <c r="K22" s="22" t="s">
        <v>1</v>
      </c>
      <c r="L22" s="22" t="e">
        <f>IF(ISNA(VLOOKUP(F22&amp;G22,#REF!,8,FALSE)),"",VLOOKUP(F22&amp;G22,#REF!,8,FALSE))</f>
        <v>#REF!</v>
      </c>
      <c r="M22" s="22" t="str">
        <f t="shared" si="0"/>
        <v>no</v>
      </c>
      <c r="N22" s="22" t="str">
        <f t="shared" si="1"/>
        <v>BH-M-13-07 @ 0 m</v>
      </c>
      <c r="O22" s="1"/>
      <c r="P22" s="1"/>
      <c r="Q22" s="1"/>
      <c r="R22" s="1"/>
      <c r="S22" s="40">
        <v>11.9</v>
      </c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30"/>
    </row>
    <row r="23" spans="1:154" ht="15" customHeight="1">
      <c r="A23" s="34" t="s">
        <v>43</v>
      </c>
      <c r="B23" s="21" t="s">
        <v>36</v>
      </c>
      <c r="C23" s="22">
        <v>2013</v>
      </c>
      <c r="D23" s="22" t="s">
        <v>217</v>
      </c>
      <c r="E23" s="22"/>
      <c r="F23" s="22" t="s">
        <v>61</v>
      </c>
      <c r="G23" s="22" t="s">
        <v>62</v>
      </c>
      <c r="H23" s="22">
        <v>0</v>
      </c>
      <c r="I23" s="22">
        <v>0.5</v>
      </c>
      <c r="J23" s="22">
        <v>0.5</v>
      </c>
      <c r="K23" s="22" t="s">
        <v>1</v>
      </c>
      <c r="L23" s="22" t="e">
        <f>IF(ISNA(VLOOKUP(F23&amp;G23,#REF!,8,FALSE)),"",VLOOKUP(F23&amp;G23,#REF!,8,FALSE))</f>
        <v>#REF!</v>
      </c>
      <c r="M23" s="22" t="str">
        <f t="shared" si="0"/>
        <v>no</v>
      </c>
      <c r="N23" s="22" t="str">
        <f t="shared" si="1"/>
        <v>BH-M-13-08 @ 0 m</v>
      </c>
      <c r="O23" s="1"/>
      <c r="P23" s="1"/>
      <c r="Q23" s="1"/>
      <c r="R23" s="1"/>
      <c r="S23" s="40">
        <v>20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30"/>
    </row>
    <row r="24" spans="1:154" ht="15" customHeight="1">
      <c r="A24" s="34" t="s">
        <v>43</v>
      </c>
      <c r="B24" s="21" t="s">
        <v>36</v>
      </c>
      <c r="C24" s="22">
        <v>2013</v>
      </c>
      <c r="D24" s="22" t="s">
        <v>217</v>
      </c>
      <c r="E24" s="22"/>
      <c r="F24" s="22" t="s">
        <v>61</v>
      </c>
      <c r="G24" s="22" t="s">
        <v>65</v>
      </c>
      <c r="H24" s="22">
        <v>3.6</v>
      </c>
      <c r="I24" s="22">
        <v>4</v>
      </c>
      <c r="J24" s="22">
        <v>0.4</v>
      </c>
      <c r="K24" s="22" t="s">
        <v>1</v>
      </c>
      <c r="L24" s="22" t="e">
        <f>IF(ISNA(VLOOKUP(F24&amp;G24,#REF!,8,FALSE)),"",VLOOKUP(F24&amp;G24,#REF!,8,FALSE))</f>
        <v>#REF!</v>
      </c>
      <c r="M24" s="22" t="str">
        <f t="shared" si="0"/>
        <v>no</v>
      </c>
      <c r="N24" s="22" t="str">
        <f t="shared" si="1"/>
        <v>BH-M-13-08 @ 3.6 m</v>
      </c>
      <c r="O24" s="1"/>
      <c r="P24" s="1"/>
      <c r="Q24" s="1"/>
      <c r="R24" s="1"/>
      <c r="S24" s="40">
        <v>15</v>
      </c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30"/>
    </row>
    <row r="25" spans="1:154" ht="15" customHeight="1">
      <c r="A25" s="34" t="s">
        <v>43</v>
      </c>
      <c r="B25" s="21" t="s">
        <v>36</v>
      </c>
      <c r="C25" s="22">
        <v>2013</v>
      </c>
      <c r="D25" s="22" t="s">
        <v>217</v>
      </c>
      <c r="E25" s="22"/>
      <c r="F25" s="22" t="s">
        <v>61</v>
      </c>
      <c r="G25" s="22" t="s">
        <v>63</v>
      </c>
      <c r="H25" s="22">
        <v>2.6</v>
      </c>
      <c r="I25" s="22">
        <v>3</v>
      </c>
      <c r="J25" s="22">
        <v>0.4</v>
      </c>
      <c r="K25" s="22" t="s">
        <v>1</v>
      </c>
      <c r="L25" s="22" t="e">
        <f>IF(ISNA(VLOOKUP(F25&amp;G25,#REF!,8,FALSE)),"",VLOOKUP(F25&amp;G25,#REF!,8,FALSE))</f>
        <v>#REF!</v>
      </c>
      <c r="M25" s="22" t="str">
        <f t="shared" si="0"/>
        <v>no</v>
      </c>
      <c r="N25" s="22" t="str">
        <f t="shared" si="1"/>
        <v>BH-M-13-08 @ 2.6 m</v>
      </c>
      <c r="O25" s="1"/>
      <c r="P25" s="1"/>
      <c r="Q25" s="1"/>
      <c r="R25" s="1"/>
      <c r="S25" s="40">
        <v>14.9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30"/>
    </row>
    <row r="26" spans="1:154" ht="15" customHeight="1">
      <c r="A26" s="34" t="s">
        <v>43</v>
      </c>
      <c r="B26" s="21" t="s">
        <v>36</v>
      </c>
      <c r="C26" s="22">
        <v>2013</v>
      </c>
      <c r="D26" s="22" t="s">
        <v>217</v>
      </c>
      <c r="E26" s="22"/>
      <c r="F26" s="22" t="s">
        <v>61</v>
      </c>
      <c r="G26" s="22" t="s">
        <v>64</v>
      </c>
      <c r="H26" s="22">
        <v>3.1</v>
      </c>
      <c r="I26" s="22">
        <v>3.5</v>
      </c>
      <c r="J26" s="22">
        <v>0.4</v>
      </c>
      <c r="K26" s="22" t="s">
        <v>1</v>
      </c>
      <c r="L26" s="22" t="e">
        <f>IF(ISNA(VLOOKUP(F26&amp;G26,#REF!,8,FALSE)),"",VLOOKUP(F26&amp;G26,#REF!,8,FALSE))</f>
        <v>#REF!</v>
      </c>
      <c r="M26" s="22" t="str">
        <f t="shared" si="0"/>
        <v>no</v>
      </c>
      <c r="N26" s="22" t="str">
        <f t="shared" si="1"/>
        <v>BH-M-13-08 @ 3.1 m</v>
      </c>
      <c r="O26" s="1"/>
      <c r="P26" s="1"/>
      <c r="Q26" s="1"/>
      <c r="R26" s="1"/>
      <c r="S26" s="40">
        <v>8.0500000000000007</v>
      </c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30"/>
    </row>
    <row r="27" spans="1:154" ht="15" customHeight="1">
      <c r="A27" s="34" t="s">
        <v>43</v>
      </c>
      <c r="B27" s="21" t="s">
        <v>66</v>
      </c>
      <c r="C27" s="22">
        <v>2013</v>
      </c>
      <c r="D27" s="22" t="s">
        <v>217</v>
      </c>
      <c r="E27" s="22"/>
      <c r="F27" s="22" t="s">
        <v>67</v>
      </c>
      <c r="G27" s="22" t="s">
        <v>68</v>
      </c>
      <c r="H27" s="22">
        <v>2.1</v>
      </c>
      <c r="I27" s="22">
        <v>2.5</v>
      </c>
      <c r="J27" s="22">
        <v>0.4</v>
      </c>
      <c r="K27" s="22" t="s">
        <v>1</v>
      </c>
      <c r="L27" s="22" t="e">
        <f>IF(ISNA(VLOOKUP(F27&amp;G27,#REF!,8,FALSE)),"",VLOOKUP(F27&amp;G27,#REF!,8,FALSE))</f>
        <v>#REF!</v>
      </c>
      <c r="M27" s="22" t="str">
        <f t="shared" si="0"/>
        <v>no</v>
      </c>
      <c r="N27" s="22" t="str">
        <f t="shared" si="1"/>
        <v>TP-M-13-04 @ 2.1 m</v>
      </c>
      <c r="O27" s="1"/>
      <c r="P27" s="1"/>
      <c r="Q27" s="1"/>
      <c r="R27" s="1"/>
      <c r="S27" s="40">
        <v>17.7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  <c r="EF27" s="29"/>
      <c r="EG27" s="29"/>
      <c r="EH27" s="29"/>
      <c r="EI27" s="29"/>
      <c r="EJ27" s="29"/>
      <c r="EK27" s="29"/>
      <c r="EL27" s="29"/>
      <c r="EM27" s="29"/>
      <c r="EN27" s="29"/>
      <c r="EO27" s="29"/>
      <c r="EP27" s="29"/>
      <c r="EQ27" s="29"/>
      <c r="ER27" s="29"/>
      <c r="ES27" s="29"/>
      <c r="ET27" s="29"/>
      <c r="EU27" s="29"/>
      <c r="EV27" s="29"/>
      <c r="EW27" s="29"/>
      <c r="EX27" s="52"/>
    </row>
    <row r="28" spans="1:154" ht="15" customHeight="1">
      <c r="A28" s="36" t="s">
        <v>222</v>
      </c>
      <c r="B28" s="21" t="s">
        <v>174</v>
      </c>
      <c r="C28" s="22">
        <v>2013</v>
      </c>
      <c r="D28" s="22" t="s">
        <v>217</v>
      </c>
      <c r="E28" s="22"/>
      <c r="F28" s="22" t="s">
        <v>168</v>
      </c>
      <c r="G28" s="22" t="s">
        <v>169</v>
      </c>
      <c r="H28" s="22">
        <v>2</v>
      </c>
      <c r="I28" s="22">
        <v>3</v>
      </c>
      <c r="J28" s="22"/>
      <c r="K28" s="26" t="s">
        <v>274</v>
      </c>
      <c r="L28" s="22"/>
      <c r="M28" s="22" t="str">
        <f t="shared" si="0"/>
        <v>yes</v>
      </c>
      <c r="N28" s="22" t="str">
        <f t="shared" si="1"/>
        <v>HA-BA-13-01 @ 2 m</v>
      </c>
      <c r="O28" s="1"/>
      <c r="P28" s="1"/>
      <c r="Q28" s="1"/>
      <c r="R28" s="1"/>
      <c r="S28" s="5"/>
      <c r="T28" s="1"/>
      <c r="U28" s="60"/>
      <c r="V28" s="1"/>
      <c r="W28" s="1"/>
      <c r="X28" s="1"/>
      <c r="Y28" s="1"/>
      <c r="Z28" s="1"/>
      <c r="AA28" s="1"/>
      <c r="AB28" s="1"/>
      <c r="AC28" s="40">
        <v>0</v>
      </c>
      <c r="AD28" s="40">
        <v>94.26</v>
      </c>
      <c r="AE28" s="40">
        <v>5.74</v>
      </c>
      <c r="AF28" s="40"/>
      <c r="AG28" s="40"/>
      <c r="AH28" s="40">
        <v>100</v>
      </c>
      <c r="AI28" s="40"/>
      <c r="AJ28" s="40"/>
      <c r="AK28" s="40">
        <v>100</v>
      </c>
      <c r="AL28" s="40"/>
      <c r="AM28" s="40">
        <v>100</v>
      </c>
      <c r="AN28" s="40"/>
      <c r="AO28" s="40">
        <v>100</v>
      </c>
      <c r="AP28" s="40">
        <v>100</v>
      </c>
      <c r="AQ28" s="40"/>
      <c r="AR28" s="40">
        <v>99.33</v>
      </c>
      <c r="AS28" s="40"/>
      <c r="AT28" s="40">
        <v>93.300000000000011</v>
      </c>
      <c r="AU28" s="40"/>
      <c r="AV28" s="40"/>
      <c r="AW28" s="40">
        <v>64.08</v>
      </c>
      <c r="AX28" s="40"/>
      <c r="AY28" s="40"/>
      <c r="AZ28" s="40"/>
      <c r="BA28" s="40">
        <v>22.619999999999997</v>
      </c>
      <c r="BB28" s="40"/>
      <c r="BC28" s="40"/>
      <c r="BD28" s="40">
        <v>5.74</v>
      </c>
      <c r="BE28" s="40">
        <v>3.0399999999999983</v>
      </c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63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9"/>
    </row>
    <row r="29" spans="1:154" s="24" customFormat="1" ht="15" customHeight="1">
      <c r="A29" s="36" t="s">
        <v>222</v>
      </c>
      <c r="B29" s="21" t="s">
        <v>174</v>
      </c>
      <c r="C29" s="22">
        <v>2013</v>
      </c>
      <c r="D29" s="22" t="s">
        <v>217</v>
      </c>
      <c r="E29" s="22"/>
      <c r="F29" s="22" t="s">
        <v>170</v>
      </c>
      <c r="G29" s="22" t="s">
        <v>171</v>
      </c>
      <c r="H29" s="22">
        <v>0</v>
      </c>
      <c r="I29" s="22">
        <v>1</v>
      </c>
      <c r="J29" s="22"/>
      <c r="K29" s="26" t="s">
        <v>274</v>
      </c>
      <c r="L29" s="22"/>
      <c r="M29" s="22" t="str">
        <f t="shared" si="0"/>
        <v>yes</v>
      </c>
      <c r="N29" s="22" t="str">
        <f t="shared" si="1"/>
        <v>HA-BA-13-02 @ 0 m</v>
      </c>
      <c r="O29" s="1"/>
      <c r="P29" s="1"/>
      <c r="Q29" s="1"/>
      <c r="R29" s="1"/>
      <c r="S29" s="5"/>
      <c r="T29" s="1"/>
      <c r="U29" s="1"/>
      <c r="V29" s="1"/>
      <c r="W29" s="1"/>
      <c r="X29" s="1"/>
      <c r="Y29" s="1"/>
      <c r="Z29" s="1"/>
      <c r="AA29" s="1"/>
      <c r="AB29" s="1"/>
      <c r="AC29" s="40">
        <v>0</v>
      </c>
      <c r="AD29" s="40">
        <v>95.690000000000012</v>
      </c>
      <c r="AE29" s="40">
        <v>4.3099999999999916</v>
      </c>
      <c r="AF29" s="40"/>
      <c r="AG29" s="40"/>
      <c r="AH29" s="40">
        <v>100</v>
      </c>
      <c r="AI29" s="40"/>
      <c r="AJ29" s="40"/>
      <c r="AK29" s="40">
        <v>100</v>
      </c>
      <c r="AL29" s="40"/>
      <c r="AM29" s="40">
        <v>100</v>
      </c>
      <c r="AN29" s="40"/>
      <c r="AO29" s="40">
        <v>100</v>
      </c>
      <c r="AP29" s="40">
        <v>99.71</v>
      </c>
      <c r="AQ29" s="40"/>
      <c r="AR29" s="40">
        <v>99.28</v>
      </c>
      <c r="AS29" s="40"/>
      <c r="AT29" s="40">
        <v>96.81</v>
      </c>
      <c r="AU29" s="40"/>
      <c r="AV29" s="40"/>
      <c r="AW29" s="40">
        <v>70.92</v>
      </c>
      <c r="AX29" s="40"/>
      <c r="AY29" s="40"/>
      <c r="AZ29" s="40"/>
      <c r="BA29" s="40">
        <v>25.529999999999998</v>
      </c>
      <c r="BB29" s="40"/>
      <c r="BC29" s="40"/>
      <c r="BD29" s="40">
        <v>4.3099999999999916</v>
      </c>
      <c r="BE29" s="40">
        <v>1.2599999999999945</v>
      </c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64"/>
      <c r="CB29" s="64"/>
      <c r="CC29" s="64"/>
      <c r="CD29" s="64"/>
      <c r="CE29" s="64"/>
      <c r="CF29" s="64"/>
      <c r="CG29" s="64"/>
      <c r="CH29" s="64"/>
      <c r="CI29" s="64"/>
      <c r="CJ29" s="64"/>
      <c r="CK29" s="64"/>
      <c r="CL29" s="64"/>
      <c r="CM29" s="64"/>
      <c r="CN29" s="64"/>
      <c r="CO29" s="64"/>
      <c r="CP29" s="64"/>
      <c r="CQ29" s="64"/>
      <c r="CR29" s="64"/>
      <c r="CS29" s="64"/>
      <c r="CT29" s="64"/>
      <c r="CU29" s="64"/>
      <c r="CV29" s="64"/>
      <c r="CW29" s="64"/>
      <c r="CX29" s="64"/>
      <c r="CY29" s="64"/>
      <c r="CZ29" s="64"/>
      <c r="DA29" s="64"/>
      <c r="DB29" s="64"/>
      <c r="DC29" s="64"/>
      <c r="DD29" s="64"/>
      <c r="DE29" s="64"/>
      <c r="DF29" s="64"/>
      <c r="DG29" s="64"/>
      <c r="DH29" s="64"/>
      <c r="DI29" s="64"/>
      <c r="DJ29" s="64"/>
      <c r="DK29" s="64"/>
      <c r="DL29" s="64"/>
      <c r="DM29" s="64"/>
      <c r="DN29" s="64"/>
      <c r="DO29" s="64"/>
      <c r="DP29" s="64"/>
      <c r="DQ29" s="64"/>
      <c r="DR29" s="64"/>
      <c r="DS29" s="64"/>
      <c r="DT29" s="64"/>
      <c r="DU29" s="64"/>
      <c r="DV29" s="64"/>
      <c r="DW29" s="64"/>
      <c r="DX29" s="64"/>
      <c r="DY29" s="64"/>
      <c r="DZ29" s="64"/>
      <c r="EA29" s="64"/>
      <c r="EB29" s="64"/>
      <c r="EC29" s="64"/>
      <c r="ED29" s="64"/>
      <c r="EE29" s="64"/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4"/>
      <c r="ET29" s="64"/>
      <c r="EU29" s="64"/>
      <c r="EV29" s="64"/>
      <c r="EW29" s="64"/>
      <c r="EX29" s="53"/>
    </row>
    <row r="30" spans="1:154" ht="15" customHeight="1">
      <c r="A30" s="35" t="s">
        <v>69</v>
      </c>
      <c r="B30" s="21" t="s">
        <v>36</v>
      </c>
      <c r="C30" s="22">
        <v>2013</v>
      </c>
      <c r="D30" s="22" t="s">
        <v>217</v>
      </c>
      <c r="E30" s="22"/>
      <c r="F30" s="22" t="s">
        <v>70</v>
      </c>
      <c r="G30" s="22" t="s">
        <v>76</v>
      </c>
      <c r="H30" s="22">
        <v>2</v>
      </c>
      <c r="I30" s="22">
        <v>2.1</v>
      </c>
      <c r="J30" s="22"/>
      <c r="K30" s="22" t="s">
        <v>172</v>
      </c>
      <c r="L30" s="22"/>
      <c r="M30" s="22" t="str">
        <f t="shared" si="0"/>
        <v>yes</v>
      </c>
      <c r="N30" s="22" t="str">
        <f t="shared" si="1"/>
        <v>BH-TD-13-01 @ 2 m</v>
      </c>
      <c r="O30" s="1"/>
      <c r="P30" s="1"/>
      <c r="Q30" s="1"/>
      <c r="R30" s="1"/>
      <c r="S30" s="5"/>
      <c r="T30" s="1"/>
      <c r="U30" s="1"/>
      <c r="V30" s="1"/>
      <c r="W30" s="1"/>
      <c r="X30" s="1"/>
      <c r="Y30" s="1"/>
      <c r="Z30" s="1"/>
      <c r="AA30" s="1"/>
      <c r="AB30" s="1"/>
      <c r="AC30" s="40">
        <v>1.539999999999992</v>
      </c>
      <c r="AD30" s="40">
        <v>89.250000000000014</v>
      </c>
      <c r="AE30" s="40">
        <v>9.2099999999999955</v>
      </c>
      <c r="AF30" s="40"/>
      <c r="AG30" s="40"/>
      <c r="AH30" s="40">
        <v>100</v>
      </c>
      <c r="AI30" s="40"/>
      <c r="AJ30" s="40"/>
      <c r="AK30" s="40">
        <v>100</v>
      </c>
      <c r="AL30" s="40"/>
      <c r="AM30" s="40">
        <v>100</v>
      </c>
      <c r="AN30" s="40"/>
      <c r="AO30" s="40">
        <v>98.460000000000008</v>
      </c>
      <c r="AP30" s="40">
        <v>97.31</v>
      </c>
      <c r="AQ30" s="40"/>
      <c r="AR30" s="40">
        <v>95.81</v>
      </c>
      <c r="AS30" s="40"/>
      <c r="AT30" s="40">
        <v>90.62</v>
      </c>
      <c r="AU30" s="40"/>
      <c r="AV30" s="40"/>
      <c r="AW30" s="40">
        <v>67.47</v>
      </c>
      <c r="AX30" s="40"/>
      <c r="AY30" s="40"/>
      <c r="AZ30" s="40"/>
      <c r="BA30" s="40">
        <v>23.209999999999997</v>
      </c>
      <c r="BB30" s="40"/>
      <c r="BC30" s="40"/>
      <c r="BD30" s="40">
        <v>9.2099999999999955</v>
      </c>
      <c r="BE30" s="40">
        <v>2.189999999999992</v>
      </c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1"/>
    </row>
    <row r="31" spans="1:154" s="24" customFormat="1" ht="15" customHeight="1">
      <c r="A31" s="35" t="s">
        <v>69</v>
      </c>
      <c r="B31" s="21" t="s">
        <v>36</v>
      </c>
      <c r="C31" s="22">
        <v>2013</v>
      </c>
      <c r="D31" s="22" t="s">
        <v>217</v>
      </c>
      <c r="E31" s="22"/>
      <c r="F31" s="22" t="s">
        <v>70</v>
      </c>
      <c r="G31" s="22" t="s">
        <v>166</v>
      </c>
      <c r="H31" s="22">
        <v>7.5</v>
      </c>
      <c r="I31" s="22">
        <v>7.6</v>
      </c>
      <c r="J31" s="22"/>
      <c r="K31" s="22" t="s">
        <v>172</v>
      </c>
      <c r="L31" s="22"/>
      <c r="M31" s="22" t="str">
        <f t="shared" si="0"/>
        <v>yes</v>
      </c>
      <c r="N31" s="22" t="str">
        <f t="shared" si="1"/>
        <v>BH-TD-13-01 @ 7.5 m</v>
      </c>
      <c r="O31" s="1"/>
      <c r="P31" s="1"/>
      <c r="Q31" s="1"/>
      <c r="R31" s="1"/>
      <c r="S31" s="5"/>
      <c r="T31" s="1"/>
      <c r="U31" s="1"/>
      <c r="V31" s="1"/>
      <c r="W31" s="1"/>
      <c r="X31" s="1"/>
      <c r="Y31" s="1"/>
      <c r="Z31" s="1"/>
      <c r="AA31" s="1"/>
      <c r="AB31" s="1"/>
      <c r="AC31" s="40">
        <v>1.2099999999999937</v>
      </c>
      <c r="AD31" s="40">
        <v>96.27000000000001</v>
      </c>
      <c r="AE31" s="40">
        <v>2.52</v>
      </c>
      <c r="AF31" s="40"/>
      <c r="AG31" s="40"/>
      <c r="AH31" s="40">
        <v>100</v>
      </c>
      <c r="AI31" s="40"/>
      <c r="AJ31" s="40"/>
      <c r="AK31" s="40">
        <v>100</v>
      </c>
      <c r="AL31" s="40"/>
      <c r="AM31" s="40">
        <v>100</v>
      </c>
      <c r="AN31" s="40"/>
      <c r="AO31" s="40">
        <v>98.79</v>
      </c>
      <c r="AP31" s="40">
        <v>97.72</v>
      </c>
      <c r="AQ31" s="40"/>
      <c r="AR31" s="40">
        <v>96.83</v>
      </c>
      <c r="AS31" s="40"/>
      <c r="AT31" s="40">
        <v>90.61</v>
      </c>
      <c r="AU31" s="40"/>
      <c r="AV31" s="40"/>
      <c r="AW31" s="40">
        <v>60.99</v>
      </c>
      <c r="AX31" s="40"/>
      <c r="AY31" s="40"/>
      <c r="AZ31" s="40"/>
      <c r="BA31" s="40">
        <v>16.520000000000003</v>
      </c>
      <c r="BB31" s="40"/>
      <c r="BC31" s="40"/>
      <c r="BD31" s="40">
        <v>2.52</v>
      </c>
      <c r="BE31" s="40">
        <v>1.1099999999999999</v>
      </c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1"/>
    </row>
    <row r="32" spans="1:154" s="24" customFormat="1" ht="15" customHeight="1">
      <c r="A32" s="35" t="s">
        <v>69</v>
      </c>
      <c r="B32" s="21" t="s">
        <v>36</v>
      </c>
      <c r="C32" s="22">
        <v>2013</v>
      </c>
      <c r="D32" s="22" t="s">
        <v>217</v>
      </c>
      <c r="E32" s="22"/>
      <c r="F32" s="22" t="s">
        <v>70</v>
      </c>
      <c r="G32" s="22" t="s">
        <v>167</v>
      </c>
      <c r="H32" s="22">
        <v>10.5</v>
      </c>
      <c r="I32" s="22">
        <v>10.6</v>
      </c>
      <c r="J32" s="22"/>
      <c r="K32" s="22" t="s">
        <v>172</v>
      </c>
      <c r="L32" s="22"/>
      <c r="M32" s="22" t="str">
        <f t="shared" si="0"/>
        <v>yes</v>
      </c>
      <c r="N32" s="22" t="str">
        <f t="shared" si="1"/>
        <v>BH-TD-13-01 @ 10.5 m</v>
      </c>
      <c r="O32" s="1"/>
      <c r="P32" s="1"/>
      <c r="Q32" s="1"/>
      <c r="R32" s="1"/>
      <c r="S32" s="5"/>
      <c r="T32" s="1"/>
      <c r="U32" s="1"/>
      <c r="V32" s="1"/>
      <c r="W32" s="1"/>
      <c r="X32" s="1"/>
      <c r="Y32" s="1"/>
      <c r="Z32" s="1"/>
      <c r="AA32" s="1"/>
      <c r="AB32" s="1"/>
      <c r="AC32" s="40">
        <v>4.019999999999996</v>
      </c>
      <c r="AD32" s="40">
        <v>94.330000000000013</v>
      </c>
      <c r="AE32" s="40">
        <v>1.6499999999999959</v>
      </c>
      <c r="AF32" s="40"/>
      <c r="AG32" s="40"/>
      <c r="AH32" s="40">
        <v>100</v>
      </c>
      <c r="AI32" s="40"/>
      <c r="AJ32" s="40"/>
      <c r="AK32" s="40">
        <v>100</v>
      </c>
      <c r="AL32" s="40"/>
      <c r="AM32" s="40">
        <v>97.850000000000009</v>
      </c>
      <c r="AN32" s="40"/>
      <c r="AO32" s="40">
        <v>95.98</v>
      </c>
      <c r="AP32" s="40">
        <v>95.07</v>
      </c>
      <c r="AQ32" s="40"/>
      <c r="AR32" s="40">
        <v>93.65</v>
      </c>
      <c r="AS32" s="40"/>
      <c r="AT32" s="40">
        <v>83.7</v>
      </c>
      <c r="AU32" s="40"/>
      <c r="AV32" s="40"/>
      <c r="AW32" s="40">
        <v>49.330000000000005</v>
      </c>
      <c r="AX32" s="40"/>
      <c r="AY32" s="40"/>
      <c r="AZ32" s="40"/>
      <c r="BA32" s="40">
        <v>13.309999999999999</v>
      </c>
      <c r="BB32" s="40"/>
      <c r="BC32" s="40"/>
      <c r="BD32" s="40">
        <v>1.6499999999999959</v>
      </c>
      <c r="BE32" s="40">
        <v>0.63999999999999613</v>
      </c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1"/>
    </row>
    <row r="33" spans="1:154" s="24" customFormat="1" ht="15" customHeight="1">
      <c r="A33" s="34" t="s">
        <v>69</v>
      </c>
      <c r="B33" s="21" t="s">
        <v>36</v>
      </c>
      <c r="C33" s="22">
        <v>2013</v>
      </c>
      <c r="D33" s="22" t="s">
        <v>217</v>
      </c>
      <c r="E33" s="22"/>
      <c r="F33" s="22" t="s">
        <v>70</v>
      </c>
      <c r="G33" s="22" t="s">
        <v>71</v>
      </c>
      <c r="H33" s="22">
        <v>19</v>
      </c>
      <c r="I33" s="22">
        <v>19.100000000000001</v>
      </c>
      <c r="J33" s="22">
        <v>0.1</v>
      </c>
      <c r="K33" s="22" t="s">
        <v>274</v>
      </c>
      <c r="L33" s="22" t="e">
        <f>IF(ISNA(VLOOKUP(F33&amp;G33,#REF!,8,FALSE)),"",VLOOKUP(F33&amp;G33,#REF!,8,FALSE))</f>
        <v>#REF!</v>
      </c>
      <c r="M33" s="22" t="str">
        <f t="shared" si="0"/>
        <v>yes</v>
      </c>
      <c r="N33" s="22" t="str">
        <f t="shared" si="1"/>
        <v>BH-TD-13-01 @ 19 m</v>
      </c>
      <c r="O33" s="1"/>
      <c r="P33" s="40">
        <v>1</v>
      </c>
      <c r="Q33" s="1"/>
      <c r="R33" s="1"/>
      <c r="S33" s="40">
        <v>24.041861099999998</v>
      </c>
      <c r="T33" s="5">
        <v>1.8</v>
      </c>
      <c r="U33" s="1"/>
      <c r="V33" s="1"/>
      <c r="W33" s="1"/>
      <c r="X33" s="1"/>
      <c r="Y33" s="1"/>
      <c r="Z33" s="1"/>
      <c r="AA33" s="1"/>
      <c r="AB33" s="1"/>
      <c r="AC33" s="40">
        <v>6.5</v>
      </c>
      <c r="AD33" s="40">
        <v>65.099999999999994</v>
      </c>
      <c r="AE33" s="40">
        <v>28.4</v>
      </c>
      <c r="AF33" s="40">
        <v>100</v>
      </c>
      <c r="AG33" s="40">
        <v>100</v>
      </c>
      <c r="AH33" s="40">
        <v>100</v>
      </c>
      <c r="AI33" s="40">
        <v>100</v>
      </c>
      <c r="AJ33" s="40">
        <v>100</v>
      </c>
      <c r="AK33" s="40"/>
      <c r="AL33" s="40">
        <v>100</v>
      </c>
      <c r="AM33" s="40"/>
      <c r="AN33" s="40"/>
      <c r="AO33" s="40">
        <v>93.5</v>
      </c>
      <c r="AP33" s="40"/>
      <c r="AQ33" s="40">
        <v>91.8</v>
      </c>
      <c r="AR33" s="40"/>
      <c r="AS33" s="40">
        <v>89.7</v>
      </c>
      <c r="AT33" s="40"/>
      <c r="AU33" s="40"/>
      <c r="AV33" s="40">
        <v>83</v>
      </c>
      <c r="AW33" s="40"/>
      <c r="AX33" s="40">
        <v>70.2</v>
      </c>
      <c r="AY33" s="40"/>
      <c r="AZ33" s="40"/>
      <c r="BA33" s="40">
        <v>50.9</v>
      </c>
      <c r="BB33" s="40"/>
      <c r="BC33" s="40"/>
      <c r="BD33" s="40">
        <v>28.4</v>
      </c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1"/>
    </row>
    <row r="34" spans="1:154" ht="15" customHeight="1">
      <c r="A34" s="34" t="s">
        <v>69</v>
      </c>
      <c r="B34" s="21" t="s">
        <v>36</v>
      </c>
      <c r="C34" s="22">
        <v>2013</v>
      </c>
      <c r="D34" s="22" t="s">
        <v>217</v>
      </c>
      <c r="E34" s="22"/>
      <c r="F34" s="22" t="s">
        <v>70</v>
      </c>
      <c r="G34" s="22" t="s">
        <v>72</v>
      </c>
      <c r="H34" s="22">
        <v>20.100000000000001</v>
      </c>
      <c r="I34" s="22">
        <v>21.1</v>
      </c>
      <c r="J34" s="22">
        <v>1</v>
      </c>
      <c r="K34" s="22" t="s">
        <v>274</v>
      </c>
      <c r="L34" s="22" t="e">
        <f>IF(ISNA(VLOOKUP(F34&amp;G34,#REF!,8,FALSE)),"",VLOOKUP(F34&amp;G34,#REF!,8,FALSE))</f>
        <v>#REF!</v>
      </c>
      <c r="M34" s="22" t="str">
        <f t="shared" si="0"/>
        <v>yes</v>
      </c>
      <c r="N34" s="22" t="str">
        <f t="shared" si="1"/>
        <v>BH-TD-13-01 @ 20.1 m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40">
        <v>7.8</v>
      </c>
      <c r="AD34" s="40">
        <v>82.9</v>
      </c>
      <c r="AE34" s="40">
        <v>9.3000000000000007</v>
      </c>
      <c r="AF34" s="40"/>
      <c r="AG34" s="40"/>
      <c r="AH34" s="40">
        <v>100</v>
      </c>
      <c r="AI34" s="40">
        <v>100</v>
      </c>
      <c r="AJ34" s="40"/>
      <c r="AK34" s="40">
        <v>100</v>
      </c>
      <c r="AL34" s="40">
        <v>97.7</v>
      </c>
      <c r="AM34" s="40"/>
      <c r="AN34" s="40">
        <v>94</v>
      </c>
      <c r="AO34" s="40">
        <v>92.2</v>
      </c>
      <c r="AP34" s="40"/>
      <c r="AQ34" s="40">
        <v>86.8</v>
      </c>
      <c r="AR34" s="40">
        <v>84.1</v>
      </c>
      <c r="AS34" s="40"/>
      <c r="AT34" s="40"/>
      <c r="AU34" s="40"/>
      <c r="AV34" s="40">
        <v>72.599999999999994</v>
      </c>
      <c r="AW34" s="40"/>
      <c r="AX34" s="40"/>
      <c r="AY34" s="40"/>
      <c r="AZ34" s="40"/>
      <c r="BA34" s="40"/>
      <c r="BB34" s="40"/>
      <c r="BC34" s="40"/>
      <c r="BD34" s="40">
        <v>9.3000000000000007</v>
      </c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1"/>
    </row>
    <row r="35" spans="1:154" s="24" customFormat="1" ht="15" customHeight="1">
      <c r="A35" s="34" t="s">
        <v>69</v>
      </c>
      <c r="B35" s="21" t="s">
        <v>36</v>
      </c>
      <c r="C35" s="22">
        <v>2013</v>
      </c>
      <c r="D35" s="22" t="s">
        <v>217</v>
      </c>
      <c r="E35" s="22"/>
      <c r="F35" s="22" t="s">
        <v>70</v>
      </c>
      <c r="G35" s="22" t="s">
        <v>73</v>
      </c>
      <c r="H35" s="22">
        <v>23.1</v>
      </c>
      <c r="I35" s="22">
        <v>23.2</v>
      </c>
      <c r="J35" s="22">
        <v>0.1</v>
      </c>
      <c r="K35" s="22" t="s">
        <v>274</v>
      </c>
      <c r="L35" s="22" t="e">
        <f>IF(ISNA(VLOOKUP(F35&amp;G35,#REF!,8,FALSE)),"",VLOOKUP(F35&amp;G35,#REF!,8,FALSE))</f>
        <v>#REF!</v>
      </c>
      <c r="M35" s="22" t="str">
        <f t="shared" si="0"/>
        <v>yes</v>
      </c>
      <c r="N35" s="22" t="str">
        <f t="shared" si="1"/>
        <v>BH-TD-13-01 @ 23.1 m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40">
        <v>50.4</v>
      </c>
      <c r="AD35" s="40">
        <v>37.6</v>
      </c>
      <c r="AE35" s="40">
        <v>12</v>
      </c>
      <c r="AF35" s="40"/>
      <c r="AG35" s="40"/>
      <c r="AH35" s="40">
        <v>100</v>
      </c>
      <c r="AI35" s="40">
        <v>74.900000000000006</v>
      </c>
      <c r="AJ35" s="40"/>
      <c r="AK35" s="40">
        <v>72.8</v>
      </c>
      <c r="AL35" s="40">
        <v>60.9</v>
      </c>
      <c r="AM35" s="40"/>
      <c r="AN35" s="40">
        <v>55.8</v>
      </c>
      <c r="AO35" s="40">
        <v>49.6</v>
      </c>
      <c r="AP35" s="40"/>
      <c r="AQ35" s="40">
        <v>39.200000000000003</v>
      </c>
      <c r="AR35" s="40">
        <v>35.200000000000003</v>
      </c>
      <c r="AS35" s="40"/>
      <c r="AT35" s="40"/>
      <c r="AU35" s="40"/>
      <c r="AV35" s="40">
        <v>27.7</v>
      </c>
      <c r="AW35" s="40"/>
      <c r="AX35" s="40"/>
      <c r="AY35" s="40"/>
      <c r="AZ35" s="40"/>
      <c r="BA35" s="40"/>
      <c r="BB35" s="40"/>
      <c r="BC35" s="40"/>
      <c r="BD35" s="40">
        <v>12</v>
      </c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1"/>
    </row>
    <row r="36" spans="1:154" ht="15" customHeight="1">
      <c r="A36" s="34" t="s">
        <v>69</v>
      </c>
      <c r="B36" s="21" t="s">
        <v>36</v>
      </c>
      <c r="C36" s="22">
        <v>2013</v>
      </c>
      <c r="D36" s="22" t="s">
        <v>217</v>
      </c>
      <c r="E36" s="22"/>
      <c r="F36" s="22" t="s">
        <v>70</v>
      </c>
      <c r="G36" s="22" t="s">
        <v>74</v>
      </c>
      <c r="H36" s="22">
        <v>24.6</v>
      </c>
      <c r="I36" s="22">
        <v>24.7</v>
      </c>
      <c r="J36" s="22">
        <v>0.1</v>
      </c>
      <c r="K36" s="22" t="s">
        <v>274</v>
      </c>
      <c r="L36" s="22" t="e">
        <f>IF(ISNA(VLOOKUP(F36&amp;G36,#REF!,8,FALSE)),"",VLOOKUP(F36&amp;G36,#REF!,8,FALSE))</f>
        <v>#REF!</v>
      </c>
      <c r="M36" s="22" t="str">
        <f t="shared" si="0"/>
        <v>yes</v>
      </c>
      <c r="N36" s="22" t="str">
        <f t="shared" si="1"/>
        <v>BH-TD-13-01 @ 24.6 m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40">
        <v>51</v>
      </c>
      <c r="AD36" s="40">
        <v>37.200000000000003</v>
      </c>
      <c r="AE36" s="40">
        <v>11.8</v>
      </c>
      <c r="AF36" s="40"/>
      <c r="AG36" s="40"/>
      <c r="AH36" s="40">
        <v>100</v>
      </c>
      <c r="AI36" s="40">
        <v>96.1</v>
      </c>
      <c r="AJ36" s="40"/>
      <c r="AK36" s="40">
        <v>84.7</v>
      </c>
      <c r="AL36" s="40">
        <v>72.7</v>
      </c>
      <c r="AM36" s="40"/>
      <c r="AN36" s="40">
        <v>58.9</v>
      </c>
      <c r="AO36" s="40">
        <v>49</v>
      </c>
      <c r="AP36" s="40"/>
      <c r="AQ36" s="40">
        <v>36.200000000000003</v>
      </c>
      <c r="AR36" s="40">
        <v>31.8</v>
      </c>
      <c r="AS36" s="40"/>
      <c r="AT36" s="40"/>
      <c r="AU36" s="40"/>
      <c r="AV36" s="40">
        <v>23.6</v>
      </c>
      <c r="AW36" s="40"/>
      <c r="AX36" s="40"/>
      <c r="AY36" s="40"/>
      <c r="AZ36" s="40"/>
      <c r="BA36" s="40"/>
      <c r="BB36" s="40"/>
      <c r="BC36" s="40"/>
      <c r="BD36" s="40">
        <v>11.8</v>
      </c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1"/>
    </row>
    <row r="37" spans="1:154" s="24" customFormat="1" ht="15" customHeight="1">
      <c r="A37" s="35" t="s">
        <v>69</v>
      </c>
      <c r="B37" s="21" t="s">
        <v>66</v>
      </c>
      <c r="C37" s="22">
        <v>2013</v>
      </c>
      <c r="D37" s="22" t="s">
        <v>217</v>
      </c>
      <c r="E37" s="22"/>
      <c r="F37" s="22" t="s">
        <v>144</v>
      </c>
      <c r="G37" s="22" t="s">
        <v>76</v>
      </c>
      <c r="H37" s="22">
        <v>1</v>
      </c>
      <c r="I37" s="22">
        <v>1.1000000000000001</v>
      </c>
      <c r="J37" s="22"/>
      <c r="K37" s="22" t="s">
        <v>274</v>
      </c>
      <c r="L37" s="22"/>
      <c r="M37" s="22" t="str">
        <f t="shared" ref="M37:M68" si="2">IF(SUM(AC37:EX37)&gt;99,"yes","no")</f>
        <v>yes</v>
      </c>
      <c r="N37" s="22" t="str">
        <f t="shared" ref="N37:N68" si="3">CONCATENATE(F37," @ ",H37," m")</f>
        <v>TP-TD-13-01 @ 1 m</v>
      </c>
      <c r="O37" s="1"/>
      <c r="P37" s="1"/>
      <c r="Q37" s="1"/>
      <c r="R37" s="1"/>
      <c r="S37" s="5"/>
      <c r="T37" s="1"/>
      <c r="U37" s="1"/>
      <c r="V37" s="1"/>
      <c r="W37" s="1"/>
      <c r="X37" s="1"/>
      <c r="Y37" s="1"/>
      <c r="Z37" s="1"/>
      <c r="AA37" s="1"/>
      <c r="AB37" s="1"/>
      <c r="AC37" s="40">
        <v>0</v>
      </c>
      <c r="AD37" s="40">
        <v>84.27</v>
      </c>
      <c r="AE37" s="40">
        <v>15.73</v>
      </c>
      <c r="AF37" s="40"/>
      <c r="AG37" s="40"/>
      <c r="AH37" s="40">
        <v>100</v>
      </c>
      <c r="AI37" s="40"/>
      <c r="AJ37" s="40"/>
      <c r="AK37" s="40">
        <v>100</v>
      </c>
      <c r="AL37" s="40"/>
      <c r="AM37" s="40">
        <v>100</v>
      </c>
      <c r="AN37" s="40"/>
      <c r="AO37" s="40">
        <v>100</v>
      </c>
      <c r="AP37" s="40">
        <v>100</v>
      </c>
      <c r="AQ37" s="40"/>
      <c r="AR37" s="40">
        <v>99.7</v>
      </c>
      <c r="AS37" s="40"/>
      <c r="AT37" s="40">
        <v>96.15</v>
      </c>
      <c r="AU37" s="40"/>
      <c r="AV37" s="40"/>
      <c r="AW37" s="40">
        <v>70.459999999999994</v>
      </c>
      <c r="AX37" s="40"/>
      <c r="AY37" s="40"/>
      <c r="AZ37" s="40"/>
      <c r="BA37" s="40">
        <v>26.39</v>
      </c>
      <c r="BB37" s="40"/>
      <c r="BC37" s="40"/>
      <c r="BD37" s="40">
        <v>15.73</v>
      </c>
      <c r="BE37" s="40">
        <v>3.73</v>
      </c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1"/>
    </row>
    <row r="38" spans="1:154" ht="15" customHeight="1">
      <c r="A38" s="35" t="s">
        <v>69</v>
      </c>
      <c r="B38" s="21" t="s">
        <v>66</v>
      </c>
      <c r="C38" s="22">
        <v>2013</v>
      </c>
      <c r="D38" s="22" t="s">
        <v>217</v>
      </c>
      <c r="E38" s="22"/>
      <c r="F38" s="22" t="s">
        <v>148</v>
      </c>
      <c r="G38" s="22" t="s">
        <v>145</v>
      </c>
      <c r="H38" s="22">
        <v>1.1000000000000001</v>
      </c>
      <c r="I38" s="22">
        <v>1.1000000000000001</v>
      </c>
      <c r="J38" s="22"/>
      <c r="K38" s="22" t="s">
        <v>172</v>
      </c>
      <c r="L38" s="22"/>
      <c r="M38" s="22" t="str">
        <f t="shared" si="2"/>
        <v>yes</v>
      </c>
      <c r="N38" s="22" t="str">
        <f t="shared" si="3"/>
        <v>TP-TD-13-02 @ 1.1 m</v>
      </c>
      <c r="O38" s="1"/>
      <c r="P38" s="1"/>
      <c r="Q38" s="1"/>
      <c r="R38" s="1"/>
      <c r="S38" s="5"/>
      <c r="T38" s="1"/>
      <c r="U38" s="1"/>
      <c r="V38" s="1"/>
      <c r="W38" s="1"/>
      <c r="X38" s="1"/>
      <c r="Y38" s="1"/>
      <c r="Z38" s="1"/>
      <c r="AA38" s="1"/>
      <c r="AB38" s="1"/>
      <c r="AC38" s="40">
        <v>0</v>
      </c>
      <c r="AD38" s="40">
        <v>94.75</v>
      </c>
      <c r="AE38" s="40">
        <v>5.2499999999999991</v>
      </c>
      <c r="AF38" s="40"/>
      <c r="AG38" s="40"/>
      <c r="AH38" s="40">
        <v>100</v>
      </c>
      <c r="AI38" s="40"/>
      <c r="AJ38" s="40"/>
      <c r="AK38" s="40">
        <v>100</v>
      </c>
      <c r="AL38" s="40"/>
      <c r="AM38" s="40">
        <v>100</v>
      </c>
      <c r="AN38" s="40"/>
      <c r="AO38" s="40">
        <v>100</v>
      </c>
      <c r="AP38" s="40">
        <v>100</v>
      </c>
      <c r="AQ38" s="40"/>
      <c r="AR38" s="40">
        <v>98.56</v>
      </c>
      <c r="AS38" s="40"/>
      <c r="AT38" s="40">
        <v>88.03</v>
      </c>
      <c r="AU38" s="40"/>
      <c r="AV38" s="40"/>
      <c r="AW38" s="40">
        <v>54.93</v>
      </c>
      <c r="AX38" s="40"/>
      <c r="AY38" s="40"/>
      <c r="AZ38" s="40"/>
      <c r="BA38" s="40">
        <v>19.310000000000006</v>
      </c>
      <c r="BB38" s="40"/>
      <c r="BC38" s="40"/>
      <c r="BD38" s="40">
        <v>5.2499999999999991</v>
      </c>
      <c r="BE38" s="40">
        <v>3.9100000000000024</v>
      </c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1"/>
    </row>
    <row r="39" spans="1:154" ht="15" customHeight="1">
      <c r="A39" s="35" t="s">
        <v>69</v>
      </c>
      <c r="B39" s="21" t="s">
        <v>66</v>
      </c>
      <c r="C39" s="22">
        <v>2013</v>
      </c>
      <c r="D39" s="22" t="s">
        <v>217</v>
      </c>
      <c r="E39" s="22"/>
      <c r="F39" s="22" t="s">
        <v>148</v>
      </c>
      <c r="G39" s="22" t="s">
        <v>147</v>
      </c>
      <c r="H39" s="22">
        <v>5</v>
      </c>
      <c r="I39" s="22">
        <v>5.0999999999999996</v>
      </c>
      <c r="J39" s="22"/>
      <c r="K39" s="22" t="s">
        <v>274</v>
      </c>
      <c r="L39" s="22"/>
      <c r="M39" s="22" t="str">
        <f t="shared" si="2"/>
        <v>yes</v>
      </c>
      <c r="N39" s="22" t="str">
        <f t="shared" si="3"/>
        <v>TP-TD-13-02 @ 5 m</v>
      </c>
      <c r="O39" s="1"/>
      <c r="P39" s="1"/>
      <c r="Q39" s="1"/>
      <c r="R39" s="1"/>
      <c r="S39" s="5"/>
      <c r="T39" s="1"/>
      <c r="U39" s="1"/>
      <c r="V39" s="1"/>
      <c r="W39" s="1"/>
      <c r="X39" s="1"/>
      <c r="Y39" s="1"/>
      <c r="Z39" s="1"/>
      <c r="AA39" s="1"/>
      <c r="AB39" s="1"/>
      <c r="AC39" s="40">
        <v>1.3299999999999983</v>
      </c>
      <c r="AD39" s="40">
        <v>91.86999999999999</v>
      </c>
      <c r="AE39" s="40">
        <v>6.800000000000006</v>
      </c>
      <c r="AF39" s="40"/>
      <c r="AG39" s="40"/>
      <c r="AH39" s="40">
        <v>100</v>
      </c>
      <c r="AI39" s="40"/>
      <c r="AJ39" s="40"/>
      <c r="AK39" s="40">
        <v>100</v>
      </c>
      <c r="AL39" s="40"/>
      <c r="AM39" s="40">
        <v>100</v>
      </c>
      <c r="AN39" s="40"/>
      <c r="AO39" s="40">
        <v>98.67</v>
      </c>
      <c r="AP39" s="40">
        <v>96.25</v>
      </c>
      <c r="AQ39" s="40"/>
      <c r="AR39" s="40">
        <v>93.57</v>
      </c>
      <c r="AS39" s="40"/>
      <c r="AT39" s="40">
        <v>80.089999999999989</v>
      </c>
      <c r="AU39" s="40"/>
      <c r="AV39" s="40"/>
      <c r="AW39" s="40">
        <v>49.99</v>
      </c>
      <c r="AX39" s="40"/>
      <c r="AY39" s="40"/>
      <c r="AZ39" s="40"/>
      <c r="BA39" s="40">
        <v>21.36</v>
      </c>
      <c r="BB39" s="40"/>
      <c r="BC39" s="40"/>
      <c r="BD39" s="40">
        <v>6.800000000000006</v>
      </c>
      <c r="BE39" s="40">
        <v>2.3500000000000076</v>
      </c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1"/>
    </row>
    <row r="40" spans="1:154" ht="15" customHeight="1">
      <c r="A40" s="34" t="s">
        <v>69</v>
      </c>
      <c r="B40" s="21" t="s">
        <v>66</v>
      </c>
      <c r="C40" s="22">
        <v>2013</v>
      </c>
      <c r="D40" s="22" t="s">
        <v>217</v>
      </c>
      <c r="E40" s="22"/>
      <c r="F40" s="22" t="s">
        <v>75</v>
      </c>
      <c r="G40" s="22" t="s">
        <v>76</v>
      </c>
      <c r="H40" s="22">
        <v>3.5</v>
      </c>
      <c r="I40" s="22">
        <v>3.6</v>
      </c>
      <c r="J40" s="22">
        <v>0.1</v>
      </c>
      <c r="K40" s="22" t="s">
        <v>172</v>
      </c>
      <c r="L40" s="22" t="e">
        <f>IF(ISNA(VLOOKUP(F40&amp;G40,#REF!,8,FALSE)),"",VLOOKUP(F40&amp;G40,#REF!,8,FALSE))</f>
        <v>#REF!</v>
      </c>
      <c r="M40" s="22" t="str">
        <f t="shared" si="2"/>
        <v>no</v>
      </c>
      <c r="N40" s="22" t="str">
        <f t="shared" si="3"/>
        <v>TP-TD-13-03 @ 3.5 m</v>
      </c>
      <c r="O40" s="1"/>
      <c r="P40" s="40">
        <v>1</v>
      </c>
      <c r="Q40" s="1"/>
      <c r="R40" s="1"/>
      <c r="S40" s="1"/>
      <c r="T40" s="5">
        <v>0.27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30"/>
    </row>
    <row r="41" spans="1:154" ht="15" customHeight="1">
      <c r="A41" s="34" t="s">
        <v>69</v>
      </c>
      <c r="B41" s="21" t="s">
        <v>66</v>
      </c>
      <c r="C41" s="22">
        <v>2013</v>
      </c>
      <c r="D41" s="22" t="s">
        <v>217</v>
      </c>
      <c r="E41" s="22"/>
      <c r="F41" s="22" t="s">
        <v>75</v>
      </c>
      <c r="G41" s="22" t="s">
        <v>77</v>
      </c>
      <c r="H41" s="22">
        <v>4.5</v>
      </c>
      <c r="I41" s="22">
        <v>4.5999999999999996</v>
      </c>
      <c r="J41" s="22">
        <v>0.1</v>
      </c>
      <c r="K41" s="22" t="s">
        <v>172</v>
      </c>
      <c r="L41" s="22" t="e">
        <f>IF(ISNA(VLOOKUP(F41&amp;G41,#REF!,8,FALSE)),"",VLOOKUP(F41&amp;G41,#REF!,8,FALSE))</f>
        <v>#REF!</v>
      </c>
      <c r="M41" s="22" t="str">
        <f t="shared" si="2"/>
        <v>no</v>
      </c>
      <c r="N41" s="22" t="str">
        <f t="shared" si="3"/>
        <v>TP-TD-13-03 @ 4.5 m</v>
      </c>
      <c r="O41" s="1"/>
      <c r="P41" s="1"/>
      <c r="Q41" s="1"/>
      <c r="R41" s="1"/>
      <c r="S41" s="40">
        <v>2.7053886899999999</v>
      </c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30"/>
    </row>
    <row r="42" spans="1:154" ht="15" customHeight="1">
      <c r="A42" s="35" t="s">
        <v>69</v>
      </c>
      <c r="B42" s="21" t="s">
        <v>66</v>
      </c>
      <c r="C42" s="22">
        <v>2013</v>
      </c>
      <c r="D42" s="22" t="s">
        <v>217</v>
      </c>
      <c r="E42" s="22"/>
      <c r="F42" s="22" t="s">
        <v>75</v>
      </c>
      <c r="G42" s="22" t="s">
        <v>146</v>
      </c>
      <c r="H42" s="22">
        <v>2</v>
      </c>
      <c r="I42" s="22">
        <v>2.1</v>
      </c>
      <c r="J42" s="22"/>
      <c r="K42" s="22" t="s">
        <v>172</v>
      </c>
      <c r="L42" s="22"/>
      <c r="M42" s="22" t="str">
        <f t="shared" si="2"/>
        <v>yes</v>
      </c>
      <c r="N42" s="22" t="str">
        <f t="shared" si="3"/>
        <v>TP-TD-13-03 @ 2 m</v>
      </c>
      <c r="O42" s="1"/>
      <c r="P42" s="1"/>
      <c r="Q42" s="1"/>
      <c r="R42" s="1"/>
      <c r="S42" s="5"/>
      <c r="T42" s="1"/>
      <c r="U42" s="1"/>
      <c r="V42" s="1"/>
      <c r="W42" s="1"/>
      <c r="X42" s="1"/>
      <c r="Y42" s="1"/>
      <c r="Z42" s="1"/>
      <c r="AA42" s="1"/>
      <c r="AB42" s="1"/>
      <c r="AC42" s="40">
        <v>0</v>
      </c>
      <c r="AD42" s="40">
        <v>88.330000000000013</v>
      </c>
      <c r="AE42" s="40">
        <v>11.669999999999991</v>
      </c>
      <c r="AF42" s="40"/>
      <c r="AG42" s="40"/>
      <c r="AH42" s="40">
        <v>100</v>
      </c>
      <c r="AI42" s="40"/>
      <c r="AJ42" s="40"/>
      <c r="AK42" s="40">
        <v>100</v>
      </c>
      <c r="AL42" s="40"/>
      <c r="AM42" s="40">
        <v>100</v>
      </c>
      <c r="AN42" s="40"/>
      <c r="AO42" s="40">
        <v>100</v>
      </c>
      <c r="AP42" s="40">
        <v>98.740000000000009</v>
      </c>
      <c r="AQ42" s="40"/>
      <c r="AR42" s="40">
        <v>96.83</v>
      </c>
      <c r="AS42" s="40"/>
      <c r="AT42" s="40">
        <v>90.83</v>
      </c>
      <c r="AU42" s="40"/>
      <c r="AV42" s="40"/>
      <c r="AW42" s="40">
        <v>67.349999999999994</v>
      </c>
      <c r="AX42" s="40"/>
      <c r="AY42" s="40"/>
      <c r="AZ42" s="40"/>
      <c r="BA42" s="40">
        <v>33.719999999999992</v>
      </c>
      <c r="BB42" s="40"/>
      <c r="BC42" s="40"/>
      <c r="BD42" s="40">
        <v>11.669999999999991</v>
      </c>
      <c r="BE42" s="40">
        <v>3.4299999999999886</v>
      </c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1"/>
    </row>
    <row r="43" spans="1:154" ht="15" customHeight="1">
      <c r="A43" s="35" t="s">
        <v>69</v>
      </c>
      <c r="B43" s="21" t="s">
        <v>66</v>
      </c>
      <c r="C43" s="22">
        <v>2013</v>
      </c>
      <c r="D43" s="22" t="s">
        <v>217</v>
      </c>
      <c r="E43" s="22"/>
      <c r="F43" s="22" t="s">
        <v>75</v>
      </c>
      <c r="G43" s="22" t="s">
        <v>149</v>
      </c>
      <c r="H43" s="22">
        <v>5.8</v>
      </c>
      <c r="I43" s="22">
        <v>5.9</v>
      </c>
      <c r="J43" s="22"/>
      <c r="K43" s="22" t="s">
        <v>274</v>
      </c>
      <c r="L43" s="22"/>
      <c r="M43" s="22" t="str">
        <f t="shared" si="2"/>
        <v>yes</v>
      </c>
      <c r="N43" s="22" t="str">
        <f t="shared" si="3"/>
        <v>TP-TD-13-03 @ 5.8 m</v>
      </c>
      <c r="O43" s="1"/>
      <c r="P43" s="1"/>
      <c r="Q43" s="1"/>
      <c r="R43" s="1"/>
      <c r="S43" s="5"/>
      <c r="T43" s="1"/>
      <c r="U43" s="1"/>
      <c r="V43" s="1"/>
      <c r="W43" s="1"/>
      <c r="X43" s="1"/>
      <c r="Y43" s="1"/>
      <c r="Z43" s="1"/>
      <c r="AA43" s="1"/>
      <c r="AB43" s="1"/>
      <c r="AC43" s="40">
        <v>0.5</v>
      </c>
      <c r="AD43" s="40">
        <v>89.299999999999983</v>
      </c>
      <c r="AE43" s="40">
        <v>10.200000000000021</v>
      </c>
      <c r="AF43" s="40"/>
      <c r="AG43" s="40"/>
      <c r="AH43" s="40">
        <v>100</v>
      </c>
      <c r="AI43" s="40"/>
      <c r="AJ43" s="40"/>
      <c r="AK43" s="40">
        <v>100</v>
      </c>
      <c r="AL43" s="40"/>
      <c r="AM43" s="40">
        <v>100</v>
      </c>
      <c r="AN43" s="40"/>
      <c r="AO43" s="40">
        <v>99.5</v>
      </c>
      <c r="AP43" s="40">
        <v>98.86</v>
      </c>
      <c r="AQ43" s="40"/>
      <c r="AR43" s="40">
        <v>98</v>
      </c>
      <c r="AS43" s="40"/>
      <c r="AT43" s="40">
        <v>91.91</v>
      </c>
      <c r="AU43" s="40"/>
      <c r="AV43" s="40"/>
      <c r="AW43" s="40">
        <v>67.830000000000013</v>
      </c>
      <c r="AX43" s="40"/>
      <c r="AY43" s="40"/>
      <c r="AZ43" s="40"/>
      <c r="BA43" s="40">
        <v>28.880000000000017</v>
      </c>
      <c r="BB43" s="40"/>
      <c r="BC43" s="40"/>
      <c r="BD43" s="40">
        <v>10.200000000000021</v>
      </c>
      <c r="BE43" s="40">
        <v>8.0600000000000236</v>
      </c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1"/>
    </row>
    <row r="44" spans="1:154" ht="15" customHeight="1">
      <c r="A44" s="34" t="s">
        <v>78</v>
      </c>
      <c r="B44" s="21" t="s">
        <v>66</v>
      </c>
      <c r="C44" s="22">
        <v>2013</v>
      </c>
      <c r="D44" s="22" t="s">
        <v>217</v>
      </c>
      <c r="E44" s="22"/>
      <c r="F44" s="22" t="s">
        <v>122</v>
      </c>
      <c r="G44" s="22" t="s">
        <v>125</v>
      </c>
      <c r="H44" s="22">
        <v>3</v>
      </c>
      <c r="I44" s="22">
        <v>3.1</v>
      </c>
      <c r="J44" s="22">
        <v>0.1</v>
      </c>
      <c r="K44" s="22" t="s">
        <v>180</v>
      </c>
      <c r="L44" s="22" t="s">
        <v>142</v>
      </c>
      <c r="M44" s="22" t="str">
        <f t="shared" si="2"/>
        <v>yes</v>
      </c>
      <c r="N44" s="22" t="str">
        <f t="shared" si="3"/>
        <v>TP-T-13-04 @ 3 m</v>
      </c>
      <c r="O44" s="45">
        <v>33.0761799</v>
      </c>
      <c r="P44" s="45"/>
      <c r="Q44" s="45">
        <v>24.516006399999998</v>
      </c>
      <c r="R44" s="45">
        <v>8.56017355</v>
      </c>
      <c r="S44" s="45">
        <v>48.3</v>
      </c>
      <c r="T44" s="1"/>
      <c r="U44" s="1">
        <v>2.8079999999999998</v>
      </c>
      <c r="V44" s="1">
        <v>20.5</v>
      </c>
      <c r="W44" s="1">
        <v>0</v>
      </c>
      <c r="X44" s="1">
        <v>1660</v>
      </c>
      <c r="Y44" s="1">
        <v>0.5</v>
      </c>
      <c r="Z44" s="1"/>
      <c r="AA44" s="1">
        <v>3</v>
      </c>
      <c r="AB44" s="1">
        <v>1</v>
      </c>
      <c r="AC44" s="40">
        <v>0</v>
      </c>
      <c r="AD44" s="40">
        <v>2.2000000000000002</v>
      </c>
      <c r="AE44" s="40">
        <v>97.8</v>
      </c>
      <c r="AF44" s="40">
        <v>100</v>
      </c>
      <c r="AG44" s="40">
        <v>100</v>
      </c>
      <c r="AH44" s="40">
        <v>100</v>
      </c>
      <c r="AI44" s="40">
        <v>100</v>
      </c>
      <c r="AJ44" s="40">
        <v>100</v>
      </c>
      <c r="AK44" s="40">
        <v>100</v>
      </c>
      <c r="AL44" s="40">
        <v>100</v>
      </c>
      <c r="AM44" s="40"/>
      <c r="AN44" s="40"/>
      <c r="AO44" s="40">
        <v>100</v>
      </c>
      <c r="AP44" s="40"/>
      <c r="AQ44" s="40">
        <v>100</v>
      </c>
      <c r="AR44" s="40"/>
      <c r="AS44" s="40">
        <v>100</v>
      </c>
      <c r="AT44" s="40"/>
      <c r="AU44" s="40"/>
      <c r="AV44" s="40">
        <v>99.9</v>
      </c>
      <c r="AW44" s="40"/>
      <c r="AX44" s="40">
        <v>99.8</v>
      </c>
      <c r="AY44" s="40"/>
      <c r="AZ44" s="40"/>
      <c r="BA44" s="40">
        <v>99.5</v>
      </c>
      <c r="BB44" s="40"/>
      <c r="BC44" s="40"/>
      <c r="BD44" s="40">
        <v>97.8</v>
      </c>
      <c r="BE44" s="40"/>
      <c r="BF44" s="40"/>
      <c r="BG44" s="40"/>
      <c r="BH44" s="40"/>
      <c r="BI44" s="40"/>
      <c r="BJ44" s="40"/>
      <c r="BK44" s="40"/>
      <c r="BL44" s="40"/>
      <c r="BM44" s="40"/>
      <c r="BN44" s="40">
        <v>0</v>
      </c>
      <c r="BO44" s="40">
        <v>4.9000000000000004</v>
      </c>
      <c r="BP44" s="40">
        <v>76.099999999999994</v>
      </c>
      <c r="BQ44" s="40">
        <v>19</v>
      </c>
      <c r="BR44" s="40"/>
      <c r="BS44" s="40">
        <v>6.0000000000000001E-3</v>
      </c>
      <c r="BT44" s="40">
        <v>0.02</v>
      </c>
      <c r="BU44" s="40">
        <v>1.4E-2</v>
      </c>
      <c r="BV44" s="40">
        <v>100</v>
      </c>
      <c r="BW44" s="40">
        <v>100</v>
      </c>
      <c r="BX44" s="40">
        <v>100</v>
      </c>
      <c r="BY44" s="40">
        <v>100</v>
      </c>
      <c r="BZ44" s="40">
        <v>100</v>
      </c>
      <c r="CA44" s="40">
        <v>95.069033530571971</v>
      </c>
      <c r="CB44" s="40"/>
      <c r="CC44" s="40"/>
      <c r="CD44" s="40"/>
      <c r="CE44" s="40"/>
      <c r="CF44" s="40"/>
      <c r="CG44" s="40">
        <v>87</v>
      </c>
      <c r="CH44" s="40"/>
      <c r="CI44" s="40"/>
      <c r="CJ44" s="40"/>
      <c r="CK44" s="40"/>
      <c r="CL44" s="40"/>
      <c r="CM44" s="40">
        <v>84.615384615384627</v>
      </c>
      <c r="CN44" s="40"/>
      <c r="CO44" s="40">
        <v>79</v>
      </c>
      <c r="CP44" s="40"/>
      <c r="CQ44" s="40"/>
      <c r="CR44" s="40"/>
      <c r="CS44" s="40"/>
      <c r="CT44" s="40"/>
      <c r="CU44" s="40"/>
      <c r="CV44" s="40">
        <v>71</v>
      </c>
      <c r="CW44" s="40"/>
      <c r="CX44" s="40"/>
      <c r="CY44" s="40"/>
      <c r="CZ44" s="40"/>
      <c r="DA44" s="40"/>
      <c r="DB44" s="40"/>
      <c r="DC44" s="40"/>
      <c r="DD44" s="40">
        <v>62</v>
      </c>
      <c r="DE44" s="40"/>
      <c r="DF44" s="40"/>
      <c r="DG44" s="40"/>
      <c r="DH44" s="40"/>
      <c r="DI44" s="40"/>
      <c r="DJ44" s="40"/>
      <c r="DK44" s="40"/>
      <c r="DL44" s="40">
        <v>54</v>
      </c>
      <c r="DM44" s="40"/>
      <c r="DN44" s="40"/>
      <c r="DO44" s="40"/>
      <c r="DP44" s="40"/>
      <c r="DQ44" s="40"/>
      <c r="DR44" s="40"/>
      <c r="DS44" s="40">
        <v>45</v>
      </c>
      <c r="DT44" s="40"/>
      <c r="DU44" s="40"/>
      <c r="DV44" s="40"/>
      <c r="DW44" s="40"/>
      <c r="DX44" s="40"/>
      <c r="DY44" s="40">
        <v>39</v>
      </c>
      <c r="DZ44" s="40"/>
      <c r="EA44" s="40"/>
      <c r="EB44" s="40"/>
      <c r="EC44" s="40"/>
      <c r="ED44" s="40"/>
      <c r="EE44" s="40"/>
      <c r="EF44" s="40">
        <v>29</v>
      </c>
      <c r="EG44" s="40"/>
      <c r="EH44" s="40"/>
      <c r="EI44" s="40"/>
      <c r="EJ44" s="40"/>
      <c r="EK44" s="40"/>
      <c r="EL44" s="40">
        <v>29</v>
      </c>
      <c r="EM44" s="40"/>
      <c r="EN44" s="40"/>
      <c r="EO44" s="40"/>
      <c r="EP44" s="40">
        <v>24</v>
      </c>
      <c r="EQ44" s="40"/>
      <c r="ER44" s="40"/>
      <c r="ES44" s="40"/>
      <c r="ET44" s="40">
        <v>20</v>
      </c>
      <c r="EU44" s="40"/>
      <c r="EV44" s="40">
        <v>17</v>
      </c>
      <c r="EW44" s="40"/>
      <c r="EX44" s="41"/>
    </row>
    <row r="45" spans="1:154" ht="15" customHeight="1">
      <c r="A45" s="34" t="s">
        <v>78</v>
      </c>
      <c r="B45" s="21" t="s">
        <v>66</v>
      </c>
      <c r="C45" s="22">
        <v>2013</v>
      </c>
      <c r="D45" s="22" t="s">
        <v>217</v>
      </c>
      <c r="E45" s="22"/>
      <c r="F45" s="22" t="s">
        <v>128</v>
      </c>
      <c r="G45" s="22" t="s">
        <v>123</v>
      </c>
      <c r="H45" s="22">
        <v>0.8</v>
      </c>
      <c r="I45" s="22">
        <v>0.9</v>
      </c>
      <c r="J45" s="22">
        <v>0.1</v>
      </c>
      <c r="K45" s="26" t="s">
        <v>180</v>
      </c>
      <c r="L45" s="22" t="s">
        <v>143</v>
      </c>
      <c r="M45" s="22" t="str">
        <f t="shared" si="2"/>
        <v>yes</v>
      </c>
      <c r="N45" s="22" t="str">
        <f t="shared" si="3"/>
        <v>TP-T-13-06 @ 0.8 m</v>
      </c>
      <c r="O45" s="1"/>
      <c r="P45" s="40">
        <v>1</v>
      </c>
      <c r="Q45" s="1"/>
      <c r="R45" s="1"/>
      <c r="S45" s="45">
        <v>27.1</v>
      </c>
      <c r="T45" s="1"/>
      <c r="U45" s="5">
        <v>2.7730000000000001</v>
      </c>
      <c r="V45" s="5">
        <v>18</v>
      </c>
      <c r="W45" s="5">
        <v>0</v>
      </c>
      <c r="X45" s="5">
        <v>1700</v>
      </c>
      <c r="Y45" s="5">
        <v>0.5</v>
      </c>
      <c r="Z45" s="5"/>
      <c r="AA45" s="5">
        <v>3</v>
      </c>
      <c r="AB45" s="5">
        <v>1</v>
      </c>
      <c r="AC45" s="40">
        <v>0</v>
      </c>
      <c r="AD45" s="40">
        <v>57</v>
      </c>
      <c r="AE45" s="40">
        <v>43</v>
      </c>
      <c r="AF45" s="40">
        <v>100</v>
      </c>
      <c r="AG45" s="40">
        <v>100</v>
      </c>
      <c r="AH45" s="40">
        <v>100</v>
      </c>
      <c r="AI45" s="40">
        <v>100</v>
      </c>
      <c r="AJ45" s="40">
        <v>100</v>
      </c>
      <c r="AK45" s="40">
        <v>100</v>
      </c>
      <c r="AL45" s="40">
        <v>100</v>
      </c>
      <c r="AM45" s="40"/>
      <c r="AN45" s="40"/>
      <c r="AO45" s="40">
        <v>100</v>
      </c>
      <c r="AP45" s="40"/>
      <c r="AQ45" s="40">
        <v>100</v>
      </c>
      <c r="AR45" s="40"/>
      <c r="AS45" s="40">
        <v>100</v>
      </c>
      <c r="AT45" s="40"/>
      <c r="AU45" s="40"/>
      <c r="AV45" s="40">
        <v>99.3</v>
      </c>
      <c r="AW45" s="40"/>
      <c r="AX45" s="40">
        <v>95.3</v>
      </c>
      <c r="AY45" s="40"/>
      <c r="AZ45" s="40"/>
      <c r="BA45" s="40">
        <v>76.599999999999994</v>
      </c>
      <c r="BB45" s="40"/>
      <c r="BC45" s="40"/>
      <c r="BD45" s="40">
        <v>43</v>
      </c>
      <c r="BE45" s="40"/>
      <c r="BF45" s="40"/>
      <c r="BG45" s="40"/>
      <c r="BH45" s="40"/>
      <c r="BI45" s="40"/>
      <c r="BJ45" s="40"/>
      <c r="BK45" s="40"/>
      <c r="BL45" s="40"/>
      <c r="BM45" s="40"/>
      <c r="BN45" s="40">
        <v>0</v>
      </c>
      <c r="BO45" s="40">
        <v>51.3</v>
      </c>
      <c r="BP45" s="40">
        <v>40.799999999999997</v>
      </c>
      <c r="BQ45" s="40">
        <v>8</v>
      </c>
      <c r="BR45" s="40">
        <v>5.0000000000000001E-3</v>
      </c>
      <c r="BS45" s="40">
        <v>0.05</v>
      </c>
      <c r="BT45" s="40">
        <v>9.8000000000000004E-2</v>
      </c>
      <c r="BU45" s="40">
        <v>7.8E-2</v>
      </c>
      <c r="BV45" s="40">
        <v>100</v>
      </c>
      <c r="BW45" s="40">
        <v>100</v>
      </c>
      <c r="BX45" s="40">
        <v>98.934753661784285</v>
      </c>
      <c r="BY45" s="40">
        <v>92.410119840213042</v>
      </c>
      <c r="BZ45" s="40">
        <v>85.352862849533963</v>
      </c>
      <c r="CA45" s="40">
        <v>48.735019973368836</v>
      </c>
      <c r="CB45" s="40"/>
      <c r="CC45" s="40"/>
      <c r="CD45" s="40">
        <v>37</v>
      </c>
      <c r="CE45" s="40"/>
      <c r="CF45" s="40"/>
      <c r="CG45" s="40"/>
      <c r="CH45" s="40"/>
      <c r="CI45" s="40"/>
      <c r="CJ45" s="40"/>
      <c r="CK45" s="40">
        <v>28</v>
      </c>
      <c r="CL45" s="40"/>
      <c r="CM45" s="40">
        <v>29</v>
      </c>
      <c r="CN45" s="40"/>
      <c r="CO45" s="40"/>
      <c r="CP45" s="40"/>
      <c r="CQ45" s="40"/>
      <c r="CR45" s="40"/>
      <c r="CS45" s="40">
        <v>22</v>
      </c>
      <c r="CT45" s="40"/>
      <c r="CU45" s="40"/>
      <c r="CV45" s="40"/>
      <c r="CW45" s="40"/>
      <c r="CX45" s="40"/>
      <c r="CY45" s="40"/>
      <c r="CZ45" s="40">
        <v>19</v>
      </c>
      <c r="DA45" s="40"/>
      <c r="DB45" s="40"/>
      <c r="DC45" s="40"/>
      <c r="DD45" s="40"/>
      <c r="DE45" s="40"/>
      <c r="DF45" s="40"/>
      <c r="DG45" s="40"/>
      <c r="DH45" s="40"/>
      <c r="DI45" s="40">
        <v>17</v>
      </c>
      <c r="DJ45" s="40"/>
      <c r="DK45" s="40"/>
      <c r="DL45" s="40"/>
      <c r="DM45" s="40"/>
      <c r="DN45" s="40"/>
      <c r="DO45" s="40"/>
      <c r="DP45" s="40">
        <v>14</v>
      </c>
      <c r="DQ45" s="40"/>
      <c r="DR45" s="40"/>
      <c r="DS45" s="40"/>
      <c r="DT45" s="40"/>
      <c r="DU45" s="40"/>
      <c r="DV45" s="40"/>
      <c r="DW45" s="40">
        <v>13</v>
      </c>
      <c r="DX45" s="40"/>
      <c r="DY45" s="40"/>
      <c r="DZ45" s="40"/>
      <c r="EA45" s="40"/>
      <c r="EB45" s="40"/>
      <c r="EC45" s="40"/>
      <c r="ED45" s="40">
        <v>11</v>
      </c>
      <c r="EE45" s="40"/>
      <c r="EF45" s="40"/>
      <c r="EG45" s="40"/>
      <c r="EH45" s="40"/>
      <c r="EI45" s="40"/>
      <c r="EJ45" s="40"/>
      <c r="EK45" s="40">
        <v>10</v>
      </c>
      <c r="EL45" s="40"/>
      <c r="EM45" s="40"/>
      <c r="EN45" s="40"/>
      <c r="EO45" s="40">
        <v>9</v>
      </c>
      <c r="EP45" s="40"/>
      <c r="EQ45" s="40"/>
      <c r="ER45" s="40"/>
      <c r="ES45" s="40">
        <v>8</v>
      </c>
      <c r="ET45" s="40"/>
      <c r="EU45" s="40"/>
      <c r="EV45" s="40">
        <v>7</v>
      </c>
      <c r="EW45" s="40"/>
      <c r="EX45" s="41"/>
    </row>
    <row r="46" spans="1:154" ht="15" customHeight="1">
      <c r="A46" s="34" t="s">
        <v>78</v>
      </c>
      <c r="B46" s="21" t="s">
        <v>110</v>
      </c>
      <c r="C46" s="22">
        <v>2013</v>
      </c>
      <c r="D46" s="22" t="s">
        <v>217</v>
      </c>
      <c r="E46" s="22"/>
      <c r="F46" s="22" t="s">
        <v>113</v>
      </c>
      <c r="G46" s="22" t="str">
        <f>CONCATENATE(H46," - ",I46)</f>
        <v>5.5 - 6.5</v>
      </c>
      <c r="H46" s="22">
        <v>5.5</v>
      </c>
      <c r="I46" s="22">
        <v>6.5</v>
      </c>
      <c r="J46" s="22">
        <v>1</v>
      </c>
      <c r="K46" s="22" t="s">
        <v>180</v>
      </c>
      <c r="L46" s="22" t="e">
        <f>IF(ISNA(VLOOKUP(F46&amp;G46,#REF!,8,FALSE)),"",VLOOKUP(F46&amp;G46,#REF!,8,FALSE))</f>
        <v>#REF!</v>
      </c>
      <c r="M46" s="22" t="str">
        <f t="shared" si="2"/>
        <v>yes</v>
      </c>
      <c r="N46" s="22" t="str">
        <f t="shared" si="3"/>
        <v>GP-T-13-04 @ 5.5 m</v>
      </c>
      <c r="O46" s="40">
        <v>23.2439897</v>
      </c>
      <c r="P46" s="40"/>
      <c r="Q46" s="40">
        <v>36.9746849</v>
      </c>
      <c r="R46" s="40">
        <v>13.7306951</v>
      </c>
      <c r="S46" s="40">
        <v>36.086584999999999</v>
      </c>
      <c r="T46" s="1"/>
      <c r="U46" s="1"/>
      <c r="V46" s="1"/>
      <c r="W46" s="1"/>
      <c r="X46" s="1"/>
      <c r="Y46" s="1"/>
      <c r="Z46" s="1"/>
      <c r="AA46" s="1"/>
      <c r="AB46" s="1"/>
      <c r="AC46" s="40">
        <v>0</v>
      </c>
      <c r="AD46" s="40">
        <v>3.5</v>
      </c>
      <c r="AE46" s="40">
        <v>96.5</v>
      </c>
      <c r="AF46" s="40">
        <v>100</v>
      </c>
      <c r="AG46" s="40">
        <v>100</v>
      </c>
      <c r="AH46" s="40">
        <v>100</v>
      </c>
      <c r="AI46" s="40">
        <v>100</v>
      </c>
      <c r="AJ46" s="40">
        <v>100</v>
      </c>
      <c r="AK46" s="40">
        <v>100</v>
      </c>
      <c r="AL46" s="40">
        <v>100</v>
      </c>
      <c r="AM46" s="40"/>
      <c r="AN46" s="40"/>
      <c r="AO46" s="40">
        <v>100</v>
      </c>
      <c r="AP46" s="40"/>
      <c r="AQ46" s="40">
        <v>100</v>
      </c>
      <c r="AR46" s="40"/>
      <c r="AS46" s="40">
        <v>100</v>
      </c>
      <c r="AT46" s="40"/>
      <c r="AU46" s="40"/>
      <c r="AV46" s="40">
        <v>99.9</v>
      </c>
      <c r="AW46" s="40"/>
      <c r="AX46" s="40">
        <v>99.2</v>
      </c>
      <c r="AY46" s="40"/>
      <c r="AZ46" s="40"/>
      <c r="BA46" s="40">
        <v>98</v>
      </c>
      <c r="BB46" s="40"/>
      <c r="BC46" s="40"/>
      <c r="BD46" s="40">
        <v>96.5</v>
      </c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1"/>
    </row>
    <row r="47" spans="1:154" ht="15" customHeight="1">
      <c r="A47" s="34" t="s">
        <v>78</v>
      </c>
      <c r="B47" s="21" t="s">
        <v>36</v>
      </c>
      <c r="C47" s="22">
        <v>2013</v>
      </c>
      <c r="D47" s="22" t="s">
        <v>217</v>
      </c>
      <c r="E47" s="22"/>
      <c r="F47" s="22" t="s">
        <v>108</v>
      </c>
      <c r="G47" s="22" t="s">
        <v>109</v>
      </c>
      <c r="H47" s="22">
        <v>8.6999999999999993</v>
      </c>
      <c r="I47" s="22">
        <v>8.8000000000000007</v>
      </c>
      <c r="J47" s="22">
        <v>0.1</v>
      </c>
      <c r="K47" s="26" t="s">
        <v>274</v>
      </c>
      <c r="L47" s="22" t="e">
        <f>IF(ISNA(VLOOKUP(F47&amp;G47,#REF!,8,FALSE)),"",VLOOKUP(F47&amp;G47,#REF!,8,FALSE))</f>
        <v>#REF!</v>
      </c>
      <c r="M47" s="22" t="str">
        <f t="shared" si="2"/>
        <v>yes</v>
      </c>
      <c r="N47" s="22" t="str">
        <f t="shared" si="3"/>
        <v>BH-T-13-04 @ 8.7 m</v>
      </c>
      <c r="O47" s="40">
        <v>37.345769699999998</v>
      </c>
      <c r="P47" s="40"/>
      <c r="Q47" s="40">
        <v>24.329452799999999</v>
      </c>
      <c r="R47" s="40">
        <v>13.0163169</v>
      </c>
      <c r="S47" s="40">
        <v>49.107692299999997</v>
      </c>
      <c r="T47" s="5">
        <v>1.9</v>
      </c>
      <c r="U47" s="1"/>
      <c r="V47" s="1"/>
      <c r="W47" s="1"/>
      <c r="X47" s="1"/>
      <c r="Y47" s="1"/>
      <c r="Z47" s="1"/>
      <c r="AA47" s="1"/>
      <c r="AB47" s="1"/>
      <c r="AC47" s="40">
        <v>0</v>
      </c>
      <c r="AD47" s="40">
        <v>3.9</v>
      </c>
      <c r="AE47" s="40">
        <v>96.1</v>
      </c>
      <c r="AF47" s="40">
        <v>100</v>
      </c>
      <c r="AG47" s="40">
        <v>100</v>
      </c>
      <c r="AH47" s="40">
        <v>100</v>
      </c>
      <c r="AI47" s="40">
        <v>100</v>
      </c>
      <c r="AJ47" s="40">
        <v>100</v>
      </c>
      <c r="AK47" s="40">
        <v>100</v>
      </c>
      <c r="AL47" s="40">
        <v>100</v>
      </c>
      <c r="AM47" s="40"/>
      <c r="AN47" s="40"/>
      <c r="AO47" s="40">
        <v>100</v>
      </c>
      <c r="AP47" s="40"/>
      <c r="AQ47" s="40">
        <v>100</v>
      </c>
      <c r="AR47" s="40"/>
      <c r="AS47" s="40">
        <v>100</v>
      </c>
      <c r="AT47" s="40"/>
      <c r="AU47" s="40"/>
      <c r="AV47" s="40">
        <v>99.5</v>
      </c>
      <c r="AW47" s="40"/>
      <c r="AX47" s="40">
        <v>99</v>
      </c>
      <c r="AY47" s="40"/>
      <c r="AZ47" s="40"/>
      <c r="BA47" s="40">
        <v>98.3</v>
      </c>
      <c r="BB47" s="40"/>
      <c r="BC47" s="40"/>
      <c r="BD47" s="40">
        <v>96.1</v>
      </c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1"/>
    </row>
    <row r="48" spans="1:154" ht="15" customHeight="1">
      <c r="A48" s="34" t="s">
        <v>78</v>
      </c>
      <c r="B48" s="21" t="s">
        <v>110</v>
      </c>
      <c r="C48" s="22">
        <v>2013</v>
      </c>
      <c r="D48" s="22" t="s">
        <v>217</v>
      </c>
      <c r="E48" s="22"/>
      <c r="F48" s="22" t="s">
        <v>114</v>
      </c>
      <c r="G48" s="22" t="str">
        <f>CONCATENATE(H48," - ",I48)</f>
        <v>8.6 - 9.4</v>
      </c>
      <c r="H48" s="22">
        <v>8.6</v>
      </c>
      <c r="I48" s="22">
        <v>9.4</v>
      </c>
      <c r="J48" s="22">
        <v>0.8</v>
      </c>
      <c r="K48" s="22" t="s">
        <v>180</v>
      </c>
      <c r="L48" s="22" t="e">
        <f>IF(ISNA(VLOOKUP(F48&amp;G48,#REF!,8,FALSE)),"",VLOOKUP(F48&amp;G48,#REF!,8,FALSE))</f>
        <v>#REF!</v>
      </c>
      <c r="M48" s="22" t="str">
        <f t="shared" si="2"/>
        <v>no</v>
      </c>
      <c r="N48" s="22" t="str">
        <f t="shared" si="3"/>
        <v>GP-T-13-10 @ 8.6 m</v>
      </c>
      <c r="O48" s="40">
        <v>38.1</v>
      </c>
      <c r="P48" s="40"/>
      <c r="Q48" s="40">
        <v>22.2</v>
      </c>
      <c r="R48" s="40">
        <v>16</v>
      </c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30"/>
    </row>
    <row r="49" spans="1:154" ht="15" customHeight="1">
      <c r="A49" s="34" t="s">
        <v>78</v>
      </c>
      <c r="B49" s="21" t="s">
        <v>66</v>
      </c>
      <c r="C49" s="22">
        <v>2013</v>
      </c>
      <c r="D49" s="22" t="s">
        <v>217</v>
      </c>
      <c r="E49" s="22"/>
      <c r="F49" s="22" t="s">
        <v>120</v>
      </c>
      <c r="G49" s="22" t="s">
        <v>121</v>
      </c>
      <c r="H49" s="22">
        <v>1</v>
      </c>
      <c r="I49" s="22">
        <v>1.1000000000000001</v>
      </c>
      <c r="J49" s="22">
        <v>0.1</v>
      </c>
      <c r="K49" s="26" t="s">
        <v>180</v>
      </c>
      <c r="L49" s="22" t="e">
        <f>IF(ISNA(VLOOKUP(#REF!&amp;G49,#REF!,8,FALSE)),"",VLOOKUP(#REF!&amp;G49,#REF!,8,FALSE))</f>
        <v>#REF!</v>
      </c>
      <c r="M49" s="22" t="str">
        <f t="shared" si="2"/>
        <v>yes</v>
      </c>
      <c r="N49" s="22" t="str">
        <f t="shared" si="3"/>
        <v>TP-T-13-02 @ 1 m</v>
      </c>
      <c r="O49" s="40">
        <v>39.082020800000002</v>
      </c>
      <c r="P49" s="40"/>
      <c r="Q49" s="40">
        <v>23.086161499999999</v>
      </c>
      <c r="R49" s="40">
        <v>15.995859299999999</v>
      </c>
      <c r="S49" s="45">
        <v>25.7</v>
      </c>
      <c r="T49" s="1"/>
      <c r="U49" s="5">
        <v>2.8660000000000001</v>
      </c>
      <c r="V49" s="1"/>
      <c r="W49" s="1"/>
      <c r="X49" s="1"/>
      <c r="Y49" s="1"/>
      <c r="Z49" s="1"/>
      <c r="AA49" s="1"/>
      <c r="AB49" s="1"/>
      <c r="AC49" s="40">
        <v>0</v>
      </c>
      <c r="AD49" s="40">
        <v>2.4</v>
      </c>
      <c r="AE49" s="40">
        <v>97.6</v>
      </c>
      <c r="AF49" s="40">
        <v>100</v>
      </c>
      <c r="AG49" s="40">
        <v>100</v>
      </c>
      <c r="AH49" s="40">
        <v>100</v>
      </c>
      <c r="AI49" s="40">
        <v>100</v>
      </c>
      <c r="AJ49" s="40">
        <v>100</v>
      </c>
      <c r="AK49" s="40">
        <v>100</v>
      </c>
      <c r="AL49" s="40">
        <v>100</v>
      </c>
      <c r="AM49" s="40"/>
      <c r="AN49" s="40"/>
      <c r="AO49" s="40">
        <v>100</v>
      </c>
      <c r="AP49" s="40"/>
      <c r="AQ49" s="40">
        <v>100</v>
      </c>
      <c r="AR49" s="40"/>
      <c r="AS49" s="40">
        <v>100</v>
      </c>
      <c r="AT49" s="40"/>
      <c r="AU49" s="40"/>
      <c r="AV49" s="40">
        <v>100</v>
      </c>
      <c r="AW49" s="40"/>
      <c r="AX49" s="40">
        <v>100</v>
      </c>
      <c r="AY49" s="40"/>
      <c r="AZ49" s="40"/>
      <c r="BA49" s="40">
        <v>99.8</v>
      </c>
      <c r="BB49" s="40"/>
      <c r="BC49" s="40"/>
      <c r="BD49" s="40">
        <v>97.6</v>
      </c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1"/>
    </row>
    <row r="50" spans="1:154" ht="15" customHeight="1">
      <c r="A50" s="34" t="s">
        <v>78</v>
      </c>
      <c r="B50" s="21" t="s">
        <v>110</v>
      </c>
      <c r="C50" s="22">
        <v>2013</v>
      </c>
      <c r="D50" s="22" t="s">
        <v>217</v>
      </c>
      <c r="E50" s="22"/>
      <c r="F50" s="22" t="s">
        <v>114</v>
      </c>
      <c r="G50" s="22" t="str">
        <f>CONCATENATE(H50," - ",I50)</f>
        <v>4.5 - 5.5</v>
      </c>
      <c r="H50" s="22">
        <v>4.5</v>
      </c>
      <c r="I50" s="22">
        <v>5.5</v>
      </c>
      <c r="J50" s="22">
        <v>1</v>
      </c>
      <c r="K50" s="26" t="s">
        <v>180</v>
      </c>
      <c r="L50" s="22" t="e">
        <f>IF(ISNA(VLOOKUP(F50&amp;G50,#REF!,8,FALSE)),"",VLOOKUP(F50&amp;G50,#REF!,8,FALSE))</f>
        <v>#REF!</v>
      </c>
      <c r="M50" s="22" t="str">
        <f t="shared" si="2"/>
        <v>yes</v>
      </c>
      <c r="N50" s="22" t="str">
        <f t="shared" si="3"/>
        <v>GP-T-13-10 @ 4.5 m</v>
      </c>
      <c r="O50" s="40">
        <v>45.325782599999997</v>
      </c>
      <c r="P50" s="40"/>
      <c r="Q50" s="40">
        <v>28.508412100000001</v>
      </c>
      <c r="R50" s="40">
        <v>16.817370499999999</v>
      </c>
      <c r="S50" s="1"/>
      <c r="T50" s="1"/>
      <c r="U50" s="1"/>
      <c r="V50" s="1"/>
      <c r="W50" s="1"/>
      <c r="X50" s="1"/>
      <c r="Y50" s="1"/>
      <c r="Z50" s="1"/>
      <c r="AA50" s="1"/>
      <c r="AB50" s="1"/>
      <c r="AC50" s="40">
        <v>0</v>
      </c>
      <c r="AD50" s="40">
        <v>1.8</v>
      </c>
      <c r="AE50" s="40">
        <v>98.2</v>
      </c>
      <c r="AF50" s="40">
        <v>100</v>
      </c>
      <c r="AG50" s="40">
        <v>100</v>
      </c>
      <c r="AH50" s="40">
        <v>100</v>
      </c>
      <c r="AI50" s="40">
        <v>100</v>
      </c>
      <c r="AJ50" s="40">
        <v>100</v>
      </c>
      <c r="AK50" s="40">
        <v>100</v>
      </c>
      <c r="AL50" s="40">
        <v>100</v>
      </c>
      <c r="AM50" s="40"/>
      <c r="AN50" s="40"/>
      <c r="AO50" s="40">
        <v>100</v>
      </c>
      <c r="AP50" s="40"/>
      <c r="AQ50" s="40">
        <v>100</v>
      </c>
      <c r="AR50" s="40"/>
      <c r="AS50" s="40">
        <v>100</v>
      </c>
      <c r="AT50" s="40"/>
      <c r="AU50" s="40"/>
      <c r="AV50" s="40">
        <v>100</v>
      </c>
      <c r="AW50" s="40"/>
      <c r="AX50" s="40">
        <v>99.9</v>
      </c>
      <c r="AY50" s="40"/>
      <c r="AZ50" s="40"/>
      <c r="BA50" s="40">
        <v>99.6</v>
      </c>
      <c r="BB50" s="40"/>
      <c r="BC50" s="40"/>
      <c r="BD50" s="40">
        <v>98.2</v>
      </c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1"/>
    </row>
    <row r="51" spans="1:154" ht="15" customHeight="1">
      <c r="A51" s="34" t="s">
        <v>78</v>
      </c>
      <c r="B51" s="21" t="s">
        <v>110</v>
      </c>
      <c r="C51" s="22">
        <v>2013</v>
      </c>
      <c r="D51" s="22" t="s">
        <v>217</v>
      </c>
      <c r="E51" s="22"/>
      <c r="F51" s="22" t="s">
        <v>112</v>
      </c>
      <c r="G51" s="22" t="str">
        <f>CONCATENATE(H51," - ",I51)</f>
        <v>4 - 5</v>
      </c>
      <c r="H51" s="22">
        <v>4</v>
      </c>
      <c r="I51" s="22">
        <v>5</v>
      </c>
      <c r="J51" s="22">
        <v>1</v>
      </c>
      <c r="K51" s="26" t="s">
        <v>180</v>
      </c>
      <c r="L51" s="22" t="e">
        <f>IF(ISNA(VLOOKUP(F51&amp;G51,#REF!,8,FALSE)),"",VLOOKUP(F51&amp;G51,#REF!,8,FALSE))</f>
        <v>#REF!</v>
      </c>
      <c r="M51" s="22" t="str">
        <f t="shared" si="2"/>
        <v>yes</v>
      </c>
      <c r="N51" s="22" t="str">
        <f t="shared" si="3"/>
        <v>GP-T-13-03 @ 4 m</v>
      </c>
      <c r="O51" s="40">
        <v>49.695441799999998</v>
      </c>
      <c r="P51" s="40"/>
      <c r="Q51" s="40">
        <v>27.6407761</v>
      </c>
      <c r="R51" s="40">
        <v>22.054665700000001</v>
      </c>
      <c r="S51" s="1">
        <v>52.4</v>
      </c>
      <c r="T51" s="1"/>
      <c r="U51" s="1"/>
      <c r="V51" s="1"/>
      <c r="W51" s="1"/>
      <c r="X51" s="1"/>
      <c r="Y51" s="1"/>
      <c r="Z51" s="1"/>
      <c r="AA51" s="1"/>
      <c r="AB51" s="1"/>
      <c r="AC51" s="40">
        <v>0</v>
      </c>
      <c r="AD51" s="40">
        <v>2.5</v>
      </c>
      <c r="AE51" s="40">
        <v>97.5</v>
      </c>
      <c r="AF51" s="40">
        <v>100</v>
      </c>
      <c r="AG51" s="40">
        <v>100</v>
      </c>
      <c r="AH51" s="40">
        <v>100</v>
      </c>
      <c r="AI51" s="40">
        <v>100</v>
      </c>
      <c r="AJ51" s="40">
        <v>100</v>
      </c>
      <c r="AK51" s="40">
        <v>100</v>
      </c>
      <c r="AL51" s="40">
        <v>100</v>
      </c>
      <c r="AM51" s="40"/>
      <c r="AN51" s="40"/>
      <c r="AO51" s="40">
        <v>100</v>
      </c>
      <c r="AP51" s="40"/>
      <c r="AQ51" s="40">
        <v>100</v>
      </c>
      <c r="AR51" s="40"/>
      <c r="AS51" s="40">
        <v>100</v>
      </c>
      <c r="AT51" s="40"/>
      <c r="AU51" s="40"/>
      <c r="AV51" s="40">
        <v>99.9</v>
      </c>
      <c r="AW51" s="40"/>
      <c r="AX51" s="40">
        <v>99.3</v>
      </c>
      <c r="AY51" s="40"/>
      <c r="AZ51" s="40"/>
      <c r="BA51" s="40">
        <v>98.6</v>
      </c>
      <c r="BB51" s="40"/>
      <c r="BC51" s="40"/>
      <c r="BD51" s="40">
        <v>97.5</v>
      </c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1"/>
    </row>
    <row r="52" spans="1:154" ht="15" customHeight="1">
      <c r="A52" s="34" t="s">
        <v>78</v>
      </c>
      <c r="B52" s="21" t="s">
        <v>110</v>
      </c>
      <c r="C52" s="22">
        <v>2013</v>
      </c>
      <c r="D52" s="22" t="s">
        <v>217</v>
      </c>
      <c r="E52" s="22"/>
      <c r="F52" s="22" t="s">
        <v>112</v>
      </c>
      <c r="G52" s="22" t="str">
        <f>CONCATENATE(H52," - ",I52)</f>
        <v>5 - 6</v>
      </c>
      <c r="H52" s="22">
        <v>5</v>
      </c>
      <c r="I52" s="22">
        <v>6</v>
      </c>
      <c r="J52" s="22">
        <v>1</v>
      </c>
      <c r="K52" s="22" t="s">
        <v>180</v>
      </c>
      <c r="L52" s="22" t="e">
        <f>IF(ISNA(VLOOKUP(F52&amp;G52,#REF!,8,FALSE)),"",VLOOKUP(F52&amp;G52,#REF!,8,FALSE))</f>
        <v>#REF!</v>
      </c>
      <c r="M52" s="22" t="str">
        <f t="shared" si="2"/>
        <v>yes</v>
      </c>
      <c r="N52" s="22" t="str">
        <f t="shared" si="3"/>
        <v>GP-T-13-03 @ 5 m</v>
      </c>
      <c r="O52" s="40">
        <v>52.9</v>
      </c>
      <c r="P52" s="40"/>
      <c r="Q52" s="40">
        <v>32.200000000000003</v>
      </c>
      <c r="R52" s="40">
        <v>20.7</v>
      </c>
      <c r="S52" s="1"/>
      <c r="T52" s="1"/>
      <c r="U52" s="1"/>
      <c r="V52" s="1"/>
      <c r="W52" s="1"/>
      <c r="X52" s="1"/>
      <c r="Y52" s="1"/>
      <c r="Z52" s="1"/>
      <c r="AA52" s="1"/>
      <c r="AB52" s="1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>
        <v>0</v>
      </c>
      <c r="BO52" s="40">
        <v>0</v>
      </c>
      <c r="BP52" s="40">
        <v>56</v>
      </c>
      <c r="BQ52" s="40">
        <v>44</v>
      </c>
      <c r="BR52" s="40"/>
      <c r="BS52" s="40"/>
      <c r="BT52" s="40">
        <v>4.0000000000000001E-3</v>
      </c>
      <c r="BU52" s="40">
        <v>3.0000000000000001E-3</v>
      </c>
      <c r="BV52" s="40">
        <v>100</v>
      </c>
      <c r="BW52" s="40">
        <v>100</v>
      </c>
      <c r="BX52" s="40">
        <v>100</v>
      </c>
      <c r="BY52" s="40">
        <v>100</v>
      </c>
      <c r="BZ52" s="40">
        <v>100</v>
      </c>
      <c r="CA52" s="40">
        <v>100</v>
      </c>
      <c r="CB52" s="40"/>
      <c r="CC52" s="40"/>
      <c r="CD52" s="40"/>
      <c r="CE52" s="40"/>
      <c r="CF52" s="40"/>
      <c r="CG52" s="40"/>
      <c r="CH52" s="40">
        <v>100</v>
      </c>
      <c r="CI52" s="40"/>
      <c r="CJ52" s="40"/>
      <c r="CK52" s="40"/>
      <c r="CL52" s="40"/>
      <c r="CM52" s="40">
        <v>100</v>
      </c>
      <c r="CN52" s="40"/>
      <c r="CO52" s="40"/>
      <c r="CP52" s="40"/>
      <c r="CQ52" s="40">
        <v>100</v>
      </c>
      <c r="CR52" s="40"/>
      <c r="CS52" s="40"/>
      <c r="CT52" s="40"/>
      <c r="CU52" s="40"/>
      <c r="CV52" s="40"/>
      <c r="CW52" s="40"/>
      <c r="CX52" s="40">
        <v>97</v>
      </c>
      <c r="CY52" s="40"/>
      <c r="CZ52" s="40"/>
      <c r="DA52" s="40"/>
      <c r="DB52" s="40"/>
      <c r="DC52" s="40"/>
      <c r="DD52" s="40"/>
      <c r="DE52" s="40"/>
      <c r="DF52" s="40"/>
      <c r="DG52" s="40">
        <v>95</v>
      </c>
      <c r="DH52" s="40"/>
      <c r="DI52" s="40"/>
      <c r="DJ52" s="40"/>
      <c r="DK52" s="40"/>
      <c r="DL52" s="40"/>
      <c r="DM52" s="40"/>
      <c r="DN52" s="40">
        <v>88</v>
      </c>
      <c r="DO52" s="40"/>
      <c r="DP52" s="40"/>
      <c r="DQ52" s="40"/>
      <c r="DR52" s="40"/>
      <c r="DS52" s="40"/>
      <c r="DT52" s="40"/>
      <c r="DU52" s="40">
        <v>81</v>
      </c>
      <c r="DV52" s="40"/>
      <c r="DW52" s="40"/>
      <c r="DX52" s="40"/>
      <c r="DY52" s="40"/>
      <c r="DZ52" s="40"/>
      <c r="EA52" s="40"/>
      <c r="EB52" s="40">
        <v>74</v>
      </c>
      <c r="EC52" s="40"/>
      <c r="ED52" s="40"/>
      <c r="EE52" s="40"/>
      <c r="EF52" s="40"/>
      <c r="EG52" s="40"/>
      <c r="EH52" s="40">
        <v>66</v>
      </c>
      <c r="EI52" s="40"/>
      <c r="EJ52" s="40"/>
      <c r="EK52" s="40"/>
      <c r="EL52" s="40"/>
      <c r="EM52" s="40"/>
      <c r="EN52" s="40">
        <v>59</v>
      </c>
      <c r="EO52" s="40"/>
      <c r="EP52" s="40"/>
      <c r="EQ52" s="40"/>
      <c r="ER52" s="40">
        <v>54</v>
      </c>
      <c r="ES52" s="40"/>
      <c r="ET52" s="40"/>
      <c r="EU52" s="40">
        <v>44</v>
      </c>
      <c r="EV52" s="40"/>
      <c r="EW52" s="40">
        <v>39</v>
      </c>
      <c r="EX52" s="41"/>
    </row>
    <row r="53" spans="1:154" ht="15" customHeight="1">
      <c r="A53" s="34" t="s">
        <v>78</v>
      </c>
      <c r="B53" s="21" t="s">
        <v>66</v>
      </c>
      <c r="C53" s="22">
        <v>2013</v>
      </c>
      <c r="D53" s="22" t="s">
        <v>217</v>
      </c>
      <c r="E53" s="22"/>
      <c r="F53" s="22" t="s">
        <v>122</v>
      </c>
      <c r="G53" s="22" t="s">
        <v>123</v>
      </c>
      <c r="H53" s="22">
        <v>1</v>
      </c>
      <c r="I53" s="22">
        <v>1.1000000000000001</v>
      </c>
      <c r="J53" s="22">
        <v>0.1</v>
      </c>
      <c r="K53" s="26" t="s">
        <v>180</v>
      </c>
      <c r="L53" s="22" t="s">
        <v>141</v>
      </c>
      <c r="M53" s="22" t="str">
        <f t="shared" si="2"/>
        <v>yes</v>
      </c>
      <c r="N53" s="22" t="str">
        <f t="shared" si="3"/>
        <v>TP-T-13-04 @ 1 m</v>
      </c>
      <c r="O53" s="1"/>
      <c r="P53" s="40">
        <v>1</v>
      </c>
      <c r="Q53" s="1"/>
      <c r="R53" s="1"/>
      <c r="S53" s="45">
        <v>29.3</v>
      </c>
      <c r="T53" s="1"/>
      <c r="U53" s="5">
        <v>2.8180000000000001</v>
      </c>
      <c r="V53" s="1"/>
      <c r="W53" s="1"/>
      <c r="X53" s="1"/>
      <c r="Y53" s="1"/>
      <c r="Z53" s="1"/>
      <c r="AA53" s="1"/>
      <c r="AB53" s="1"/>
      <c r="AC53" s="40">
        <v>0</v>
      </c>
      <c r="AD53" s="40">
        <v>44.8</v>
      </c>
      <c r="AE53" s="40">
        <v>55.2</v>
      </c>
      <c r="AF53" s="40">
        <v>100</v>
      </c>
      <c r="AG53" s="40">
        <v>100</v>
      </c>
      <c r="AH53" s="40">
        <v>100</v>
      </c>
      <c r="AI53" s="40">
        <v>100</v>
      </c>
      <c r="AJ53" s="40">
        <v>100</v>
      </c>
      <c r="AK53" s="40">
        <v>100</v>
      </c>
      <c r="AL53" s="40">
        <v>100</v>
      </c>
      <c r="AM53" s="40"/>
      <c r="AN53" s="40"/>
      <c r="AO53" s="40">
        <v>100</v>
      </c>
      <c r="AP53" s="40"/>
      <c r="AQ53" s="40">
        <v>100</v>
      </c>
      <c r="AR53" s="40"/>
      <c r="AS53" s="40">
        <v>99.8</v>
      </c>
      <c r="AT53" s="40"/>
      <c r="AU53" s="40"/>
      <c r="AV53" s="40">
        <v>99.5</v>
      </c>
      <c r="AW53" s="40"/>
      <c r="AX53" s="40">
        <v>96.3</v>
      </c>
      <c r="AY53" s="40"/>
      <c r="AZ53" s="40"/>
      <c r="BA53" s="40">
        <v>85.4</v>
      </c>
      <c r="BB53" s="40"/>
      <c r="BC53" s="40"/>
      <c r="BD53" s="40">
        <v>55.2</v>
      </c>
      <c r="BE53" s="40"/>
      <c r="BF53" s="40"/>
      <c r="BG53" s="40"/>
      <c r="BH53" s="40"/>
      <c r="BI53" s="40"/>
      <c r="BJ53" s="40"/>
      <c r="BK53" s="40"/>
      <c r="BL53" s="40"/>
      <c r="BM53" s="40"/>
      <c r="BN53" s="40">
        <v>0</v>
      </c>
      <c r="BO53" s="40">
        <v>69.099999999999994</v>
      </c>
      <c r="BP53" s="40">
        <v>26.9</v>
      </c>
      <c r="BQ53" s="40">
        <v>4</v>
      </c>
      <c r="BR53" s="40">
        <v>2.4E-2</v>
      </c>
      <c r="BS53" s="40">
        <v>7.2999999999999995E-2</v>
      </c>
      <c r="BT53" s="40">
        <v>0.13300000000000001</v>
      </c>
      <c r="BU53" s="40">
        <v>0.113</v>
      </c>
      <c r="BV53" s="40">
        <v>100</v>
      </c>
      <c r="BW53" s="40">
        <v>99.739583333333343</v>
      </c>
      <c r="BX53" s="40">
        <v>98.784722222222229</v>
      </c>
      <c r="BY53" s="40">
        <v>90.364583333333343</v>
      </c>
      <c r="BZ53" s="40">
        <v>68.750000000000014</v>
      </c>
      <c r="CA53" s="40">
        <v>30.902777777777786</v>
      </c>
      <c r="CB53" s="40"/>
      <c r="CC53" s="40"/>
      <c r="CD53" s="40"/>
      <c r="CE53" s="40">
        <v>25</v>
      </c>
      <c r="CF53" s="40"/>
      <c r="CG53" s="40"/>
      <c r="CH53" s="40"/>
      <c r="CI53" s="40"/>
      <c r="CJ53" s="40"/>
      <c r="CK53" s="40"/>
      <c r="CL53" s="40">
        <v>19</v>
      </c>
      <c r="CM53" s="40">
        <v>19</v>
      </c>
      <c r="CN53" s="40"/>
      <c r="CO53" s="40"/>
      <c r="CP53" s="40"/>
      <c r="CQ53" s="40"/>
      <c r="CR53" s="40"/>
      <c r="CS53" s="40">
        <v>15</v>
      </c>
      <c r="CT53" s="40"/>
      <c r="CU53" s="40"/>
      <c r="CV53" s="40"/>
      <c r="CW53" s="40"/>
      <c r="CX53" s="40"/>
      <c r="CY53" s="40">
        <v>10</v>
      </c>
      <c r="CZ53" s="40"/>
      <c r="DA53" s="40"/>
      <c r="DB53" s="40"/>
      <c r="DC53" s="40"/>
      <c r="DD53" s="40"/>
      <c r="DE53" s="40"/>
      <c r="DF53" s="40"/>
      <c r="DG53" s="40"/>
      <c r="DH53" s="40">
        <v>7</v>
      </c>
      <c r="DI53" s="40"/>
      <c r="DJ53" s="40"/>
      <c r="DK53" s="40"/>
      <c r="DL53" s="40"/>
      <c r="DM53" s="40"/>
      <c r="DN53" s="40"/>
      <c r="DO53" s="40">
        <v>7</v>
      </c>
      <c r="DP53" s="40"/>
      <c r="DQ53" s="40"/>
      <c r="DR53" s="40"/>
      <c r="DS53" s="40"/>
      <c r="DT53" s="40"/>
      <c r="DU53" s="40"/>
      <c r="DV53" s="40">
        <v>6</v>
      </c>
      <c r="DW53" s="40"/>
      <c r="DX53" s="40"/>
      <c r="DY53" s="40"/>
      <c r="DZ53" s="40"/>
      <c r="EA53" s="40"/>
      <c r="EB53" s="40"/>
      <c r="EC53" s="40"/>
      <c r="ED53" s="40">
        <v>6</v>
      </c>
      <c r="EE53" s="40"/>
      <c r="EF53" s="40"/>
      <c r="EG53" s="40"/>
      <c r="EH53" s="40"/>
      <c r="EI53" s="40"/>
      <c r="EJ53" s="40">
        <v>5</v>
      </c>
      <c r="EK53" s="40"/>
      <c r="EL53" s="40"/>
      <c r="EM53" s="40"/>
      <c r="EN53" s="40"/>
      <c r="EO53" s="40">
        <v>5</v>
      </c>
      <c r="EP53" s="40"/>
      <c r="EQ53" s="40"/>
      <c r="ER53" s="40"/>
      <c r="ES53" s="40">
        <v>4</v>
      </c>
      <c r="ET53" s="40"/>
      <c r="EU53" s="40"/>
      <c r="EV53" s="40">
        <v>4</v>
      </c>
      <c r="EW53" s="40"/>
      <c r="EX53" s="41"/>
    </row>
    <row r="54" spans="1:154" ht="15" customHeight="1">
      <c r="A54" s="34" t="s">
        <v>78</v>
      </c>
      <c r="B54" s="21" t="s">
        <v>36</v>
      </c>
      <c r="C54" s="22">
        <v>2013</v>
      </c>
      <c r="D54" s="22" t="s">
        <v>217</v>
      </c>
      <c r="E54" s="22"/>
      <c r="F54" s="22" t="s">
        <v>104</v>
      </c>
      <c r="G54" s="22" t="s">
        <v>106</v>
      </c>
      <c r="H54" s="22">
        <v>4.9000000000000004</v>
      </c>
      <c r="I54" s="22">
        <v>5</v>
      </c>
      <c r="J54" s="22">
        <v>0.1</v>
      </c>
      <c r="K54" s="22" t="s">
        <v>275</v>
      </c>
      <c r="L54" s="22" t="e">
        <f>IF(ISNA(VLOOKUP(F54&amp;G54,#REF!,8,FALSE)),"",VLOOKUP(F54&amp;G54,#REF!,8,FALSE))</f>
        <v>#REF!</v>
      </c>
      <c r="M54" s="22" t="str">
        <f t="shared" si="2"/>
        <v>yes</v>
      </c>
      <c r="N54" s="22" t="str">
        <f t="shared" si="3"/>
        <v>BH-T-13-03 @ 4.9 m</v>
      </c>
      <c r="O54" s="1"/>
      <c r="P54" s="40">
        <v>1</v>
      </c>
      <c r="Q54" s="1"/>
      <c r="R54" s="1"/>
      <c r="S54" s="40">
        <v>20.807268400000002</v>
      </c>
      <c r="T54" s="5">
        <v>0.88</v>
      </c>
      <c r="U54" s="1"/>
      <c r="V54" s="1"/>
      <c r="W54" s="1"/>
      <c r="X54" s="1"/>
      <c r="Y54" s="1"/>
      <c r="Z54" s="1"/>
      <c r="AA54" s="1"/>
      <c r="AB54" s="1"/>
      <c r="AC54" s="40">
        <v>0.4</v>
      </c>
      <c r="AD54" s="40">
        <v>76.400000000000006</v>
      </c>
      <c r="AE54" s="40">
        <v>23.2</v>
      </c>
      <c r="AF54" s="40">
        <v>100</v>
      </c>
      <c r="AG54" s="40">
        <v>100</v>
      </c>
      <c r="AH54" s="40">
        <v>100</v>
      </c>
      <c r="AI54" s="40">
        <v>100</v>
      </c>
      <c r="AJ54" s="40">
        <v>100</v>
      </c>
      <c r="AK54" s="40">
        <v>100</v>
      </c>
      <c r="AL54" s="40">
        <v>100</v>
      </c>
      <c r="AM54" s="40"/>
      <c r="AN54" s="40"/>
      <c r="AO54" s="40">
        <v>99.6</v>
      </c>
      <c r="AP54" s="40"/>
      <c r="AQ54" s="40">
        <v>98.2</v>
      </c>
      <c r="AR54" s="40"/>
      <c r="AS54" s="40">
        <v>95.8</v>
      </c>
      <c r="AT54" s="40"/>
      <c r="AU54" s="40"/>
      <c r="AV54" s="40">
        <v>85.8</v>
      </c>
      <c r="AW54" s="40"/>
      <c r="AX54" s="40">
        <v>67.599999999999994</v>
      </c>
      <c r="AY54" s="40"/>
      <c r="AZ54" s="40"/>
      <c r="BA54" s="40">
        <v>46.5</v>
      </c>
      <c r="BB54" s="40"/>
      <c r="BC54" s="40"/>
      <c r="BD54" s="40">
        <v>23.2</v>
      </c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1"/>
    </row>
    <row r="55" spans="1:154" ht="15" customHeight="1">
      <c r="A55" s="35" t="s">
        <v>78</v>
      </c>
      <c r="B55" s="21" t="s">
        <v>66</v>
      </c>
      <c r="C55" s="22">
        <v>2013</v>
      </c>
      <c r="D55" s="22" t="s">
        <v>217</v>
      </c>
      <c r="E55" s="22"/>
      <c r="F55" s="22" t="s">
        <v>122</v>
      </c>
      <c r="G55" s="22" t="s">
        <v>126</v>
      </c>
      <c r="H55" s="22">
        <v>3.4</v>
      </c>
      <c r="I55" s="22">
        <v>3.5</v>
      </c>
      <c r="J55" s="22">
        <v>0.1</v>
      </c>
      <c r="K55" s="22" t="s">
        <v>274</v>
      </c>
      <c r="L55" s="22" t="e">
        <f>IF(ISNA(VLOOKUP(F55&amp;G55,#REF!,8,FALSE)),"",VLOOKUP(F55&amp;G55,#REF!,8,FALSE))</f>
        <v>#REF!</v>
      </c>
      <c r="M55" s="22" t="str">
        <f t="shared" si="2"/>
        <v>yes</v>
      </c>
      <c r="N55" s="22" t="str">
        <f t="shared" si="3"/>
        <v>TP-T-13-04 @ 3.4 m</v>
      </c>
      <c r="O55" s="1"/>
      <c r="P55" s="1">
        <v>1</v>
      </c>
      <c r="Q55" s="1"/>
      <c r="R55" s="1"/>
      <c r="S55" s="45">
        <v>34.491457400000002</v>
      </c>
      <c r="T55" s="1">
        <v>4</v>
      </c>
      <c r="U55" s="1"/>
      <c r="V55" s="1"/>
      <c r="W55" s="1"/>
      <c r="X55" s="1"/>
      <c r="Y55" s="1"/>
      <c r="Z55" s="1"/>
      <c r="AA55" s="1"/>
      <c r="AB55" s="1"/>
      <c r="AC55" s="40">
        <v>0</v>
      </c>
      <c r="AD55" s="40">
        <v>67.400000000000006</v>
      </c>
      <c r="AE55" s="40">
        <v>32.6</v>
      </c>
      <c r="AF55" s="40">
        <v>100</v>
      </c>
      <c r="AG55" s="40">
        <v>100</v>
      </c>
      <c r="AH55" s="40">
        <v>100</v>
      </c>
      <c r="AI55" s="40">
        <v>100</v>
      </c>
      <c r="AJ55" s="40">
        <v>100</v>
      </c>
      <c r="AK55" s="40">
        <v>100</v>
      </c>
      <c r="AL55" s="40">
        <v>100</v>
      </c>
      <c r="AM55" s="40"/>
      <c r="AN55" s="40"/>
      <c r="AO55" s="40">
        <v>100</v>
      </c>
      <c r="AP55" s="40"/>
      <c r="AQ55" s="40">
        <v>100</v>
      </c>
      <c r="AR55" s="40"/>
      <c r="AS55" s="40">
        <v>99.7</v>
      </c>
      <c r="AT55" s="40"/>
      <c r="AU55" s="40"/>
      <c r="AV55" s="40">
        <v>99</v>
      </c>
      <c r="AW55" s="40"/>
      <c r="AX55" s="40">
        <v>82.8</v>
      </c>
      <c r="AY55" s="40"/>
      <c r="AZ55" s="40"/>
      <c r="BA55" s="40">
        <v>50.6</v>
      </c>
      <c r="BB55" s="40"/>
      <c r="BC55" s="40"/>
      <c r="BD55" s="40">
        <v>32.6</v>
      </c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1"/>
    </row>
    <row r="56" spans="1:154" ht="15" customHeight="1">
      <c r="A56" s="34" t="s">
        <v>78</v>
      </c>
      <c r="B56" s="21" t="s">
        <v>66</v>
      </c>
      <c r="C56" s="22">
        <v>2013</v>
      </c>
      <c r="D56" s="22" t="s">
        <v>217</v>
      </c>
      <c r="E56" s="22"/>
      <c r="F56" s="22" t="s">
        <v>122</v>
      </c>
      <c r="G56" s="22" t="s">
        <v>124</v>
      </c>
      <c r="H56" s="22">
        <v>2.1</v>
      </c>
      <c r="I56" s="22">
        <v>2.2000000000000002</v>
      </c>
      <c r="J56" s="22">
        <v>0.1</v>
      </c>
      <c r="K56" s="22" t="s">
        <v>180</v>
      </c>
      <c r="L56" s="22" t="e">
        <f>IF(ISNA(VLOOKUP(F56&amp;G56,#REF!,8,FALSE)),"",VLOOKUP(F56&amp;G56,#REF!,8,FALSE))</f>
        <v>#REF!</v>
      </c>
      <c r="M56" s="22" t="str">
        <f t="shared" si="2"/>
        <v>yes</v>
      </c>
      <c r="N56" s="22" t="str">
        <f t="shared" si="3"/>
        <v>TP-T-13-04 @ 2.1 m</v>
      </c>
      <c r="O56" s="1"/>
      <c r="P56" s="40">
        <v>1</v>
      </c>
      <c r="Q56" s="1"/>
      <c r="R56" s="1"/>
      <c r="S56" s="45">
        <v>28.8</v>
      </c>
      <c r="T56" s="1"/>
      <c r="U56" s="1"/>
      <c r="V56" s="1"/>
      <c r="W56" s="1"/>
      <c r="X56" s="1"/>
      <c r="Y56" s="1"/>
      <c r="Z56" s="1"/>
      <c r="AA56" s="1"/>
      <c r="AB56" s="1"/>
      <c r="AC56" s="40">
        <v>0</v>
      </c>
      <c r="AD56" s="40">
        <v>9.1999999999999993</v>
      </c>
      <c r="AE56" s="40">
        <v>90.8</v>
      </c>
      <c r="AF56" s="40">
        <v>100</v>
      </c>
      <c r="AG56" s="40">
        <v>100</v>
      </c>
      <c r="AH56" s="40">
        <v>100</v>
      </c>
      <c r="AI56" s="40">
        <v>100</v>
      </c>
      <c r="AJ56" s="40">
        <v>100</v>
      </c>
      <c r="AK56" s="40">
        <v>100</v>
      </c>
      <c r="AL56" s="40">
        <v>100</v>
      </c>
      <c r="AM56" s="40"/>
      <c r="AN56" s="40"/>
      <c r="AO56" s="40">
        <v>100</v>
      </c>
      <c r="AP56" s="40"/>
      <c r="AQ56" s="40">
        <v>100</v>
      </c>
      <c r="AR56" s="40"/>
      <c r="AS56" s="40">
        <v>99.9</v>
      </c>
      <c r="AT56" s="40"/>
      <c r="AU56" s="40"/>
      <c r="AV56" s="40">
        <v>99.7</v>
      </c>
      <c r="AW56" s="40"/>
      <c r="AX56" s="40">
        <v>99.4</v>
      </c>
      <c r="AY56" s="40"/>
      <c r="AZ56" s="40"/>
      <c r="BA56" s="40">
        <v>98.9</v>
      </c>
      <c r="BB56" s="40"/>
      <c r="BC56" s="40"/>
      <c r="BD56" s="40">
        <v>90.8</v>
      </c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1"/>
    </row>
    <row r="57" spans="1:154" ht="15" customHeight="1">
      <c r="A57" s="34" t="s">
        <v>78</v>
      </c>
      <c r="B57" s="21" t="s">
        <v>36</v>
      </c>
      <c r="C57" s="22">
        <v>2013</v>
      </c>
      <c r="D57" s="22" t="s">
        <v>217</v>
      </c>
      <c r="E57" s="22"/>
      <c r="F57" s="22" t="s">
        <v>102</v>
      </c>
      <c r="G57" s="22" t="s">
        <v>103</v>
      </c>
      <c r="H57" s="22">
        <v>1</v>
      </c>
      <c r="I57" s="22">
        <v>1.1000000000000001</v>
      </c>
      <c r="J57" s="22">
        <v>0.1</v>
      </c>
      <c r="K57" s="22" t="s">
        <v>180</v>
      </c>
      <c r="L57" s="22" t="e">
        <f>IF(ISNA(VLOOKUP(F57&amp;G57,#REF!,8,FALSE)),"",VLOOKUP(F57&amp;G57,#REF!,8,FALSE))</f>
        <v>#REF!</v>
      </c>
      <c r="M57" s="22" t="str">
        <f t="shared" si="2"/>
        <v>yes</v>
      </c>
      <c r="N57" s="22" t="str">
        <f t="shared" si="3"/>
        <v>BH-T-13-02 @ 1 m</v>
      </c>
      <c r="O57" s="1"/>
      <c r="P57" s="40">
        <v>1</v>
      </c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40">
        <v>0</v>
      </c>
      <c r="AD57" s="40">
        <v>68.599999999999994</v>
      </c>
      <c r="AE57" s="40">
        <v>31.4</v>
      </c>
      <c r="AF57" s="40">
        <v>100</v>
      </c>
      <c r="AG57" s="40">
        <v>100</v>
      </c>
      <c r="AH57" s="40">
        <v>100</v>
      </c>
      <c r="AI57" s="40">
        <v>100</v>
      </c>
      <c r="AJ57" s="40">
        <v>100</v>
      </c>
      <c r="AK57" s="40">
        <v>100</v>
      </c>
      <c r="AL57" s="40">
        <v>100</v>
      </c>
      <c r="AM57" s="40"/>
      <c r="AN57" s="40"/>
      <c r="AO57" s="40">
        <v>100</v>
      </c>
      <c r="AP57" s="40"/>
      <c r="AQ57" s="40">
        <v>100</v>
      </c>
      <c r="AR57" s="40"/>
      <c r="AS57" s="40">
        <v>99.9</v>
      </c>
      <c r="AT57" s="40"/>
      <c r="AU57" s="40"/>
      <c r="AV57" s="40">
        <v>96</v>
      </c>
      <c r="AW57" s="40"/>
      <c r="AX57" s="40">
        <v>83.5</v>
      </c>
      <c r="AY57" s="40"/>
      <c r="AZ57" s="40"/>
      <c r="BA57" s="40">
        <v>58.9</v>
      </c>
      <c r="BB57" s="40"/>
      <c r="BC57" s="40"/>
      <c r="BD57" s="40">
        <v>31.4</v>
      </c>
      <c r="BE57" s="40"/>
      <c r="BF57" s="40"/>
      <c r="BG57" s="40"/>
      <c r="BH57" s="40"/>
      <c r="BI57" s="40"/>
      <c r="BJ57" s="40"/>
      <c r="BK57" s="40"/>
      <c r="BL57" s="40"/>
      <c r="BM57" s="40"/>
      <c r="BN57" s="40">
        <v>0</v>
      </c>
      <c r="BO57" s="40">
        <v>73</v>
      </c>
      <c r="BP57" s="40">
        <v>18.3</v>
      </c>
      <c r="BQ57" s="40">
        <v>8.6999999999999993</v>
      </c>
      <c r="BR57" s="40">
        <v>3.0000000000000001E-3</v>
      </c>
      <c r="BS57" s="40">
        <v>8.4000000000000005E-2</v>
      </c>
      <c r="BT57" s="40">
        <v>0.17899999999999999</v>
      </c>
      <c r="BU57" s="40">
        <v>0.14299999999999999</v>
      </c>
      <c r="BV57" s="40">
        <v>100</v>
      </c>
      <c r="BW57" s="40">
        <v>100</v>
      </c>
      <c r="BX57" s="40">
        <v>94.547872340425542</v>
      </c>
      <c r="BY57" s="40">
        <v>78.058510638297889</v>
      </c>
      <c r="BZ57" s="40">
        <v>52.526595744680868</v>
      </c>
      <c r="CA57" s="40">
        <v>26.994680851063848</v>
      </c>
      <c r="CB57" s="40">
        <v>28</v>
      </c>
      <c r="CC57" s="40"/>
      <c r="CD57" s="40"/>
      <c r="CE57" s="40"/>
      <c r="CF57" s="40"/>
      <c r="CG57" s="40"/>
      <c r="CH57" s="40"/>
      <c r="CI57" s="40"/>
      <c r="CJ57" s="40">
        <v>24</v>
      </c>
      <c r="CK57" s="40"/>
      <c r="CL57" s="40"/>
      <c r="CM57" s="40">
        <v>23.005319148936191</v>
      </c>
      <c r="CN57" s="40"/>
      <c r="CO57" s="40"/>
      <c r="CP57" s="40"/>
      <c r="CQ57" s="40"/>
      <c r="CR57" s="40">
        <v>21</v>
      </c>
      <c r="CS57" s="40"/>
      <c r="CT57" s="40"/>
      <c r="CU57" s="40"/>
      <c r="CV57" s="40"/>
      <c r="CW57" s="40"/>
      <c r="CX57" s="40"/>
      <c r="CY57" s="40"/>
      <c r="CZ57" s="40"/>
      <c r="DA57" s="40">
        <v>19</v>
      </c>
      <c r="DB57" s="40"/>
      <c r="DC57" s="40"/>
      <c r="DD57" s="40"/>
      <c r="DE57" s="40"/>
      <c r="DF57" s="40"/>
      <c r="DG57" s="40"/>
      <c r="DH57" s="40"/>
      <c r="DI57" s="40"/>
      <c r="DJ57" s="40">
        <v>17</v>
      </c>
      <c r="DK57" s="40"/>
      <c r="DL57" s="40"/>
      <c r="DM57" s="40"/>
      <c r="DN57" s="40"/>
      <c r="DO57" s="40"/>
      <c r="DP57" s="40"/>
      <c r="DQ57" s="40">
        <v>15</v>
      </c>
      <c r="DR57" s="40"/>
      <c r="DS57" s="40"/>
      <c r="DT57" s="40"/>
      <c r="DU57" s="40"/>
      <c r="DV57" s="40"/>
      <c r="DW57" s="40">
        <v>13</v>
      </c>
      <c r="DX57" s="40"/>
      <c r="DY57" s="40"/>
      <c r="DZ57" s="40"/>
      <c r="EA57" s="40"/>
      <c r="EB57" s="40"/>
      <c r="EC57" s="40"/>
      <c r="ED57" s="40">
        <v>11</v>
      </c>
      <c r="EE57" s="40"/>
      <c r="EF57" s="40"/>
      <c r="EG57" s="40"/>
      <c r="EH57" s="40"/>
      <c r="EI57" s="40"/>
      <c r="EJ57" s="40"/>
      <c r="EK57" s="40">
        <v>11</v>
      </c>
      <c r="EL57" s="40"/>
      <c r="EM57" s="40"/>
      <c r="EN57" s="40"/>
      <c r="EO57" s="40">
        <v>10</v>
      </c>
      <c r="EP57" s="40"/>
      <c r="EQ57" s="40"/>
      <c r="ER57" s="40"/>
      <c r="ES57" s="40">
        <v>10</v>
      </c>
      <c r="ET57" s="40"/>
      <c r="EU57" s="40"/>
      <c r="EV57" s="40">
        <v>6</v>
      </c>
      <c r="EW57" s="40"/>
      <c r="EX57" s="41"/>
    </row>
    <row r="58" spans="1:154" ht="15" customHeight="1">
      <c r="A58" s="34" t="s">
        <v>78</v>
      </c>
      <c r="B58" s="21" t="s">
        <v>66</v>
      </c>
      <c r="C58" s="22">
        <v>2013</v>
      </c>
      <c r="D58" s="22" t="s">
        <v>217</v>
      </c>
      <c r="E58" s="22"/>
      <c r="F58" s="22" t="s">
        <v>130</v>
      </c>
      <c r="G58" s="22" t="s">
        <v>109</v>
      </c>
      <c r="H58" s="22">
        <v>2</v>
      </c>
      <c r="I58" s="22">
        <v>2.1</v>
      </c>
      <c r="J58" s="22">
        <v>0.1</v>
      </c>
      <c r="K58" s="22" t="s">
        <v>180</v>
      </c>
      <c r="L58" s="22" t="e">
        <f>IF(ISNA(VLOOKUP(F58&amp;G58,#REF!,8,FALSE)),"",VLOOKUP(F58&amp;G58,#REF!,8,FALSE))</f>
        <v>#REF!</v>
      </c>
      <c r="M58" s="22" t="str">
        <f t="shared" si="2"/>
        <v>yes</v>
      </c>
      <c r="N58" s="22" t="str">
        <f t="shared" si="3"/>
        <v>TP-T-13-09 @ 2 m</v>
      </c>
      <c r="O58" s="1"/>
      <c r="P58" s="40">
        <v>1</v>
      </c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40">
        <v>0</v>
      </c>
      <c r="AD58" s="40">
        <v>14.8</v>
      </c>
      <c r="AE58" s="40">
        <v>85.2</v>
      </c>
      <c r="AF58" s="40">
        <v>100</v>
      </c>
      <c r="AG58" s="40">
        <v>100</v>
      </c>
      <c r="AH58" s="40">
        <v>100</v>
      </c>
      <c r="AI58" s="40">
        <v>100</v>
      </c>
      <c r="AJ58" s="40">
        <v>100</v>
      </c>
      <c r="AK58" s="40">
        <v>100</v>
      </c>
      <c r="AL58" s="40">
        <v>100</v>
      </c>
      <c r="AM58" s="40"/>
      <c r="AN58" s="40"/>
      <c r="AO58" s="40">
        <v>100</v>
      </c>
      <c r="AP58" s="40"/>
      <c r="AQ58" s="40">
        <v>100</v>
      </c>
      <c r="AR58" s="40"/>
      <c r="AS58" s="40">
        <v>100</v>
      </c>
      <c r="AT58" s="40"/>
      <c r="AU58" s="40"/>
      <c r="AV58" s="40">
        <v>99.9</v>
      </c>
      <c r="AW58" s="40"/>
      <c r="AX58" s="40">
        <v>99.9</v>
      </c>
      <c r="AY58" s="40"/>
      <c r="AZ58" s="40"/>
      <c r="BA58" s="40">
        <v>99.7</v>
      </c>
      <c r="BB58" s="40"/>
      <c r="BC58" s="40"/>
      <c r="BD58" s="40">
        <v>85.2</v>
      </c>
      <c r="BE58" s="40"/>
      <c r="BF58" s="40"/>
      <c r="BG58" s="40"/>
      <c r="BH58" s="40"/>
      <c r="BI58" s="40"/>
      <c r="BJ58" s="40"/>
      <c r="BK58" s="40"/>
      <c r="BL58" s="40"/>
      <c r="BM58" s="40"/>
      <c r="BN58" s="40">
        <v>0</v>
      </c>
      <c r="BO58" s="40">
        <v>21.6</v>
      </c>
      <c r="BP58" s="40">
        <v>69.8</v>
      </c>
      <c r="BQ58" s="40">
        <v>8.6</v>
      </c>
      <c r="BR58" s="40">
        <v>4.0000000000000001E-3</v>
      </c>
      <c r="BS58" s="40">
        <v>3.1E-2</v>
      </c>
      <c r="BT58" s="40">
        <v>5.3999999999999999E-2</v>
      </c>
      <c r="BU58" s="40">
        <v>4.4999999999999998E-2</v>
      </c>
      <c r="BV58" s="40">
        <v>100</v>
      </c>
      <c r="BW58" s="40">
        <v>100</v>
      </c>
      <c r="BX58" s="40">
        <v>100</v>
      </c>
      <c r="BY58" s="40">
        <v>99.600798403193608</v>
      </c>
      <c r="BZ58" s="40">
        <v>99.500998003992009</v>
      </c>
      <c r="CA58" s="40">
        <v>78.443113772455092</v>
      </c>
      <c r="CB58" s="40"/>
      <c r="CC58" s="40"/>
      <c r="CD58" s="40"/>
      <c r="CE58" s="40"/>
      <c r="CF58" s="40"/>
      <c r="CG58" s="40"/>
      <c r="CH58" s="40"/>
      <c r="CI58" s="40">
        <v>54</v>
      </c>
      <c r="CJ58" s="40"/>
      <c r="CK58" s="40"/>
      <c r="CL58" s="40"/>
      <c r="CM58" s="40">
        <v>55</v>
      </c>
      <c r="CN58" s="40"/>
      <c r="CO58" s="40"/>
      <c r="CP58" s="40">
        <v>41</v>
      </c>
      <c r="CQ58" s="40"/>
      <c r="CR58" s="40"/>
      <c r="CS58" s="40"/>
      <c r="CT58" s="40"/>
      <c r="CU58" s="40">
        <v>29</v>
      </c>
      <c r="CV58" s="40"/>
      <c r="CW58" s="40"/>
      <c r="CX58" s="40"/>
      <c r="CY58" s="40"/>
      <c r="CZ58" s="40"/>
      <c r="DA58" s="40"/>
      <c r="DB58" s="40">
        <v>19</v>
      </c>
      <c r="DC58" s="40"/>
      <c r="DD58" s="40"/>
      <c r="DE58" s="40"/>
      <c r="DF58" s="40"/>
      <c r="DG58" s="40"/>
      <c r="DH58" s="40"/>
      <c r="DI58" s="40"/>
      <c r="DJ58" s="40"/>
      <c r="DK58" s="40">
        <v>16</v>
      </c>
      <c r="DL58" s="40"/>
      <c r="DM58" s="40"/>
      <c r="DN58" s="40"/>
      <c r="DO58" s="40"/>
      <c r="DP58" s="40"/>
      <c r="DQ58" s="40"/>
      <c r="DR58" s="40">
        <v>14</v>
      </c>
      <c r="DS58" s="40"/>
      <c r="DT58" s="40"/>
      <c r="DU58" s="40"/>
      <c r="DV58" s="40"/>
      <c r="DW58" s="40"/>
      <c r="DX58" s="40">
        <v>13</v>
      </c>
      <c r="DY58" s="40"/>
      <c r="DZ58" s="40"/>
      <c r="EA58" s="40"/>
      <c r="EB58" s="40"/>
      <c r="EC58" s="40"/>
      <c r="ED58" s="40"/>
      <c r="EE58" s="40">
        <v>11</v>
      </c>
      <c r="EF58" s="40"/>
      <c r="EG58" s="40"/>
      <c r="EH58" s="40"/>
      <c r="EI58" s="40"/>
      <c r="EJ58" s="40"/>
      <c r="EK58" s="40">
        <v>10</v>
      </c>
      <c r="EL58" s="40"/>
      <c r="EM58" s="40"/>
      <c r="EN58" s="40"/>
      <c r="EO58" s="40">
        <v>9</v>
      </c>
      <c r="EP58" s="40"/>
      <c r="EQ58" s="40"/>
      <c r="ER58" s="40"/>
      <c r="ES58" s="40">
        <v>9</v>
      </c>
      <c r="ET58" s="40"/>
      <c r="EU58" s="40"/>
      <c r="EV58" s="40">
        <v>8</v>
      </c>
      <c r="EW58" s="40"/>
      <c r="EX58" s="41"/>
    </row>
    <row r="59" spans="1:154" ht="15" customHeight="1">
      <c r="A59" s="34" t="s">
        <v>78</v>
      </c>
      <c r="B59" s="21" t="s">
        <v>36</v>
      </c>
      <c r="C59" s="22">
        <v>2013</v>
      </c>
      <c r="D59" s="22" t="s">
        <v>217</v>
      </c>
      <c r="E59" s="22"/>
      <c r="F59" s="22" t="s">
        <v>79</v>
      </c>
      <c r="G59" s="22" t="s">
        <v>81</v>
      </c>
      <c r="H59" s="22">
        <v>1</v>
      </c>
      <c r="I59" s="22">
        <v>1.1000000000000001</v>
      </c>
      <c r="J59" s="22">
        <v>0.1</v>
      </c>
      <c r="K59" s="22" t="s">
        <v>275</v>
      </c>
      <c r="L59" s="22" t="e">
        <f>IF(ISNA(VLOOKUP(F59&amp;G59,#REF!,8,FALSE)),"",VLOOKUP(F59&amp;G59,#REF!,8,FALSE))</f>
        <v>#REF!</v>
      </c>
      <c r="M59" s="22" t="str">
        <f t="shared" si="2"/>
        <v>no</v>
      </c>
      <c r="N59" s="22" t="str">
        <f t="shared" si="3"/>
        <v>BH-T-13-01 @ 1 m</v>
      </c>
      <c r="O59" s="1"/>
      <c r="P59" s="1"/>
      <c r="Q59" s="1"/>
      <c r="R59" s="1"/>
      <c r="S59" s="40">
        <v>2.99295775</v>
      </c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30"/>
    </row>
    <row r="60" spans="1:154" ht="15" customHeight="1">
      <c r="A60" s="34" t="s">
        <v>78</v>
      </c>
      <c r="B60" s="21" t="s">
        <v>36</v>
      </c>
      <c r="C60" s="22">
        <v>2013</v>
      </c>
      <c r="D60" s="22" t="s">
        <v>217</v>
      </c>
      <c r="E60" s="22"/>
      <c r="F60" s="22" t="s">
        <v>79</v>
      </c>
      <c r="G60" s="22" t="s">
        <v>82</v>
      </c>
      <c r="H60" s="22">
        <v>3</v>
      </c>
      <c r="I60" s="22">
        <v>3.1</v>
      </c>
      <c r="J60" s="22">
        <v>0.1</v>
      </c>
      <c r="K60" s="22" t="s">
        <v>275</v>
      </c>
      <c r="L60" s="22" t="e">
        <f>IF(ISNA(VLOOKUP(F60&amp;G60,#REF!,8,FALSE)),"",VLOOKUP(F60&amp;G60,#REF!,8,FALSE))</f>
        <v>#REF!</v>
      </c>
      <c r="M60" s="22" t="str">
        <f t="shared" si="2"/>
        <v>no</v>
      </c>
      <c r="N60" s="22" t="str">
        <f t="shared" si="3"/>
        <v>BH-T-13-01 @ 3 m</v>
      </c>
      <c r="O60" s="1"/>
      <c r="P60" s="1"/>
      <c r="Q60" s="1"/>
      <c r="R60" s="1"/>
      <c r="S60" s="40">
        <v>5.4794520499999999</v>
      </c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30"/>
    </row>
    <row r="61" spans="1:154" ht="15" customHeight="1">
      <c r="A61" s="34" t="s">
        <v>78</v>
      </c>
      <c r="B61" s="21" t="s">
        <v>36</v>
      </c>
      <c r="C61" s="22">
        <v>2013</v>
      </c>
      <c r="D61" s="22" t="s">
        <v>217</v>
      </c>
      <c r="E61" s="22"/>
      <c r="F61" s="22" t="s">
        <v>79</v>
      </c>
      <c r="G61" s="22" t="s">
        <v>80</v>
      </c>
      <c r="H61" s="22">
        <v>0.3</v>
      </c>
      <c r="I61" s="22">
        <v>0.4</v>
      </c>
      <c r="J61" s="22">
        <v>0.1</v>
      </c>
      <c r="K61" s="22" t="s">
        <v>180</v>
      </c>
      <c r="L61" s="22" t="e">
        <f>IF(ISNA(VLOOKUP(F61&amp;G61,#REF!,8,FALSE)),"",VLOOKUP(F61&amp;G61,#REF!,8,FALSE))</f>
        <v>#REF!</v>
      </c>
      <c r="M61" s="22" t="str">
        <f t="shared" si="2"/>
        <v>no</v>
      </c>
      <c r="N61" s="22" t="str">
        <f t="shared" si="3"/>
        <v>BH-T-13-01 @ 0.3 m</v>
      </c>
      <c r="O61" s="1"/>
      <c r="P61" s="1"/>
      <c r="Q61" s="1"/>
      <c r="R61" s="1"/>
      <c r="S61" s="40">
        <v>10.526315800000001</v>
      </c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30"/>
    </row>
    <row r="62" spans="1:154" ht="15" customHeight="1">
      <c r="A62" s="34" t="s">
        <v>78</v>
      </c>
      <c r="B62" s="21" t="s">
        <v>36</v>
      </c>
      <c r="C62" s="22">
        <v>2013</v>
      </c>
      <c r="D62" s="22" t="s">
        <v>217</v>
      </c>
      <c r="E62" s="22"/>
      <c r="F62" s="22" t="s">
        <v>108</v>
      </c>
      <c r="G62" s="22" t="s">
        <v>94</v>
      </c>
      <c r="H62" s="22">
        <v>13.9</v>
      </c>
      <c r="I62" s="22">
        <v>14</v>
      </c>
      <c r="J62" s="22">
        <v>0.1</v>
      </c>
      <c r="K62" s="26" t="s">
        <v>274</v>
      </c>
      <c r="L62" s="22" t="e">
        <f>IF(ISNA(VLOOKUP(F62&amp;G62,#REF!,8,FALSE)),"",VLOOKUP(F62&amp;G62,#REF!,8,FALSE))</f>
        <v>#REF!</v>
      </c>
      <c r="M62" s="22" t="str">
        <f t="shared" si="2"/>
        <v>no</v>
      </c>
      <c r="N62" s="22" t="str">
        <f t="shared" si="3"/>
        <v>BH-T-13-04 @ 13.9 m</v>
      </c>
      <c r="O62" s="1"/>
      <c r="P62" s="1"/>
      <c r="Q62" s="1"/>
      <c r="R62" s="1"/>
      <c r="S62" s="40">
        <v>10.6557377</v>
      </c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30"/>
    </row>
    <row r="63" spans="1:154" ht="15" customHeight="1">
      <c r="A63" s="34" t="s">
        <v>78</v>
      </c>
      <c r="B63" s="21" t="s">
        <v>36</v>
      </c>
      <c r="C63" s="22">
        <v>2013</v>
      </c>
      <c r="D63" s="22" t="s">
        <v>217</v>
      </c>
      <c r="E63" s="22"/>
      <c r="F63" s="22" t="s">
        <v>108</v>
      </c>
      <c r="G63" s="22" t="s">
        <v>80</v>
      </c>
      <c r="H63" s="22">
        <v>1</v>
      </c>
      <c r="I63" s="22">
        <v>1.1000000000000001</v>
      </c>
      <c r="J63" s="22">
        <v>0.1</v>
      </c>
      <c r="K63" s="22" t="s">
        <v>180</v>
      </c>
      <c r="L63" s="22" t="e">
        <f>IF(ISNA(VLOOKUP(F63&amp;G63,#REF!,8,FALSE)),"",VLOOKUP(F63&amp;G63,#REF!,8,FALSE))</f>
        <v>#REF!</v>
      </c>
      <c r="M63" s="22" t="str">
        <f t="shared" si="2"/>
        <v>no</v>
      </c>
      <c r="N63" s="22" t="str">
        <f t="shared" si="3"/>
        <v>BH-T-13-04 @ 1 m</v>
      </c>
      <c r="O63" s="1"/>
      <c r="P63" s="1"/>
      <c r="Q63" s="1"/>
      <c r="R63" s="1"/>
      <c r="S63" s="40">
        <v>11.4081996</v>
      </c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30"/>
    </row>
    <row r="64" spans="1:154" ht="15" customHeight="1">
      <c r="A64" s="35" t="s">
        <v>78</v>
      </c>
      <c r="B64" s="21" t="s">
        <v>36</v>
      </c>
      <c r="C64" s="22">
        <v>2013</v>
      </c>
      <c r="D64" s="22" t="s">
        <v>217</v>
      </c>
      <c r="E64" s="22"/>
      <c r="F64" s="22" t="s">
        <v>104</v>
      </c>
      <c r="G64" s="22" t="s">
        <v>146</v>
      </c>
      <c r="H64" s="22">
        <v>6.5</v>
      </c>
      <c r="I64" s="22">
        <v>6.6</v>
      </c>
      <c r="J64" s="22"/>
      <c r="K64" s="22" t="s">
        <v>274</v>
      </c>
      <c r="L64" s="22"/>
      <c r="M64" s="22" t="str">
        <f t="shared" si="2"/>
        <v>yes</v>
      </c>
      <c r="N64" s="22" t="str">
        <f t="shared" si="3"/>
        <v>BH-T-13-03 @ 6.5 m</v>
      </c>
      <c r="O64" s="1"/>
      <c r="P64" s="1"/>
      <c r="Q64" s="1"/>
      <c r="R64" s="1"/>
      <c r="S64" s="40">
        <v>12.31</v>
      </c>
      <c r="T64" s="1"/>
      <c r="U64" s="1"/>
      <c r="V64" s="1"/>
      <c r="W64" s="1"/>
      <c r="X64" s="1"/>
      <c r="Y64" s="1"/>
      <c r="Z64" s="1"/>
      <c r="AA64" s="1"/>
      <c r="AB64" s="1"/>
      <c r="AC64" s="40">
        <v>0</v>
      </c>
      <c r="AD64" s="40">
        <v>81.600000000000009</v>
      </c>
      <c r="AE64" s="40">
        <v>18.399999999999995</v>
      </c>
      <c r="AF64" s="40"/>
      <c r="AG64" s="40"/>
      <c r="AH64" s="40">
        <v>100</v>
      </c>
      <c r="AI64" s="40"/>
      <c r="AJ64" s="40"/>
      <c r="AK64" s="40">
        <v>100</v>
      </c>
      <c r="AL64" s="40"/>
      <c r="AM64" s="40">
        <v>100</v>
      </c>
      <c r="AN64" s="40"/>
      <c r="AO64" s="40">
        <v>100</v>
      </c>
      <c r="AP64" s="40">
        <v>100</v>
      </c>
      <c r="AQ64" s="40"/>
      <c r="AR64" s="40">
        <v>98.42</v>
      </c>
      <c r="AS64" s="40"/>
      <c r="AT64" s="40">
        <v>87.32</v>
      </c>
      <c r="AU64" s="40"/>
      <c r="AV64" s="40"/>
      <c r="AW64" s="40">
        <v>61.839999999999996</v>
      </c>
      <c r="AX64" s="40"/>
      <c r="AY64" s="40"/>
      <c r="AZ64" s="40"/>
      <c r="BA64" s="40">
        <v>29.369999999999997</v>
      </c>
      <c r="BB64" s="40"/>
      <c r="BC64" s="40"/>
      <c r="BD64" s="40">
        <v>18.399999999999995</v>
      </c>
      <c r="BE64" s="40">
        <v>13.199999999999989</v>
      </c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0"/>
      <c r="CN64" s="40"/>
      <c r="CO64" s="40"/>
      <c r="CP64" s="40"/>
      <c r="CQ64" s="40"/>
      <c r="CR64" s="40"/>
      <c r="CS64" s="40"/>
      <c r="CT64" s="40"/>
      <c r="CU64" s="40"/>
      <c r="CV64" s="40"/>
      <c r="CW64" s="40"/>
      <c r="CX64" s="40"/>
      <c r="CY64" s="40"/>
      <c r="CZ64" s="40"/>
      <c r="DA64" s="40"/>
      <c r="DB64" s="40"/>
      <c r="DC64" s="40"/>
      <c r="DD64" s="40"/>
      <c r="DE64" s="40"/>
      <c r="DF64" s="40"/>
      <c r="DG64" s="40"/>
      <c r="DH64" s="40"/>
      <c r="DI64" s="40"/>
      <c r="DJ64" s="40"/>
      <c r="DK64" s="40"/>
      <c r="DL64" s="40"/>
      <c r="DM64" s="40"/>
      <c r="DN64" s="40"/>
      <c r="DO64" s="40"/>
      <c r="DP64" s="40"/>
      <c r="DQ64" s="40"/>
      <c r="DR64" s="40"/>
      <c r="DS64" s="40"/>
      <c r="DT64" s="40"/>
      <c r="DU64" s="40"/>
      <c r="DV64" s="40"/>
      <c r="DW64" s="40"/>
      <c r="DX64" s="40"/>
      <c r="DY64" s="40"/>
      <c r="DZ64" s="40"/>
      <c r="EA64" s="40"/>
      <c r="EB64" s="40"/>
      <c r="EC64" s="40"/>
      <c r="ED64" s="40"/>
      <c r="EE64" s="40"/>
      <c r="EF64" s="40"/>
      <c r="EG64" s="40"/>
      <c r="EH64" s="40"/>
      <c r="EI64" s="40"/>
      <c r="EJ64" s="40"/>
      <c r="EK64" s="40"/>
      <c r="EL64" s="40"/>
      <c r="EM64" s="40"/>
      <c r="EN64" s="40"/>
      <c r="EO64" s="40"/>
      <c r="EP64" s="40"/>
      <c r="EQ64" s="40"/>
      <c r="ER64" s="40"/>
      <c r="ES64" s="40"/>
      <c r="ET64" s="40"/>
      <c r="EU64" s="40"/>
      <c r="EV64" s="40"/>
      <c r="EW64" s="40"/>
      <c r="EX64" s="41"/>
    </row>
    <row r="65" spans="1:154" ht="15" customHeight="1">
      <c r="A65" s="34" t="s">
        <v>78</v>
      </c>
      <c r="B65" s="21" t="s">
        <v>36</v>
      </c>
      <c r="C65" s="22">
        <v>2013</v>
      </c>
      <c r="D65" s="22" t="s">
        <v>217</v>
      </c>
      <c r="E65" s="22"/>
      <c r="F65" s="22" t="s">
        <v>102</v>
      </c>
      <c r="G65" s="22" t="s">
        <v>99</v>
      </c>
      <c r="H65" s="22">
        <v>11</v>
      </c>
      <c r="I65" s="22">
        <v>11.1</v>
      </c>
      <c r="J65" s="22">
        <v>0.1</v>
      </c>
      <c r="K65" s="26" t="s">
        <v>274</v>
      </c>
      <c r="L65" s="22" t="e">
        <f>IF(ISNA(VLOOKUP(F65&amp;G65,#REF!,8,FALSE)),"",VLOOKUP(F65&amp;G65,#REF!,8,FALSE))</f>
        <v>#REF!</v>
      </c>
      <c r="M65" s="22" t="str">
        <f t="shared" si="2"/>
        <v>no</v>
      </c>
      <c r="N65" s="22" t="str">
        <f t="shared" si="3"/>
        <v>BH-T-13-02 @ 11 m</v>
      </c>
      <c r="O65" s="1"/>
      <c r="P65" s="1"/>
      <c r="Q65" s="1"/>
      <c r="R65" s="1"/>
      <c r="S65" s="40">
        <v>14.0668524</v>
      </c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30"/>
    </row>
    <row r="66" spans="1:154" ht="15" customHeight="1">
      <c r="A66" s="34" t="s">
        <v>78</v>
      </c>
      <c r="B66" s="21" t="s">
        <v>36</v>
      </c>
      <c r="C66" s="22">
        <v>2013</v>
      </c>
      <c r="D66" s="22" t="s">
        <v>217</v>
      </c>
      <c r="E66" s="22"/>
      <c r="F66" s="22" t="s">
        <v>102</v>
      </c>
      <c r="G66" s="22" t="s">
        <v>98</v>
      </c>
      <c r="H66" s="22">
        <v>10.5</v>
      </c>
      <c r="I66" s="22">
        <v>10.6</v>
      </c>
      <c r="J66" s="22">
        <v>0.1</v>
      </c>
      <c r="K66" s="26" t="s">
        <v>274</v>
      </c>
      <c r="L66" s="22" t="e">
        <f>IF(ISNA(VLOOKUP(F66&amp;G66,#REF!,8,FALSE)),"",VLOOKUP(F66&amp;G66,#REF!,8,FALSE))</f>
        <v>#REF!</v>
      </c>
      <c r="M66" s="22" t="str">
        <f t="shared" si="2"/>
        <v>no</v>
      </c>
      <c r="N66" s="22" t="str">
        <f t="shared" si="3"/>
        <v>BH-T-13-02 @ 10.5 m</v>
      </c>
      <c r="O66" s="1"/>
      <c r="P66" s="1"/>
      <c r="Q66" s="1"/>
      <c r="R66" s="1"/>
      <c r="S66" s="40">
        <v>14.108252</v>
      </c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30"/>
    </row>
    <row r="67" spans="1:154" ht="15" customHeight="1">
      <c r="A67" s="34" t="s">
        <v>78</v>
      </c>
      <c r="B67" s="21" t="s">
        <v>36</v>
      </c>
      <c r="C67" s="22">
        <v>2013</v>
      </c>
      <c r="D67" s="22" t="s">
        <v>217</v>
      </c>
      <c r="E67" s="22"/>
      <c r="F67" s="22" t="s">
        <v>108</v>
      </c>
      <c r="G67" s="22" t="s">
        <v>95</v>
      </c>
      <c r="H67" s="22">
        <v>15</v>
      </c>
      <c r="I67" s="22">
        <v>15.1</v>
      </c>
      <c r="J67" s="22">
        <v>0.1</v>
      </c>
      <c r="K67" s="26" t="s">
        <v>274</v>
      </c>
      <c r="L67" s="22" t="e">
        <f>IF(ISNA(VLOOKUP(F67&amp;G67,#REF!,8,FALSE)),"",VLOOKUP(F67&amp;G67,#REF!,8,FALSE))</f>
        <v>#REF!</v>
      </c>
      <c r="M67" s="22" t="str">
        <f t="shared" si="2"/>
        <v>no</v>
      </c>
      <c r="N67" s="22" t="str">
        <f t="shared" si="3"/>
        <v>BH-T-13-04 @ 15 m</v>
      </c>
      <c r="O67" s="1"/>
      <c r="P67" s="1"/>
      <c r="Q67" s="1"/>
      <c r="R67" s="1"/>
      <c r="S67" s="40">
        <v>14.8421053</v>
      </c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30"/>
    </row>
    <row r="68" spans="1:154" ht="15" customHeight="1">
      <c r="A68" s="34" t="s">
        <v>78</v>
      </c>
      <c r="B68" s="21" t="s">
        <v>36</v>
      </c>
      <c r="C68" s="22">
        <v>2013</v>
      </c>
      <c r="D68" s="22" t="s">
        <v>217</v>
      </c>
      <c r="E68" s="22"/>
      <c r="F68" s="22" t="s">
        <v>79</v>
      </c>
      <c r="G68" s="22" t="s">
        <v>83</v>
      </c>
      <c r="H68" s="22">
        <v>4</v>
      </c>
      <c r="I68" s="22">
        <v>4.0999999999999996</v>
      </c>
      <c r="J68" s="22">
        <v>0.1</v>
      </c>
      <c r="K68" s="22" t="s">
        <v>275</v>
      </c>
      <c r="L68" s="22" t="e">
        <f>IF(ISNA(VLOOKUP(F68&amp;G68,#REF!,8,FALSE)),"",VLOOKUP(F68&amp;G68,#REF!,8,FALSE))</f>
        <v>#REF!</v>
      </c>
      <c r="M68" s="22" t="str">
        <f t="shared" si="2"/>
        <v>no</v>
      </c>
      <c r="N68" s="22" t="str">
        <f t="shared" si="3"/>
        <v>BH-T-13-01 @ 4 m</v>
      </c>
      <c r="O68" s="1"/>
      <c r="P68" s="1"/>
      <c r="Q68" s="1"/>
      <c r="R68" s="1"/>
      <c r="S68" s="40">
        <v>15.251572299999999</v>
      </c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30"/>
    </row>
    <row r="69" spans="1:154" ht="15" customHeight="1">
      <c r="A69" s="34" t="s">
        <v>78</v>
      </c>
      <c r="B69" s="21" t="s">
        <v>36</v>
      </c>
      <c r="C69" s="22">
        <v>2013</v>
      </c>
      <c r="D69" s="22" t="s">
        <v>217</v>
      </c>
      <c r="E69" s="22"/>
      <c r="F69" s="22" t="s">
        <v>108</v>
      </c>
      <c r="G69" s="22" t="s">
        <v>93</v>
      </c>
      <c r="H69" s="22">
        <v>13.4</v>
      </c>
      <c r="I69" s="22">
        <v>13.5</v>
      </c>
      <c r="J69" s="22">
        <v>0.1</v>
      </c>
      <c r="K69" s="26" t="s">
        <v>274</v>
      </c>
      <c r="L69" s="22" t="e">
        <f>IF(ISNA(VLOOKUP(F69&amp;G69,#REF!,8,FALSE)),"",VLOOKUP(F69&amp;G69,#REF!,8,FALSE))</f>
        <v>#REF!</v>
      </c>
      <c r="M69" s="22" t="str">
        <f t="shared" ref="M69:M100" si="4">IF(SUM(AC69:EX69)&gt;99,"yes","no")</f>
        <v>no</v>
      </c>
      <c r="N69" s="22" t="str">
        <f t="shared" ref="N69:N100" si="5">CONCATENATE(F69," @ ",H69," m")</f>
        <v>BH-T-13-04 @ 13.4 m</v>
      </c>
      <c r="O69" s="1"/>
      <c r="P69" s="1"/>
      <c r="Q69" s="1"/>
      <c r="R69" s="1"/>
      <c r="S69" s="40">
        <v>16.5441176</v>
      </c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30"/>
    </row>
    <row r="70" spans="1:154" ht="15" customHeight="1">
      <c r="A70" s="35" t="s">
        <v>78</v>
      </c>
      <c r="B70" s="21" t="s">
        <v>36</v>
      </c>
      <c r="C70" s="22">
        <v>2013</v>
      </c>
      <c r="D70" s="22" t="s">
        <v>217</v>
      </c>
      <c r="E70" s="22"/>
      <c r="F70" s="22" t="s">
        <v>108</v>
      </c>
      <c r="G70" s="22" t="s">
        <v>149</v>
      </c>
      <c r="H70" s="22">
        <v>13.6</v>
      </c>
      <c r="I70" s="22">
        <v>13.7</v>
      </c>
      <c r="J70" s="22"/>
      <c r="K70" s="22" t="s">
        <v>274</v>
      </c>
      <c r="L70" s="22"/>
      <c r="M70" s="22" t="str">
        <f t="shared" si="4"/>
        <v>yes</v>
      </c>
      <c r="N70" s="22" t="str">
        <f t="shared" si="5"/>
        <v>BH-T-13-04 @ 13.6 m</v>
      </c>
      <c r="O70" s="1"/>
      <c r="P70" s="1"/>
      <c r="Q70" s="1"/>
      <c r="R70" s="1"/>
      <c r="S70" s="40">
        <v>16.89</v>
      </c>
      <c r="T70" s="1"/>
      <c r="U70" s="1"/>
      <c r="V70" s="1"/>
      <c r="W70" s="1"/>
      <c r="X70" s="1"/>
      <c r="Y70" s="1"/>
      <c r="Z70" s="1"/>
      <c r="AA70" s="1"/>
      <c r="AB70" s="1"/>
      <c r="AC70" s="40">
        <v>0.25</v>
      </c>
      <c r="AD70" s="40">
        <v>96.229999999999976</v>
      </c>
      <c r="AE70" s="40">
        <v>3.5200000000000231</v>
      </c>
      <c r="AF70" s="40"/>
      <c r="AG70" s="40"/>
      <c r="AH70" s="40">
        <v>100</v>
      </c>
      <c r="AI70" s="40"/>
      <c r="AJ70" s="40"/>
      <c r="AK70" s="40">
        <v>100</v>
      </c>
      <c r="AL70" s="40"/>
      <c r="AM70" s="40">
        <v>100</v>
      </c>
      <c r="AN70" s="40"/>
      <c r="AO70" s="40">
        <v>99.75</v>
      </c>
      <c r="AP70" s="40">
        <v>98.009999999999991</v>
      </c>
      <c r="AQ70" s="40"/>
      <c r="AR70" s="40">
        <v>95.35</v>
      </c>
      <c r="AS70" s="40"/>
      <c r="AT70" s="40">
        <v>90.65</v>
      </c>
      <c r="AU70" s="40"/>
      <c r="AV70" s="40"/>
      <c r="AW70" s="40">
        <v>46.980000000000018</v>
      </c>
      <c r="AX70" s="40"/>
      <c r="AY70" s="40"/>
      <c r="AZ70" s="40"/>
      <c r="BA70" s="40">
        <v>9.6400000000000254</v>
      </c>
      <c r="BB70" s="40"/>
      <c r="BC70" s="40"/>
      <c r="BD70" s="40">
        <v>3.5200000000000231</v>
      </c>
      <c r="BE70" s="40">
        <v>2.3400000000000198</v>
      </c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/>
      <c r="CT70" s="40"/>
      <c r="CU70" s="40"/>
      <c r="CV70" s="40"/>
      <c r="CW70" s="40"/>
      <c r="CX70" s="40"/>
      <c r="CY70" s="40"/>
      <c r="CZ70" s="40"/>
      <c r="DA70" s="40"/>
      <c r="DB70" s="40"/>
      <c r="DC70" s="40"/>
      <c r="DD70" s="40"/>
      <c r="DE70" s="40"/>
      <c r="DF70" s="40"/>
      <c r="DG70" s="40"/>
      <c r="DH70" s="40"/>
      <c r="DI70" s="40"/>
      <c r="DJ70" s="40"/>
      <c r="DK70" s="40"/>
      <c r="DL70" s="40"/>
      <c r="DM70" s="40"/>
      <c r="DN70" s="40"/>
      <c r="DO70" s="40"/>
      <c r="DP70" s="40"/>
      <c r="DQ70" s="40"/>
      <c r="DR70" s="40"/>
      <c r="DS70" s="40"/>
      <c r="DT70" s="40"/>
      <c r="DU70" s="40"/>
      <c r="DV70" s="40"/>
      <c r="DW70" s="40"/>
      <c r="DX70" s="40"/>
      <c r="DY70" s="40"/>
      <c r="DZ70" s="40"/>
      <c r="EA70" s="40"/>
      <c r="EB70" s="40"/>
      <c r="EC70" s="40"/>
      <c r="ED70" s="40"/>
      <c r="EE70" s="40"/>
      <c r="EF70" s="40"/>
      <c r="EG70" s="40"/>
      <c r="EH70" s="40"/>
      <c r="EI70" s="40"/>
      <c r="EJ70" s="40"/>
      <c r="EK70" s="40"/>
      <c r="EL70" s="40"/>
      <c r="EM70" s="40"/>
      <c r="EN70" s="40"/>
      <c r="EO70" s="40"/>
      <c r="EP70" s="40"/>
      <c r="EQ70" s="40"/>
      <c r="ER70" s="40"/>
      <c r="ES70" s="40"/>
      <c r="ET70" s="40"/>
      <c r="EU70" s="40"/>
      <c r="EV70" s="40"/>
      <c r="EW70" s="40"/>
      <c r="EX70" s="41"/>
    </row>
    <row r="71" spans="1:154" ht="15" customHeight="1">
      <c r="A71" s="34" t="s">
        <v>78</v>
      </c>
      <c r="B71" s="21" t="s">
        <v>36</v>
      </c>
      <c r="C71" s="22">
        <v>2013</v>
      </c>
      <c r="D71" s="22" t="s">
        <v>217</v>
      </c>
      <c r="E71" s="22"/>
      <c r="F71" s="22" t="s">
        <v>79</v>
      </c>
      <c r="G71" s="22" t="s">
        <v>96</v>
      </c>
      <c r="H71" s="22">
        <v>10.5</v>
      </c>
      <c r="I71" s="22">
        <v>10.6</v>
      </c>
      <c r="J71" s="22">
        <v>0.1</v>
      </c>
      <c r="K71" s="26" t="s">
        <v>274</v>
      </c>
      <c r="L71" s="22" t="e">
        <f>IF(ISNA(VLOOKUP(F71&amp;G71,#REF!,8,FALSE)),"",VLOOKUP(F71&amp;G71,#REF!,8,FALSE))</f>
        <v>#REF!</v>
      </c>
      <c r="M71" s="22" t="str">
        <f t="shared" si="4"/>
        <v>no</v>
      </c>
      <c r="N71" s="22" t="str">
        <f t="shared" si="5"/>
        <v>BH-T-13-01 @ 10.5 m</v>
      </c>
      <c r="O71" s="1"/>
      <c r="P71" s="1"/>
      <c r="Q71" s="1"/>
      <c r="R71" s="1"/>
      <c r="S71" s="40">
        <v>17.164179099999998</v>
      </c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30"/>
    </row>
    <row r="72" spans="1:154" ht="15" customHeight="1">
      <c r="A72" s="34" t="s">
        <v>78</v>
      </c>
      <c r="B72" s="21" t="s">
        <v>36</v>
      </c>
      <c r="C72" s="22">
        <v>2013</v>
      </c>
      <c r="D72" s="22" t="s">
        <v>217</v>
      </c>
      <c r="E72" s="22"/>
      <c r="F72" s="22" t="s">
        <v>108</v>
      </c>
      <c r="G72" s="22" t="s">
        <v>99</v>
      </c>
      <c r="H72" s="22">
        <v>18</v>
      </c>
      <c r="I72" s="22">
        <v>18.100000000000001</v>
      </c>
      <c r="J72" s="22">
        <v>0.1</v>
      </c>
      <c r="K72" s="26" t="s">
        <v>274</v>
      </c>
      <c r="L72" s="22" t="e">
        <f>IF(ISNA(VLOOKUP(F72&amp;G72,#REF!,8,FALSE)),"",VLOOKUP(F72&amp;G72,#REF!,8,FALSE))</f>
        <v>#REF!</v>
      </c>
      <c r="M72" s="22" t="str">
        <f t="shared" si="4"/>
        <v>no</v>
      </c>
      <c r="N72" s="22" t="str">
        <f t="shared" si="5"/>
        <v>BH-T-13-04 @ 18 m</v>
      </c>
      <c r="O72" s="1"/>
      <c r="P72" s="1"/>
      <c r="Q72" s="1"/>
      <c r="R72" s="1"/>
      <c r="S72" s="40">
        <v>17.446043199999998</v>
      </c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30"/>
    </row>
    <row r="73" spans="1:154" ht="15" customHeight="1">
      <c r="A73" s="35" t="s">
        <v>78</v>
      </c>
      <c r="B73" s="21" t="s">
        <v>36</v>
      </c>
      <c r="C73" s="22">
        <v>2013</v>
      </c>
      <c r="D73" s="22" t="s">
        <v>217</v>
      </c>
      <c r="E73" s="22"/>
      <c r="F73" s="22" t="s">
        <v>108</v>
      </c>
      <c r="G73" s="22" t="s">
        <v>166</v>
      </c>
      <c r="H73" s="22">
        <v>17.100000000000001</v>
      </c>
      <c r="I73" s="22">
        <v>17.2</v>
      </c>
      <c r="J73" s="22"/>
      <c r="K73" s="22" t="s">
        <v>274</v>
      </c>
      <c r="L73" s="22"/>
      <c r="M73" s="22" t="str">
        <f t="shared" si="4"/>
        <v>yes</v>
      </c>
      <c r="N73" s="22" t="str">
        <f t="shared" si="5"/>
        <v>BH-T-13-04 @ 17.1 m</v>
      </c>
      <c r="O73" s="1"/>
      <c r="P73" s="1"/>
      <c r="Q73" s="1"/>
      <c r="R73" s="1"/>
      <c r="S73" s="40">
        <v>17.68</v>
      </c>
      <c r="T73" s="1"/>
      <c r="U73" s="1"/>
      <c r="V73" s="1"/>
      <c r="W73" s="1"/>
      <c r="X73" s="1"/>
      <c r="Y73" s="1"/>
      <c r="Z73" s="1"/>
      <c r="AA73" s="1"/>
      <c r="AB73" s="1"/>
      <c r="AC73" s="40">
        <v>1.4499999999999886</v>
      </c>
      <c r="AD73" s="40">
        <v>89.890000000000015</v>
      </c>
      <c r="AE73" s="40">
        <v>8.66</v>
      </c>
      <c r="AF73" s="40"/>
      <c r="AG73" s="40"/>
      <c r="AH73" s="40">
        <v>100</v>
      </c>
      <c r="AI73" s="40"/>
      <c r="AJ73" s="40"/>
      <c r="AK73" s="40">
        <v>100</v>
      </c>
      <c r="AL73" s="40"/>
      <c r="AM73" s="40">
        <v>98.88</v>
      </c>
      <c r="AN73" s="40"/>
      <c r="AO73" s="40">
        <v>98.550000000000011</v>
      </c>
      <c r="AP73" s="40">
        <v>96.16</v>
      </c>
      <c r="AQ73" s="40"/>
      <c r="AR73" s="40">
        <v>92.300000000000011</v>
      </c>
      <c r="AS73" s="40"/>
      <c r="AT73" s="40">
        <v>88.4</v>
      </c>
      <c r="AU73" s="40"/>
      <c r="AV73" s="40"/>
      <c r="AW73" s="40">
        <v>69.5</v>
      </c>
      <c r="AX73" s="40"/>
      <c r="AY73" s="40"/>
      <c r="AZ73" s="40"/>
      <c r="BA73" s="40">
        <v>22.799999999999997</v>
      </c>
      <c r="BB73" s="40"/>
      <c r="BC73" s="40"/>
      <c r="BD73" s="40">
        <v>8.66</v>
      </c>
      <c r="BE73" s="40">
        <v>2.8399999999999981</v>
      </c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/>
      <c r="CY73" s="40"/>
      <c r="CZ73" s="40"/>
      <c r="DA73" s="40"/>
      <c r="DB73" s="40"/>
      <c r="DC73" s="40"/>
      <c r="DD73" s="40"/>
      <c r="DE73" s="40"/>
      <c r="DF73" s="40"/>
      <c r="DG73" s="40"/>
      <c r="DH73" s="40"/>
      <c r="DI73" s="40"/>
      <c r="DJ73" s="40"/>
      <c r="DK73" s="40"/>
      <c r="DL73" s="40"/>
      <c r="DM73" s="40"/>
      <c r="DN73" s="40"/>
      <c r="DO73" s="40"/>
      <c r="DP73" s="40"/>
      <c r="DQ73" s="40"/>
      <c r="DR73" s="40"/>
      <c r="DS73" s="40"/>
      <c r="DT73" s="40"/>
      <c r="DU73" s="40"/>
      <c r="DV73" s="40"/>
      <c r="DW73" s="40"/>
      <c r="DX73" s="40"/>
      <c r="DY73" s="40"/>
      <c r="DZ73" s="40"/>
      <c r="EA73" s="40"/>
      <c r="EB73" s="40"/>
      <c r="EC73" s="40"/>
      <c r="ED73" s="40"/>
      <c r="EE73" s="40"/>
      <c r="EF73" s="40"/>
      <c r="EG73" s="40"/>
      <c r="EH73" s="40"/>
      <c r="EI73" s="40"/>
      <c r="EJ73" s="40"/>
      <c r="EK73" s="40"/>
      <c r="EL73" s="40"/>
      <c r="EM73" s="40"/>
      <c r="EN73" s="40"/>
      <c r="EO73" s="40"/>
      <c r="EP73" s="40"/>
      <c r="EQ73" s="40"/>
      <c r="ER73" s="40"/>
      <c r="ES73" s="40"/>
      <c r="ET73" s="40"/>
      <c r="EU73" s="40"/>
      <c r="EV73" s="40"/>
      <c r="EW73" s="40"/>
      <c r="EX73" s="41"/>
    </row>
    <row r="74" spans="1:154" ht="15" customHeight="1">
      <c r="A74" s="34" t="s">
        <v>78</v>
      </c>
      <c r="B74" s="21" t="s">
        <v>36</v>
      </c>
      <c r="C74" s="22">
        <v>2013</v>
      </c>
      <c r="D74" s="22" t="s">
        <v>217</v>
      </c>
      <c r="E74" s="22"/>
      <c r="F74" s="22" t="s">
        <v>108</v>
      </c>
      <c r="G74" s="22" t="s">
        <v>98</v>
      </c>
      <c r="H74" s="22">
        <v>17</v>
      </c>
      <c r="I74" s="22">
        <v>17.100000000000001</v>
      </c>
      <c r="J74" s="22">
        <v>0.1</v>
      </c>
      <c r="K74" s="26" t="s">
        <v>274</v>
      </c>
      <c r="L74" s="22" t="e">
        <f>IF(ISNA(VLOOKUP(F74&amp;G74,#REF!,8,FALSE)),"",VLOOKUP(F74&amp;G74,#REF!,8,FALSE))</f>
        <v>#REF!</v>
      </c>
      <c r="M74" s="22" t="str">
        <f t="shared" si="4"/>
        <v>no</v>
      </c>
      <c r="N74" s="22" t="str">
        <f t="shared" si="5"/>
        <v>BH-T-13-04 @ 17 m</v>
      </c>
      <c r="O74" s="1"/>
      <c r="P74" s="1"/>
      <c r="Q74" s="1"/>
      <c r="R74" s="1"/>
      <c r="S74" s="40">
        <v>17.706576699999999</v>
      </c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30"/>
    </row>
    <row r="75" spans="1:154" ht="15" customHeight="1">
      <c r="A75" s="34" t="s">
        <v>78</v>
      </c>
      <c r="B75" s="21" t="s">
        <v>36</v>
      </c>
      <c r="C75" s="22">
        <v>2013</v>
      </c>
      <c r="D75" s="22" t="s">
        <v>217</v>
      </c>
      <c r="E75" s="22"/>
      <c r="F75" s="22" t="s">
        <v>79</v>
      </c>
      <c r="G75" s="22" t="s">
        <v>84</v>
      </c>
      <c r="H75" s="22">
        <v>4.5</v>
      </c>
      <c r="I75" s="22">
        <v>4.5999999999999996</v>
      </c>
      <c r="J75" s="22">
        <v>0.1</v>
      </c>
      <c r="K75" s="22" t="s">
        <v>275</v>
      </c>
      <c r="L75" s="22" t="e">
        <f>IF(ISNA(VLOOKUP(F75&amp;G75,#REF!,8,FALSE)),"",VLOOKUP(F75&amp;G75,#REF!,8,FALSE))</f>
        <v>#REF!</v>
      </c>
      <c r="M75" s="22" t="str">
        <f t="shared" si="4"/>
        <v>no</v>
      </c>
      <c r="N75" s="22" t="str">
        <f t="shared" si="5"/>
        <v>BH-T-13-01 @ 4.5 m</v>
      </c>
      <c r="O75" s="1"/>
      <c r="P75" s="1"/>
      <c r="Q75" s="1"/>
      <c r="R75" s="1"/>
      <c r="S75" s="40">
        <v>17.7570093</v>
      </c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30"/>
    </row>
    <row r="76" spans="1:154" ht="15" customHeight="1">
      <c r="A76" s="34" t="s">
        <v>78</v>
      </c>
      <c r="B76" s="21" t="s">
        <v>36</v>
      </c>
      <c r="C76" s="22">
        <v>2013</v>
      </c>
      <c r="D76" s="22" t="s">
        <v>217</v>
      </c>
      <c r="E76" s="22"/>
      <c r="F76" s="22" t="s">
        <v>79</v>
      </c>
      <c r="G76" s="22" t="s">
        <v>95</v>
      </c>
      <c r="H76" s="22">
        <v>10</v>
      </c>
      <c r="I76" s="22">
        <v>10.1</v>
      </c>
      <c r="J76" s="22">
        <v>0.1</v>
      </c>
      <c r="K76" s="26" t="s">
        <v>274</v>
      </c>
      <c r="L76" s="22" t="e">
        <f>IF(ISNA(VLOOKUP(F76&amp;G76,#REF!,8,FALSE)),"",VLOOKUP(F76&amp;G76,#REF!,8,FALSE))</f>
        <v>#REF!</v>
      </c>
      <c r="M76" s="22" t="str">
        <f t="shared" si="4"/>
        <v>no</v>
      </c>
      <c r="N76" s="22" t="str">
        <f t="shared" si="5"/>
        <v>BH-T-13-01 @ 10 m</v>
      </c>
      <c r="O76" s="1"/>
      <c r="P76" s="1"/>
      <c r="Q76" s="1"/>
      <c r="R76" s="1"/>
      <c r="S76" s="40">
        <v>17.768595000000001</v>
      </c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30"/>
    </row>
    <row r="77" spans="1:154" ht="15" customHeight="1">
      <c r="A77" s="34" t="s">
        <v>78</v>
      </c>
      <c r="B77" s="21" t="s">
        <v>36</v>
      </c>
      <c r="C77" s="22">
        <v>2013</v>
      </c>
      <c r="D77" s="22" t="s">
        <v>217</v>
      </c>
      <c r="E77" s="22"/>
      <c r="F77" s="22" t="s">
        <v>108</v>
      </c>
      <c r="G77" s="22" t="s">
        <v>88</v>
      </c>
      <c r="H77" s="22">
        <v>11</v>
      </c>
      <c r="I77" s="22">
        <v>11.1</v>
      </c>
      <c r="J77" s="22">
        <v>0.1</v>
      </c>
      <c r="K77" s="26" t="s">
        <v>274</v>
      </c>
      <c r="L77" s="22" t="e">
        <f>IF(ISNA(VLOOKUP(F77&amp;G77,#REF!,8,FALSE)),"",VLOOKUP(F77&amp;G77,#REF!,8,FALSE))</f>
        <v>#REF!</v>
      </c>
      <c r="M77" s="22" t="str">
        <f t="shared" si="4"/>
        <v>no</v>
      </c>
      <c r="N77" s="22" t="str">
        <f t="shared" si="5"/>
        <v>BH-T-13-04 @ 11 m</v>
      </c>
      <c r="O77" s="1"/>
      <c r="P77" s="1"/>
      <c r="Q77" s="1"/>
      <c r="R77" s="1"/>
      <c r="S77" s="40">
        <v>17.897091700000001</v>
      </c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30"/>
    </row>
    <row r="78" spans="1:154" ht="15" customHeight="1">
      <c r="A78" s="34" t="s">
        <v>78</v>
      </c>
      <c r="B78" s="21" t="s">
        <v>36</v>
      </c>
      <c r="C78" s="22">
        <v>2013</v>
      </c>
      <c r="D78" s="22" t="s">
        <v>217</v>
      </c>
      <c r="E78" s="22"/>
      <c r="F78" s="22" t="s">
        <v>108</v>
      </c>
      <c r="G78" s="22" t="s">
        <v>96</v>
      </c>
      <c r="H78" s="22">
        <v>15.8</v>
      </c>
      <c r="I78" s="22">
        <v>15.9</v>
      </c>
      <c r="J78" s="22">
        <v>0.1</v>
      </c>
      <c r="K78" s="26" t="s">
        <v>274</v>
      </c>
      <c r="L78" s="22" t="e">
        <f>IF(ISNA(VLOOKUP(F78&amp;G78,#REF!,8,FALSE)),"",VLOOKUP(F78&amp;G78,#REF!,8,FALSE))</f>
        <v>#REF!</v>
      </c>
      <c r="M78" s="22" t="str">
        <f t="shared" si="4"/>
        <v>no</v>
      </c>
      <c r="N78" s="22" t="str">
        <f t="shared" si="5"/>
        <v>BH-T-13-04 @ 15.8 m</v>
      </c>
      <c r="O78" s="1"/>
      <c r="P78" s="1"/>
      <c r="Q78" s="1"/>
      <c r="R78" s="1"/>
      <c r="S78" s="40">
        <v>18.4279476</v>
      </c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30"/>
    </row>
    <row r="79" spans="1:154" ht="15" customHeight="1">
      <c r="A79" s="34" t="s">
        <v>78</v>
      </c>
      <c r="B79" s="21" t="s">
        <v>36</v>
      </c>
      <c r="C79" s="22">
        <v>2013</v>
      </c>
      <c r="D79" s="22" t="s">
        <v>217</v>
      </c>
      <c r="E79" s="22"/>
      <c r="F79" s="22" t="s">
        <v>108</v>
      </c>
      <c r="G79" s="22" t="s">
        <v>89</v>
      </c>
      <c r="H79" s="22">
        <v>11.4</v>
      </c>
      <c r="I79" s="22">
        <v>11.5</v>
      </c>
      <c r="J79" s="22">
        <v>0.1</v>
      </c>
      <c r="K79" s="26" t="s">
        <v>274</v>
      </c>
      <c r="L79" s="22" t="e">
        <f>IF(ISNA(VLOOKUP(F79&amp;G79,#REF!,8,FALSE)),"",VLOOKUP(F79&amp;G79,#REF!,8,FALSE))</f>
        <v>#REF!</v>
      </c>
      <c r="M79" s="22" t="str">
        <f t="shared" si="4"/>
        <v>no</v>
      </c>
      <c r="N79" s="22" t="str">
        <f t="shared" si="5"/>
        <v>BH-T-13-04 @ 11.4 m</v>
      </c>
      <c r="O79" s="1"/>
      <c r="P79" s="1"/>
      <c r="Q79" s="1"/>
      <c r="R79" s="1"/>
      <c r="S79" s="40">
        <v>18.734793199999999</v>
      </c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30"/>
    </row>
    <row r="80" spans="1:154" ht="15" customHeight="1">
      <c r="A80" s="34" t="s">
        <v>78</v>
      </c>
      <c r="B80" s="21" t="s">
        <v>36</v>
      </c>
      <c r="C80" s="22">
        <v>2013</v>
      </c>
      <c r="D80" s="22" t="s">
        <v>217</v>
      </c>
      <c r="E80" s="22"/>
      <c r="F80" s="22" t="s">
        <v>79</v>
      </c>
      <c r="G80" s="22" t="s">
        <v>94</v>
      </c>
      <c r="H80" s="22">
        <v>9.5</v>
      </c>
      <c r="I80" s="22">
        <v>9.6</v>
      </c>
      <c r="J80" s="22">
        <v>0.1</v>
      </c>
      <c r="K80" s="26" t="s">
        <v>274</v>
      </c>
      <c r="L80" s="22" t="e">
        <f>IF(ISNA(VLOOKUP(F80&amp;G80,#REF!,8,FALSE)),"",VLOOKUP(F80&amp;G80,#REF!,8,FALSE))</f>
        <v>#REF!</v>
      </c>
      <c r="M80" s="22" t="str">
        <f t="shared" si="4"/>
        <v>no</v>
      </c>
      <c r="N80" s="22" t="str">
        <f t="shared" si="5"/>
        <v>BH-T-13-01 @ 9.5 m</v>
      </c>
      <c r="O80" s="1"/>
      <c r="P80" s="1"/>
      <c r="Q80" s="1"/>
      <c r="R80" s="1"/>
      <c r="S80" s="40">
        <v>19.064124799999998</v>
      </c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30"/>
    </row>
    <row r="81" spans="1:154" ht="15" customHeight="1">
      <c r="A81" s="34" t="s">
        <v>78</v>
      </c>
      <c r="B81" s="21" t="s">
        <v>36</v>
      </c>
      <c r="C81" s="22">
        <v>2013</v>
      </c>
      <c r="D81" s="22" t="s">
        <v>217</v>
      </c>
      <c r="E81" s="22"/>
      <c r="F81" s="22" t="s">
        <v>108</v>
      </c>
      <c r="G81" s="22" t="s">
        <v>97</v>
      </c>
      <c r="H81" s="22">
        <v>16.5</v>
      </c>
      <c r="I81" s="22">
        <v>16.600000000000001</v>
      </c>
      <c r="J81" s="22">
        <v>0.1</v>
      </c>
      <c r="K81" s="26" t="s">
        <v>274</v>
      </c>
      <c r="L81" s="22" t="e">
        <f>IF(ISNA(VLOOKUP(F81&amp;G81,#REF!,8,FALSE)),"",VLOOKUP(F81&amp;G81,#REF!,8,FALSE))</f>
        <v>#REF!</v>
      </c>
      <c r="M81" s="22" t="str">
        <f t="shared" si="4"/>
        <v>no</v>
      </c>
      <c r="N81" s="22" t="str">
        <f t="shared" si="5"/>
        <v>BH-T-13-04 @ 16.5 m</v>
      </c>
      <c r="O81" s="1"/>
      <c r="P81" s="1"/>
      <c r="Q81" s="1"/>
      <c r="R81" s="1"/>
      <c r="S81" s="40">
        <v>19.743178199999999</v>
      </c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30"/>
    </row>
    <row r="82" spans="1:154" ht="15" customHeight="1">
      <c r="A82" s="34" t="s">
        <v>78</v>
      </c>
      <c r="B82" s="21" t="s">
        <v>36</v>
      </c>
      <c r="C82" s="22">
        <v>2013</v>
      </c>
      <c r="D82" s="22" t="s">
        <v>217</v>
      </c>
      <c r="E82" s="22"/>
      <c r="F82" s="22" t="s">
        <v>102</v>
      </c>
      <c r="G82" s="22" t="s">
        <v>83</v>
      </c>
      <c r="H82" s="22">
        <v>3</v>
      </c>
      <c r="I82" s="22">
        <v>3.1</v>
      </c>
      <c r="J82" s="22">
        <v>0.1</v>
      </c>
      <c r="K82" s="26" t="s">
        <v>274</v>
      </c>
      <c r="L82" s="22" t="e">
        <f>IF(ISNA(VLOOKUP(F82&amp;G82,#REF!,8,FALSE)),"",VLOOKUP(F82&amp;G82,#REF!,8,FALSE))</f>
        <v>#REF!</v>
      </c>
      <c r="M82" s="22" t="str">
        <f t="shared" si="4"/>
        <v>no</v>
      </c>
      <c r="N82" s="22" t="str">
        <f t="shared" si="5"/>
        <v>BH-T-13-02 @ 3 m</v>
      </c>
      <c r="O82" s="1"/>
      <c r="P82" s="1"/>
      <c r="Q82" s="1"/>
      <c r="R82" s="1"/>
      <c r="S82" s="40">
        <v>19.812583700000001</v>
      </c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30"/>
    </row>
    <row r="83" spans="1:154" ht="15" customHeight="1">
      <c r="A83" s="34" t="s">
        <v>78</v>
      </c>
      <c r="B83" s="21" t="s">
        <v>36</v>
      </c>
      <c r="C83" s="22">
        <v>2013</v>
      </c>
      <c r="D83" s="22" t="s">
        <v>217</v>
      </c>
      <c r="E83" s="22"/>
      <c r="F83" s="22" t="s">
        <v>79</v>
      </c>
      <c r="G83" s="22" t="s">
        <v>85</v>
      </c>
      <c r="H83" s="22">
        <v>5</v>
      </c>
      <c r="I83" s="22">
        <v>5.0999999999999996</v>
      </c>
      <c r="J83" s="22">
        <v>0.1</v>
      </c>
      <c r="K83" s="26" t="s">
        <v>274</v>
      </c>
      <c r="L83" s="22" t="e">
        <f>IF(ISNA(VLOOKUP(F83&amp;G83,#REF!,8,FALSE)),"",VLOOKUP(F83&amp;G83,#REF!,8,FALSE))</f>
        <v>#REF!</v>
      </c>
      <c r="M83" s="22" t="str">
        <f t="shared" si="4"/>
        <v>no</v>
      </c>
      <c r="N83" s="22" t="str">
        <f t="shared" si="5"/>
        <v>BH-T-13-01 @ 5 m</v>
      </c>
      <c r="O83" s="1"/>
      <c r="P83" s="1"/>
      <c r="Q83" s="1"/>
      <c r="R83" s="1"/>
      <c r="S83" s="40">
        <v>20.210896300000002</v>
      </c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30"/>
    </row>
    <row r="84" spans="1:154" ht="15" customHeight="1">
      <c r="A84" s="34" t="s">
        <v>78</v>
      </c>
      <c r="B84" s="21" t="s">
        <v>36</v>
      </c>
      <c r="C84" s="22">
        <v>2013</v>
      </c>
      <c r="D84" s="22" t="s">
        <v>217</v>
      </c>
      <c r="E84" s="22"/>
      <c r="F84" s="22" t="s">
        <v>102</v>
      </c>
      <c r="G84" s="22" t="s">
        <v>82</v>
      </c>
      <c r="H84" s="22">
        <v>2</v>
      </c>
      <c r="I84" s="22">
        <v>2.1</v>
      </c>
      <c r="J84" s="22">
        <v>0.1</v>
      </c>
      <c r="K84" s="22" t="s">
        <v>275</v>
      </c>
      <c r="L84" s="22" t="e">
        <f>IF(ISNA(VLOOKUP(F84&amp;G84,#REF!,8,FALSE)),"",VLOOKUP(F84&amp;G84,#REF!,8,FALSE))</f>
        <v>#REF!</v>
      </c>
      <c r="M84" s="22" t="str">
        <f t="shared" si="4"/>
        <v>yes</v>
      </c>
      <c r="N84" s="22" t="str">
        <f t="shared" si="5"/>
        <v>BH-T-13-02 @ 2 m</v>
      </c>
      <c r="O84" s="1"/>
      <c r="P84" s="1"/>
      <c r="Q84" s="1"/>
      <c r="R84" s="1"/>
      <c r="S84" s="40">
        <v>20.370370399999999</v>
      </c>
      <c r="T84" s="1"/>
      <c r="U84" s="1"/>
      <c r="V84" s="1"/>
      <c r="W84" s="1"/>
      <c r="X84" s="1"/>
      <c r="Y84" s="1"/>
      <c r="Z84" s="1"/>
      <c r="AA84" s="1"/>
      <c r="AB84" s="1"/>
      <c r="AC84" s="40">
        <v>0</v>
      </c>
      <c r="AD84" s="40">
        <v>82.7</v>
      </c>
      <c r="AE84" s="40">
        <v>17.3</v>
      </c>
      <c r="AF84" s="40">
        <v>100</v>
      </c>
      <c r="AG84" s="40">
        <v>100</v>
      </c>
      <c r="AH84" s="40">
        <v>100</v>
      </c>
      <c r="AI84" s="40">
        <v>100</v>
      </c>
      <c r="AJ84" s="40">
        <v>100</v>
      </c>
      <c r="AK84" s="40">
        <v>100</v>
      </c>
      <c r="AL84" s="40">
        <v>100</v>
      </c>
      <c r="AM84" s="40"/>
      <c r="AN84" s="40"/>
      <c r="AO84" s="40">
        <v>100</v>
      </c>
      <c r="AP84" s="40"/>
      <c r="AQ84" s="40">
        <v>99.8</v>
      </c>
      <c r="AR84" s="40"/>
      <c r="AS84" s="40">
        <v>98.8</v>
      </c>
      <c r="AT84" s="40"/>
      <c r="AU84" s="40"/>
      <c r="AV84" s="40">
        <v>91.8</v>
      </c>
      <c r="AW84" s="40"/>
      <c r="AX84" s="40">
        <v>76.099999999999994</v>
      </c>
      <c r="AY84" s="40"/>
      <c r="AZ84" s="40"/>
      <c r="BA84" s="40">
        <v>56</v>
      </c>
      <c r="BB84" s="40"/>
      <c r="BC84" s="40"/>
      <c r="BD84" s="40">
        <v>17.3</v>
      </c>
      <c r="BE84" s="40"/>
      <c r="BF84" s="40"/>
      <c r="BG84" s="40"/>
      <c r="BH84" s="40"/>
      <c r="BI84" s="40"/>
      <c r="BJ84" s="40"/>
      <c r="BK84" s="40"/>
      <c r="BL84" s="40"/>
      <c r="BM84" s="40"/>
      <c r="BN84" s="40"/>
      <c r="BO84" s="40"/>
      <c r="BP84" s="40"/>
      <c r="BQ84" s="40"/>
      <c r="BR84" s="40"/>
      <c r="BS84" s="40"/>
      <c r="BT84" s="40"/>
      <c r="BU84" s="40"/>
      <c r="BV84" s="40"/>
      <c r="BW84" s="40"/>
      <c r="BX84" s="40"/>
      <c r="BY84" s="40"/>
      <c r="BZ84" s="40"/>
      <c r="CA84" s="40"/>
      <c r="CB84" s="40"/>
      <c r="CC84" s="40"/>
      <c r="CD84" s="40"/>
      <c r="CE84" s="40"/>
      <c r="CF84" s="40"/>
      <c r="CG84" s="40"/>
      <c r="CH84" s="40"/>
      <c r="CI84" s="40"/>
      <c r="CJ84" s="40"/>
      <c r="CK84" s="40"/>
      <c r="CL84" s="40"/>
      <c r="CM84" s="40"/>
      <c r="CN84" s="40"/>
      <c r="CO84" s="40"/>
      <c r="CP84" s="40"/>
      <c r="CQ84" s="40"/>
      <c r="CR84" s="40"/>
      <c r="CS84" s="40"/>
      <c r="CT84" s="40"/>
      <c r="CU84" s="40"/>
      <c r="CV84" s="40"/>
      <c r="CW84" s="40"/>
      <c r="CX84" s="40"/>
      <c r="CY84" s="40"/>
      <c r="CZ84" s="40"/>
      <c r="DA84" s="40"/>
      <c r="DB84" s="40"/>
      <c r="DC84" s="40"/>
      <c r="DD84" s="40"/>
      <c r="DE84" s="40"/>
      <c r="DF84" s="40"/>
      <c r="DG84" s="40"/>
      <c r="DH84" s="40"/>
      <c r="DI84" s="40"/>
      <c r="DJ84" s="40"/>
      <c r="DK84" s="40"/>
      <c r="DL84" s="40"/>
      <c r="DM84" s="40"/>
      <c r="DN84" s="40"/>
      <c r="DO84" s="40"/>
      <c r="DP84" s="40"/>
      <c r="DQ84" s="40"/>
      <c r="DR84" s="40"/>
      <c r="DS84" s="40"/>
      <c r="DT84" s="40"/>
      <c r="DU84" s="40"/>
      <c r="DV84" s="40"/>
      <c r="DW84" s="40"/>
      <c r="DX84" s="40"/>
      <c r="DY84" s="40"/>
      <c r="DZ84" s="40"/>
      <c r="EA84" s="40"/>
      <c r="EB84" s="40"/>
      <c r="EC84" s="40"/>
      <c r="ED84" s="40"/>
      <c r="EE84" s="40"/>
      <c r="EF84" s="40"/>
      <c r="EG84" s="40"/>
      <c r="EH84" s="40"/>
      <c r="EI84" s="40"/>
      <c r="EJ84" s="40"/>
      <c r="EK84" s="40"/>
      <c r="EL84" s="40"/>
      <c r="EM84" s="40"/>
      <c r="EN84" s="40"/>
      <c r="EO84" s="40"/>
      <c r="EP84" s="40"/>
      <c r="EQ84" s="40"/>
      <c r="ER84" s="40"/>
      <c r="ES84" s="40"/>
      <c r="ET84" s="40"/>
      <c r="EU84" s="40"/>
      <c r="EV84" s="40"/>
      <c r="EW84" s="40"/>
      <c r="EX84" s="41"/>
    </row>
    <row r="85" spans="1:154" ht="15" customHeight="1">
      <c r="A85" s="34" t="s">
        <v>78</v>
      </c>
      <c r="B85" s="21" t="s">
        <v>36</v>
      </c>
      <c r="C85" s="22">
        <v>2013</v>
      </c>
      <c r="D85" s="22" t="s">
        <v>217</v>
      </c>
      <c r="E85" s="22"/>
      <c r="F85" s="22" t="s">
        <v>79</v>
      </c>
      <c r="G85" s="22" t="s">
        <v>97</v>
      </c>
      <c r="H85" s="22">
        <v>11</v>
      </c>
      <c r="I85" s="22">
        <v>11.1</v>
      </c>
      <c r="J85" s="22">
        <v>0.1</v>
      </c>
      <c r="K85" s="26" t="s">
        <v>274</v>
      </c>
      <c r="L85" s="22" t="e">
        <f>IF(ISNA(VLOOKUP(F85&amp;G85,#REF!,8,FALSE)),"",VLOOKUP(F85&amp;G85,#REF!,8,FALSE))</f>
        <v>#REF!</v>
      </c>
      <c r="M85" s="22" t="str">
        <f t="shared" si="4"/>
        <v>no</v>
      </c>
      <c r="N85" s="22" t="str">
        <f t="shared" si="5"/>
        <v>BH-T-13-01 @ 11 m</v>
      </c>
      <c r="O85" s="1"/>
      <c r="P85" s="1"/>
      <c r="Q85" s="1"/>
      <c r="R85" s="1"/>
      <c r="S85" s="40">
        <v>20.377867699999999</v>
      </c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30"/>
    </row>
    <row r="86" spans="1:154" s="16" customFormat="1" ht="15" customHeight="1">
      <c r="A86" s="34" t="s">
        <v>78</v>
      </c>
      <c r="B86" s="21" t="s">
        <v>36</v>
      </c>
      <c r="C86" s="22">
        <v>2013</v>
      </c>
      <c r="D86" s="22" t="s">
        <v>217</v>
      </c>
      <c r="E86" s="22"/>
      <c r="F86" s="22" t="s">
        <v>79</v>
      </c>
      <c r="G86" s="22" t="s">
        <v>101</v>
      </c>
      <c r="H86" s="22">
        <v>13.4</v>
      </c>
      <c r="I86" s="22">
        <v>13.5</v>
      </c>
      <c r="J86" s="22">
        <v>0.1</v>
      </c>
      <c r="K86" s="26" t="s">
        <v>274</v>
      </c>
      <c r="L86" s="22" t="e">
        <f>IF(ISNA(VLOOKUP(F86&amp;G86,#REF!,8,FALSE)),"",VLOOKUP(F86&amp;G86,#REF!,8,FALSE))</f>
        <v>#REF!</v>
      </c>
      <c r="M86" s="22" t="str">
        <f t="shared" si="4"/>
        <v>yes</v>
      </c>
      <c r="N86" s="22" t="str">
        <f t="shared" si="5"/>
        <v>BH-T-13-01 @ 13.4 m</v>
      </c>
      <c r="O86" s="1"/>
      <c r="P86" s="1"/>
      <c r="Q86" s="1"/>
      <c r="R86" s="1"/>
      <c r="S86" s="40">
        <v>20.5928237</v>
      </c>
      <c r="T86" s="1"/>
      <c r="U86" s="1"/>
      <c r="V86" s="1"/>
      <c r="W86" s="1"/>
      <c r="X86" s="1"/>
      <c r="Y86" s="1"/>
      <c r="Z86" s="1"/>
      <c r="AA86" s="1"/>
      <c r="AB86" s="1"/>
      <c r="AC86" s="40">
        <v>0</v>
      </c>
      <c r="AD86" s="40">
        <v>98.1</v>
      </c>
      <c r="AE86" s="40">
        <v>1.9</v>
      </c>
      <c r="AF86" s="40"/>
      <c r="AG86" s="40"/>
      <c r="AH86" s="40">
        <v>100</v>
      </c>
      <c r="AI86" s="40">
        <v>100</v>
      </c>
      <c r="AJ86" s="40"/>
      <c r="AK86" s="40">
        <v>100</v>
      </c>
      <c r="AL86" s="40">
        <v>100</v>
      </c>
      <c r="AM86" s="40"/>
      <c r="AN86" s="40">
        <v>100</v>
      </c>
      <c r="AO86" s="40">
        <v>100</v>
      </c>
      <c r="AP86" s="40"/>
      <c r="AQ86" s="40">
        <v>100</v>
      </c>
      <c r="AR86" s="40">
        <v>100</v>
      </c>
      <c r="AS86" s="40"/>
      <c r="AT86" s="40"/>
      <c r="AU86" s="40"/>
      <c r="AV86" s="40">
        <v>91.3</v>
      </c>
      <c r="AW86" s="40"/>
      <c r="AX86" s="40"/>
      <c r="AY86" s="40"/>
      <c r="AZ86" s="40"/>
      <c r="BA86" s="40"/>
      <c r="BB86" s="40"/>
      <c r="BC86" s="40"/>
      <c r="BD86" s="40">
        <v>1.9</v>
      </c>
      <c r="BE86" s="40"/>
      <c r="BF86" s="40"/>
      <c r="BG86" s="40"/>
      <c r="BH86" s="40"/>
      <c r="BI86" s="40"/>
      <c r="BJ86" s="40"/>
      <c r="BK86" s="40"/>
      <c r="BL86" s="40"/>
      <c r="BM86" s="40"/>
      <c r="BN86" s="40"/>
      <c r="BO86" s="40"/>
      <c r="BP86" s="40"/>
      <c r="BQ86" s="40"/>
      <c r="BR86" s="40"/>
      <c r="BS86" s="40"/>
      <c r="BT86" s="40"/>
      <c r="BU86" s="40"/>
      <c r="BV86" s="40"/>
      <c r="BW86" s="40"/>
      <c r="BX86" s="40"/>
      <c r="BY86" s="40"/>
      <c r="BZ86" s="40"/>
      <c r="CA86" s="40"/>
      <c r="CB86" s="40"/>
      <c r="CC86" s="40"/>
      <c r="CD86" s="40"/>
      <c r="CE86" s="40"/>
      <c r="CF86" s="40"/>
      <c r="CG86" s="40"/>
      <c r="CH86" s="40"/>
      <c r="CI86" s="40"/>
      <c r="CJ86" s="40"/>
      <c r="CK86" s="40"/>
      <c r="CL86" s="40"/>
      <c r="CM86" s="40"/>
      <c r="CN86" s="40"/>
      <c r="CO86" s="40"/>
      <c r="CP86" s="40"/>
      <c r="CQ86" s="40"/>
      <c r="CR86" s="40"/>
      <c r="CS86" s="40"/>
      <c r="CT86" s="40"/>
      <c r="CU86" s="40"/>
      <c r="CV86" s="40"/>
      <c r="CW86" s="40"/>
      <c r="CX86" s="40"/>
      <c r="CY86" s="40"/>
      <c r="CZ86" s="40"/>
      <c r="DA86" s="40"/>
      <c r="DB86" s="40"/>
      <c r="DC86" s="40"/>
      <c r="DD86" s="40"/>
      <c r="DE86" s="40"/>
      <c r="DF86" s="40"/>
      <c r="DG86" s="40"/>
      <c r="DH86" s="40"/>
      <c r="DI86" s="40"/>
      <c r="DJ86" s="40"/>
      <c r="DK86" s="40"/>
      <c r="DL86" s="40"/>
      <c r="DM86" s="40"/>
      <c r="DN86" s="40"/>
      <c r="DO86" s="40"/>
      <c r="DP86" s="40"/>
      <c r="DQ86" s="40"/>
      <c r="DR86" s="40"/>
      <c r="DS86" s="40"/>
      <c r="DT86" s="40"/>
      <c r="DU86" s="40"/>
      <c r="DV86" s="40"/>
      <c r="DW86" s="40"/>
      <c r="DX86" s="40"/>
      <c r="DY86" s="40"/>
      <c r="DZ86" s="40"/>
      <c r="EA86" s="40"/>
      <c r="EB86" s="40"/>
      <c r="EC86" s="40"/>
      <c r="ED86" s="40"/>
      <c r="EE86" s="40"/>
      <c r="EF86" s="40"/>
      <c r="EG86" s="40"/>
      <c r="EH86" s="40"/>
      <c r="EI86" s="40"/>
      <c r="EJ86" s="40"/>
      <c r="EK86" s="40"/>
      <c r="EL86" s="40"/>
      <c r="EM86" s="40"/>
      <c r="EN86" s="40"/>
      <c r="EO86" s="40"/>
      <c r="EP86" s="40"/>
      <c r="EQ86" s="40"/>
      <c r="ER86" s="40"/>
      <c r="ES86" s="40"/>
      <c r="ET86" s="40"/>
      <c r="EU86" s="40"/>
      <c r="EV86" s="40"/>
      <c r="EW86" s="40"/>
      <c r="EX86" s="41"/>
    </row>
    <row r="87" spans="1:154" ht="15" customHeight="1">
      <c r="A87" s="34" t="s">
        <v>78</v>
      </c>
      <c r="B87" s="21" t="s">
        <v>36</v>
      </c>
      <c r="C87" s="22">
        <v>2013</v>
      </c>
      <c r="D87" s="22" t="s">
        <v>217</v>
      </c>
      <c r="E87" s="22"/>
      <c r="F87" s="22" t="s">
        <v>102</v>
      </c>
      <c r="G87" s="22" t="s">
        <v>95</v>
      </c>
      <c r="H87" s="22">
        <v>9.3000000000000007</v>
      </c>
      <c r="I87" s="22">
        <v>9.4</v>
      </c>
      <c r="J87" s="22">
        <v>0.1</v>
      </c>
      <c r="K87" s="26" t="s">
        <v>274</v>
      </c>
      <c r="L87" s="22" t="e">
        <f>IF(ISNA(VLOOKUP(F87&amp;G87,#REF!,8,FALSE)),"",VLOOKUP(F87&amp;G87,#REF!,8,FALSE))</f>
        <v>#REF!</v>
      </c>
      <c r="M87" s="22" t="str">
        <f t="shared" si="4"/>
        <v>no</v>
      </c>
      <c r="N87" s="22" t="str">
        <f t="shared" si="5"/>
        <v>BH-T-13-02 @ 9.3 m</v>
      </c>
      <c r="O87" s="1"/>
      <c r="P87" s="1"/>
      <c r="Q87" s="1"/>
      <c r="R87" s="1"/>
      <c r="S87" s="40">
        <v>20.724637699999999</v>
      </c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30"/>
    </row>
    <row r="88" spans="1:154" ht="15" customHeight="1">
      <c r="A88" s="34" t="s">
        <v>78</v>
      </c>
      <c r="B88" s="21" t="s">
        <v>36</v>
      </c>
      <c r="C88" s="22">
        <v>2013</v>
      </c>
      <c r="D88" s="22" t="s">
        <v>217</v>
      </c>
      <c r="E88" s="22"/>
      <c r="F88" s="22" t="s">
        <v>108</v>
      </c>
      <c r="G88" s="22" t="s">
        <v>87</v>
      </c>
      <c r="H88" s="22">
        <v>9.5</v>
      </c>
      <c r="I88" s="22">
        <v>9.6</v>
      </c>
      <c r="J88" s="22">
        <v>0.1</v>
      </c>
      <c r="K88" s="26" t="s">
        <v>274</v>
      </c>
      <c r="L88" s="22" t="e">
        <f>IF(ISNA(VLOOKUP(F88&amp;G88,#REF!,8,FALSE)),"",VLOOKUP(F88&amp;G88,#REF!,8,FALSE))</f>
        <v>#REF!</v>
      </c>
      <c r="M88" s="22" t="str">
        <f t="shared" si="4"/>
        <v>no</v>
      </c>
      <c r="N88" s="22" t="str">
        <f t="shared" si="5"/>
        <v>BH-T-13-04 @ 9.5 m</v>
      </c>
      <c r="O88" s="1"/>
      <c r="P88" s="1"/>
      <c r="Q88" s="1"/>
      <c r="R88" s="1"/>
      <c r="S88" s="40">
        <v>20.850202400000001</v>
      </c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30"/>
    </row>
    <row r="89" spans="1:154" ht="15" customHeight="1">
      <c r="A89" s="34" t="s">
        <v>78</v>
      </c>
      <c r="B89" s="21" t="s">
        <v>36</v>
      </c>
      <c r="C89" s="22">
        <v>2013</v>
      </c>
      <c r="D89" s="22" t="s">
        <v>217</v>
      </c>
      <c r="E89" s="22"/>
      <c r="F89" s="22" t="s">
        <v>79</v>
      </c>
      <c r="G89" s="22" t="s">
        <v>98</v>
      </c>
      <c r="H89" s="22">
        <v>11.5</v>
      </c>
      <c r="I89" s="22">
        <v>11.6</v>
      </c>
      <c r="J89" s="22">
        <v>0.1</v>
      </c>
      <c r="K89" s="26" t="s">
        <v>274</v>
      </c>
      <c r="L89" s="22" t="e">
        <f>IF(ISNA(VLOOKUP(F89&amp;G89,#REF!,8,FALSE)),"",VLOOKUP(F89&amp;G89,#REF!,8,FALSE))</f>
        <v>#REF!</v>
      </c>
      <c r="M89" s="22" t="str">
        <f t="shared" si="4"/>
        <v>no</v>
      </c>
      <c r="N89" s="22" t="str">
        <f t="shared" si="5"/>
        <v>BH-T-13-01 @ 11.5 m</v>
      </c>
      <c r="O89" s="1"/>
      <c r="P89" s="1"/>
      <c r="Q89" s="1"/>
      <c r="R89" s="1"/>
      <c r="S89" s="40">
        <v>21.641791000000001</v>
      </c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30"/>
    </row>
    <row r="90" spans="1:154" ht="15" customHeight="1">
      <c r="A90" s="34" t="s">
        <v>78</v>
      </c>
      <c r="B90" s="21" t="s">
        <v>36</v>
      </c>
      <c r="C90" s="22">
        <v>2013</v>
      </c>
      <c r="D90" s="22" t="s">
        <v>217</v>
      </c>
      <c r="E90" s="22"/>
      <c r="F90" s="22" t="s">
        <v>102</v>
      </c>
      <c r="G90" s="22" t="s">
        <v>91</v>
      </c>
      <c r="H90" s="22">
        <v>8</v>
      </c>
      <c r="I90" s="22">
        <v>8.1</v>
      </c>
      <c r="J90" s="22">
        <v>0.1</v>
      </c>
      <c r="K90" s="26" t="s">
        <v>274</v>
      </c>
      <c r="L90" s="22" t="e">
        <f>IF(ISNA(VLOOKUP(F90&amp;G90,#REF!,8,FALSE)),"",VLOOKUP(F90&amp;G90,#REF!,8,FALSE))</f>
        <v>#REF!</v>
      </c>
      <c r="M90" s="22" t="str">
        <f t="shared" si="4"/>
        <v>no</v>
      </c>
      <c r="N90" s="22" t="str">
        <f t="shared" si="5"/>
        <v>BH-T-13-02 @ 8 m</v>
      </c>
      <c r="O90" s="1"/>
      <c r="P90" s="1"/>
      <c r="Q90" s="1"/>
      <c r="R90" s="1"/>
      <c r="S90" s="40">
        <v>21.994134899999999</v>
      </c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30"/>
    </row>
    <row r="91" spans="1:154" ht="15" customHeight="1">
      <c r="A91" s="34" t="s">
        <v>78</v>
      </c>
      <c r="B91" s="21" t="s">
        <v>36</v>
      </c>
      <c r="C91" s="22">
        <v>2013</v>
      </c>
      <c r="D91" s="22" t="s">
        <v>217</v>
      </c>
      <c r="E91" s="22"/>
      <c r="F91" s="22" t="s">
        <v>102</v>
      </c>
      <c r="G91" s="22" t="s">
        <v>80</v>
      </c>
      <c r="H91" s="22">
        <v>0.5</v>
      </c>
      <c r="I91" s="22">
        <v>0.6</v>
      </c>
      <c r="J91" s="22">
        <v>0.1</v>
      </c>
      <c r="K91" s="22" t="s">
        <v>180</v>
      </c>
      <c r="L91" s="22" t="e">
        <f>IF(ISNA(VLOOKUP(F91&amp;G91,#REF!,8,FALSE)),"",VLOOKUP(F91&amp;G91,#REF!,8,FALSE))</f>
        <v>#REF!</v>
      </c>
      <c r="M91" s="22" t="str">
        <f t="shared" si="4"/>
        <v>no</v>
      </c>
      <c r="N91" s="22" t="str">
        <f t="shared" si="5"/>
        <v>BH-T-13-02 @ 0.5 m</v>
      </c>
      <c r="O91" s="1"/>
      <c r="P91" s="1"/>
      <c r="Q91" s="1"/>
      <c r="R91" s="1"/>
      <c r="S91" s="40">
        <v>22.123893800000001</v>
      </c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30"/>
    </row>
    <row r="92" spans="1:154" ht="15" customHeight="1">
      <c r="A92" s="34" t="s">
        <v>78</v>
      </c>
      <c r="B92" s="21" t="s">
        <v>36</v>
      </c>
      <c r="C92" s="22">
        <v>2013</v>
      </c>
      <c r="D92" s="22" t="s">
        <v>217</v>
      </c>
      <c r="E92" s="22"/>
      <c r="F92" s="22" t="s">
        <v>79</v>
      </c>
      <c r="G92" s="22" t="s">
        <v>88</v>
      </c>
      <c r="H92" s="22">
        <v>6.5</v>
      </c>
      <c r="I92" s="22">
        <v>6.6</v>
      </c>
      <c r="J92" s="22">
        <v>0.1</v>
      </c>
      <c r="K92" s="26" t="s">
        <v>274</v>
      </c>
      <c r="L92" s="22" t="e">
        <f>IF(ISNA(VLOOKUP(F92&amp;G92,#REF!,8,FALSE)),"",VLOOKUP(F92&amp;G92,#REF!,8,FALSE))</f>
        <v>#REF!</v>
      </c>
      <c r="M92" s="22" t="str">
        <f t="shared" si="4"/>
        <v>no</v>
      </c>
      <c r="N92" s="22" t="str">
        <f t="shared" si="5"/>
        <v>BH-T-13-01 @ 6.5 m</v>
      </c>
      <c r="O92" s="1"/>
      <c r="P92" s="1"/>
      <c r="Q92" s="1"/>
      <c r="R92" s="1"/>
      <c r="S92" s="40">
        <v>22.159090899999999</v>
      </c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30"/>
    </row>
    <row r="93" spans="1:154" ht="15" customHeight="1">
      <c r="A93" s="34" t="s">
        <v>78</v>
      </c>
      <c r="B93" s="21" t="s">
        <v>36</v>
      </c>
      <c r="C93" s="22">
        <v>2013</v>
      </c>
      <c r="D93" s="22" t="s">
        <v>217</v>
      </c>
      <c r="E93" s="22"/>
      <c r="F93" s="22" t="s">
        <v>79</v>
      </c>
      <c r="G93" s="22" t="s">
        <v>93</v>
      </c>
      <c r="H93" s="22">
        <v>9</v>
      </c>
      <c r="I93" s="22">
        <v>9.1</v>
      </c>
      <c r="J93" s="22">
        <v>0.1</v>
      </c>
      <c r="K93" s="26" t="s">
        <v>274</v>
      </c>
      <c r="L93" s="22" t="e">
        <f>IF(ISNA(VLOOKUP(F93&amp;G93,#REF!,8,FALSE)),"",VLOOKUP(F93&amp;G93,#REF!,8,FALSE))</f>
        <v>#REF!</v>
      </c>
      <c r="M93" s="22" t="str">
        <f t="shared" si="4"/>
        <v>no</v>
      </c>
      <c r="N93" s="22" t="str">
        <f t="shared" si="5"/>
        <v>BH-T-13-01 @ 9 m</v>
      </c>
      <c r="O93" s="1"/>
      <c r="P93" s="1"/>
      <c r="Q93" s="1"/>
      <c r="R93" s="1"/>
      <c r="S93" s="40">
        <v>22.166998</v>
      </c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30"/>
    </row>
    <row r="94" spans="1:154" ht="15" customHeight="1">
      <c r="A94" s="34" t="s">
        <v>78</v>
      </c>
      <c r="B94" s="21" t="s">
        <v>36</v>
      </c>
      <c r="C94" s="22">
        <v>2013</v>
      </c>
      <c r="D94" s="22" t="s">
        <v>217</v>
      </c>
      <c r="E94" s="22"/>
      <c r="F94" s="22" t="s">
        <v>79</v>
      </c>
      <c r="G94" s="22" t="s">
        <v>90</v>
      </c>
      <c r="H94" s="22">
        <v>7.5</v>
      </c>
      <c r="I94" s="22">
        <v>7.6</v>
      </c>
      <c r="J94" s="22">
        <v>0.1</v>
      </c>
      <c r="K94" s="26" t="s">
        <v>274</v>
      </c>
      <c r="L94" s="22" t="e">
        <f>IF(ISNA(VLOOKUP(F94&amp;G94,#REF!,8,FALSE)),"",VLOOKUP(F94&amp;G94,#REF!,8,FALSE))</f>
        <v>#REF!</v>
      </c>
      <c r="M94" s="22" t="str">
        <f t="shared" si="4"/>
        <v>no</v>
      </c>
      <c r="N94" s="22" t="str">
        <f t="shared" si="5"/>
        <v>BH-T-13-01 @ 7.5 m</v>
      </c>
      <c r="O94" s="1"/>
      <c r="P94" s="1"/>
      <c r="Q94" s="1"/>
      <c r="R94" s="1"/>
      <c r="S94" s="40">
        <v>22.257053299999999</v>
      </c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30"/>
    </row>
    <row r="95" spans="1:154" ht="15" customHeight="1">
      <c r="A95" s="34" t="s">
        <v>78</v>
      </c>
      <c r="B95" s="21" t="s">
        <v>36</v>
      </c>
      <c r="C95" s="22">
        <v>2013</v>
      </c>
      <c r="D95" s="22" t="s">
        <v>217</v>
      </c>
      <c r="E95" s="22"/>
      <c r="F95" s="22" t="s">
        <v>108</v>
      </c>
      <c r="G95" s="22" t="s">
        <v>81</v>
      </c>
      <c r="H95" s="22">
        <v>2</v>
      </c>
      <c r="I95" s="22">
        <v>2.1</v>
      </c>
      <c r="J95" s="22">
        <v>0.1</v>
      </c>
      <c r="K95" s="22" t="s">
        <v>180</v>
      </c>
      <c r="L95" s="22" t="e">
        <f>IF(ISNA(VLOOKUP(F95&amp;G95,#REF!,8,FALSE)),"",VLOOKUP(F95&amp;G95,#REF!,8,FALSE))</f>
        <v>#REF!</v>
      </c>
      <c r="M95" s="22" t="str">
        <f t="shared" si="4"/>
        <v>no</v>
      </c>
      <c r="N95" s="22" t="str">
        <f t="shared" si="5"/>
        <v>BH-T-13-04 @ 2 m</v>
      </c>
      <c r="O95" s="1"/>
      <c r="P95" s="1"/>
      <c r="Q95" s="1"/>
      <c r="R95" s="1"/>
      <c r="S95" s="40">
        <v>22.3529412</v>
      </c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30"/>
    </row>
    <row r="96" spans="1:154" ht="15" customHeight="1">
      <c r="A96" s="34" t="s">
        <v>78</v>
      </c>
      <c r="B96" s="21" t="s">
        <v>36</v>
      </c>
      <c r="C96" s="22">
        <v>2013</v>
      </c>
      <c r="D96" s="22" t="s">
        <v>217</v>
      </c>
      <c r="E96" s="22"/>
      <c r="F96" s="22" t="s">
        <v>79</v>
      </c>
      <c r="G96" s="22" t="s">
        <v>89</v>
      </c>
      <c r="H96" s="22">
        <v>7</v>
      </c>
      <c r="I96" s="22">
        <v>7.1</v>
      </c>
      <c r="J96" s="22">
        <v>0.1</v>
      </c>
      <c r="K96" s="26" t="s">
        <v>274</v>
      </c>
      <c r="L96" s="22" t="e">
        <f>IF(ISNA(VLOOKUP(F96&amp;G96,#REF!,8,FALSE)),"",VLOOKUP(F96&amp;G96,#REF!,8,FALSE))</f>
        <v>#REF!</v>
      </c>
      <c r="M96" s="22" t="str">
        <f t="shared" si="4"/>
        <v>no</v>
      </c>
      <c r="N96" s="22" t="str">
        <f t="shared" si="5"/>
        <v>BH-T-13-01 @ 7 m</v>
      </c>
      <c r="O96" s="1"/>
      <c r="P96" s="1"/>
      <c r="Q96" s="1"/>
      <c r="R96" s="1"/>
      <c r="S96" s="40">
        <v>22.546012300000001</v>
      </c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30"/>
    </row>
    <row r="97" spans="1:154" ht="15" customHeight="1">
      <c r="A97" s="34" t="s">
        <v>78</v>
      </c>
      <c r="B97" s="21" t="s">
        <v>36</v>
      </c>
      <c r="C97" s="22">
        <v>2013</v>
      </c>
      <c r="D97" s="22" t="s">
        <v>217</v>
      </c>
      <c r="E97" s="22"/>
      <c r="F97" s="22" t="s">
        <v>102</v>
      </c>
      <c r="G97" s="22" t="s">
        <v>84</v>
      </c>
      <c r="H97" s="22">
        <v>4</v>
      </c>
      <c r="I97" s="22">
        <v>4.0999999999999996</v>
      </c>
      <c r="J97" s="22">
        <v>0.1</v>
      </c>
      <c r="K97" s="26" t="s">
        <v>274</v>
      </c>
      <c r="L97" s="22" t="e">
        <f>IF(ISNA(VLOOKUP(F97&amp;G97,#REF!,8,FALSE)),"",VLOOKUP(F97&amp;G97,#REF!,8,FALSE))</f>
        <v>#REF!</v>
      </c>
      <c r="M97" s="22" t="str">
        <f t="shared" si="4"/>
        <v>no</v>
      </c>
      <c r="N97" s="22" t="str">
        <f t="shared" si="5"/>
        <v>BH-T-13-02 @ 4 m</v>
      </c>
      <c r="O97" s="1"/>
      <c r="P97" s="1"/>
      <c r="Q97" s="1"/>
      <c r="R97" s="1"/>
      <c r="S97" s="40">
        <v>23.04</v>
      </c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30"/>
    </row>
    <row r="98" spans="1:154" ht="15" customHeight="1">
      <c r="A98" s="34" t="s">
        <v>78</v>
      </c>
      <c r="B98" s="21" t="s">
        <v>36</v>
      </c>
      <c r="C98" s="22">
        <v>2013</v>
      </c>
      <c r="D98" s="22" t="s">
        <v>217</v>
      </c>
      <c r="E98" s="22"/>
      <c r="F98" s="22" t="s">
        <v>79</v>
      </c>
      <c r="G98" s="22" t="s">
        <v>99</v>
      </c>
      <c r="H98" s="22">
        <v>12</v>
      </c>
      <c r="I98" s="22">
        <v>12.1</v>
      </c>
      <c r="J98" s="22">
        <v>0.1</v>
      </c>
      <c r="K98" s="26" t="s">
        <v>274</v>
      </c>
      <c r="L98" s="22" t="e">
        <f>IF(ISNA(VLOOKUP(F98&amp;G98,#REF!,8,FALSE)),"",VLOOKUP(F98&amp;G98,#REF!,8,FALSE))</f>
        <v>#REF!</v>
      </c>
      <c r="M98" s="22" t="str">
        <f t="shared" si="4"/>
        <v>no</v>
      </c>
      <c r="N98" s="22" t="str">
        <f t="shared" si="5"/>
        <v>BH-T-13-01 @ 12 m</v>
      </c>
      <c r="O98" s="1"/>
      <c r="P98" s="1"/>
      <c r="Q98" s="1"/>
      <c r="R98" s="1"/>
      <c r="S98" s="40">
        <v>23.3256351</v>
      </c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30"/>
    </row>
    <row r="99" spans="1:154" ht="15" customHeight="1">
      <c r="A99" s="34" t="s">
        <v>78</v>
      </c>
      <c r="B99" s="21" t="s">
        <v>36</v>
      </c>
      <c r="C99" s="22">
        <v>2013</v>
      </c>
      <c r="D99" s="22" t="s">
        <v>217</v>
      </c>
      <c r="E99" s="22"/>
      <c r="F99" s="22" t="s">
        <v>108</v>
      </c>
      <c r="G99" s="22" t="s">
        <v>92</v>
      </c>
      <c r="H99" s="22">
        <v>12.8</v>
      </c>
      <c r="I99" s="22">
        <v>12.9</v>
      </c>
      <c r="J99" s="22">
        <v>0.1</v>
      </c>
      <c r="K99" s="26" t="s">
        <v>274</v>
      </c>
      <c r="L99" s="22" t="e">
        <f>IF(ISNA(VLOOKUP(F99&amp;G99,#REF!,8,FALSE)),"",VLOOKUP(F99&amp;G99,#REF!,8,FALSE))</f>
        <v>#REF!</v>
      </c>
      <c r="M99" s="22" t="str">
        <f t="shared" si="4"/>
        <v>no</v>
      </c>
      <c r="N99" s="22" t="str">
        <f t="shared" si="5"/>
        <v>BH-T-13-04 @ 12.8 m</v>
      </c>
      <c r="O99" s="1"/>
      <c r="P99" s="1"/>
      <c r="Q99" s="1"/>
      <c r="R99" s="1"/>
      <c r="S99" s="40">
        <v>23.3785822</v>
      </c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30"/>
    </row>
    <row r="100" spans="1:154" ht="15" customHeight="1">
      <c r="A100" s="34" t="s">
        <v>78</v>
      </c>
      <c r="B100" s="21" t="s">
        <v>36</v>
      </c>
      <c r="C100" s="22">
        <v>2013</v>
      </c>
      <c r="D100" s="22" t="s">
        <v>217</v>
      </c>
      <c r="E100" s="22"/>
      <c r="F100" s="22" t="s">
        <v>79</v>
      </c>
      <c r="G100" s="22" t="s">
        <v>91</v>
      </c>
      <c r="H100" s="22">
        <v>8</v>
      </c>
      <c r="I100" s="22">
        <v>8.1</v>
      </c>
      <c r="J100" s="22">
        <v>0.1</v>
      </c>
      <c r="K100" s="26" t="s">
        <v>274</v>
      </c>
      <c r="L100" s="22" t="e">
        <f>IF(ISNA(VLOOKUP(F100&amp;G100,#REF!,8,FALSE)),"",VLOOKUP(F100&amp;G100,#REF!,8,FALSE))</f>
        <v>#REF!</v>
      </c>
      <c r="M100" s="22" t="str">
        <f t="shared" si="4"/>
        <v>no</v>
      </c>
      <c r="N100" s="22" t="str">
        <f t="shared" si="5"/>
        <v>BH-T-13-01 @ 8 m</v>
      </c>
      <c r="O100" s="1"/>
      <c r="P100" s="1"/>
      <c r="Q100" s="1"/>
      <c r="R100" s="1"/>
      <c r="S100" s="40">
        <v>23.7885463</v>
      </c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30"/>
    </row>
    <row r="101" spans="1:154" ht="15" customHeight="1">
      <c r="A101" s="34" t="s">
        <v>78</v>
      </c>
      <c r="B101" s="21" t="s">
        <v>36</v>
      </c>
      <c r="C101" s="22">
        <v>2013</v>
      </c>
      <c r="D101" s="22" t="s">
        <v>217</v>
      </c>
      <c r="E101" s="22"/>
      <c r="F101" s="22" t="s">
        <v>102</v>
      </c>
      <c r="G101" s="22" t="s">
        <v>86</v>
      </c>
      <c r="H101" s="22">
        <v>5.5</v>
      </c>
      <c r="I101" s="22">
        <v>5.6</v>
      </c>
      <c r="J101" s="22">
        <v>0.1</v>
      </c>
      <c r="K101" s="26" t="s">
        <v>274</v>
      </c>
      <c r="L101" s="22" t="e">
        <f>IF(ISNA(VLOOKUP(F101&amp;G101,#REF!,8,FALSE)),"",VLOOKUP(F101&amp;G101,#REF!,8,FALSE))</f>
        <v>#REF!</v>
      </c>
      <c r="M101" s="22" t="str">
        <f t="shared" ref="M101:M132" si="6">IF(SUM(AC101:EX101)&gt;99,"yes","no")</f>
        <v>no</v>
      </c>
      <c r="N101" s="22" t="str">
        <f t="shared" ref="N101:N132" si="7">CONCATENATE(F101," @ ",H101," m")</f>
        <v>BH-T-13-02 @ 5.5 m</v>
      </c>
      <c r="O101" s="1"/>
      <c r="P101" s="1"/>
      <c r="Q101" s="1"/>
      <c r="R101" s="1"/>
      <c r="S101" s="40">
        <v>24.2587601</v>
      </c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30"/>
    </row>
    <row r="102" spans="1:154" ht="15" customHeight="1">
      <c r="A102" s="34" t="s">
        <v>78</v>
      </c>
      <c r="B102" s="21" t="s">
        <v>36</v>
      </c>
      <c r="C102" s="22">
        <v>2013</v>
      </c>
      <c r="D102" s="22" t="s">
        <v>217</v>
      </c>
      <c r="E102" s="22"/>
      <c r="F102" s="22" t="s">
        <v>102</v>
      </c>
      <c r="G102" s="22" t="s">
        <v>81</v>
      </c>
      <c r="H102" s="22">
        <v>1.5</v>
      </c>
      <c r="I102" s="22">
        <v>1.6</v>
      </c>
      <c r="J102" s="22">
        <v>0.1</v>
      </c>
      <c r="K102" s="22" t="s">
        <v>180</v>
      </c>
      <c r="L102" s="22" t="e">
        <f>IF(ISNA(VLOOKUP(F102&amp;G102,#REF!,8,FALSE)),"",VLOOKUP(F102&amp;G102,#REF!,8,FALSE))</f>
        <v>#REF!</v>
      </c>
      <c r="M102" s="22" t="str">
        <f t="shared" si="6"/>
        <v>no</v>
      </c>
      <c r="N102" s="22" t="str">
        <f t="shared" si="7"/>
        <v>BH-T-13-02 @ 1.5 m</v>
      </c>
      <c r="O102" s="1"/>
      <c r="P102" s="1"/>
      <c r="Q102" s="1"/>
      <c r="R102" s="1"/>
      <c r="S102" s="40">
        <v>24.366471700000002</v>
      </c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30"/>
    </row>
    <row r="103" spans="1:154" ht="15" customHeight="1">
      <c r="A103" s="34" t="s">
        <v>78</v>
      </c>
      <c r="B103" s="21" t="s">
        <v>36</v>
      </c>
      <c r="C103" s="22">
        <v>2013</v>
      </c>
      <c r="D103" s="22" t="s">
        <v>217</v>
      </c>
      <c r="E103" s="22"/>
      <c r="F103" s="22" t="s">
        <v>79</v>
      </c>
      <c r="G103" s="22" t="s">
        <v>92</v>
      </c>
      <c r="H103" s="22">
        <v>8.5</v>
      </c>
      <c r="I103" s="22">
        <v>8.6</v>
      </c>
      <c r="J103" s="22">
        <v>0.1</v>
      </c>
      <c r="K103" s="26" t="s">
        <v>274</v>
      </c>
      <c r="L103" s="22" t="e">
        <f>IF(ISNA(VLOOKUP(F103&amp;G103,#REF!,8,FALSE)),"",VLOOKUP(F103&amp;G103,#REF!,8,FALSE))</f>
        <v>#REF!</v>
      </c>
      <c r="M103" s="22" t="str">
        <f t="shared" si="6"/>
        <v>no</v>
      </c>
      <c r="N103" s="22" t="str">
        <f t="shared" si="7"/>
        <v>BH-T-13-01 @ 8.5 m</v>
      </c>
      <c r="O103" s="1"/>
      <c r="P103" s="1"/>
      <c r="Q103" s="1"/>
      <c r="R103" s="1"/>
      <c r="S103" s="40">
        <v>24.7368421</v>
      </c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30"/>
    </row>
    <row r="104" spans="1:154" ht="15" customHeight="1">
      <c r="A104" s="34" t="s">
        <v>78</v>
      </c>
      <c r="B104" s="21" t="s">
        <v>36</v>
      </c>
      <c r="C104" s="22">
        <v>2013</v>
      </c>
      <c r="D104" s="22" t="s">
        <v>217</v>
      </c>
      <c r="E104" s="22"/>
      <c r="F104" s="22" t="s">
        <v>79</v>
      </c>
      <c r="G104" s="22" t="s">
        <v>86</v>
      </c>
      <c r="H104" s="22">
        <v>5.5</v>
      </c>
      <c r="I104" s="22">
        <v>5.6</v>
      </c>
      <c r="J104" s="22">
        <v>0.1</v>
      </c>
      <c r="K104" s="26" t="s">
        <v>274</v>
      </c>
      <c r="L104" s="22" t="e">
        <f>IF(ISNA(VLOOKUP(F104&amp;G104,#REF!,8,FALSE)),"",VLOOKUP(F104&amp;G104,#REF!,8,FALSE))</f>
        <v>#REF!</v>
      </c>
      <c r="M104" s="22" t="str">
        <f t="shared" si="6"/>
        <v>no</v>
      </c>
      <c r="N104" s="22" t="str">
        <f t="shared" si="7"/>
        <v>BH-T-13-01 @ 5.5 m</v>
      </c>
      <c r="O104" s="1"/>
      <c r="P104" s="1"/>
      <c r="Q104" s="1"/>
      <c r="R104" s="1"/>
      <c r="S104" s="40">
        <v>24.782608700000001</v>
      </c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30"/>
    </row>
    <row r="105" spans="1:154" ht="15" customHeight="1">
      <c r="A105" s="34" t="s">
        <v>78</v>
      </c>
      <c r="B105" s="21" t="s">
        <v>36</v>
      </c>
      <c r="C105" s="22">
        <v>2013</v>
      </c>
      <c r="D105" s="22" t="s">
        <v>217</v>
      </c>
      <c r="E105" s="22"/>
      <c r="F105" s="22" t="s">
        <v>79</v>
      </c>
      <c r="G105" s="22" t="s">
        <v>87</v>
      </c>
      <c r="H105" s="22">
        <v>6</v>
      </c>
      <c r="I105" s="22">
        <v>6.1</v>
      </c>
      <c r="J105" s="22">
        <v>0.1</v>
      </c>
      <c r="K105" s="26" t="s">
        <v>274</v>
      </c>
      <c r="L105" s="22" t="e">
        <f>IF(ISNA(VLOOKUP(F105&amp;G105,#REF!,8,FALSE)),"",VLOOKUP(F105&amp;G105,#REF!,8,FALSE))</f>
        <v>#REF!</v>
      </c>
      <c r="M105" s="22" t="str">
        <f t="shared" si="6"/>
        <v>no</v>
      </c>
      <c r="N105" s="22" t="str">
        <f t="shared" si="7"/>
        <v>BH-T-13-01 @ 6 m</v>
      </c>
      <c r="O105" s="1"/>
      <c r="P105" s="1"/>
      <c r="Q105" s="1"/>
      <c r="R105" s="1"/>
      <c r="S105" s="40">
        <v>25.198938999999999</v>
      </c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30"/>
    </row>
    <row r="106" spans="1:154" ht="15" customHeight="1">
      <c r="A106" s="34" t="s">
        <v>78</v>
      </c>
      <c r="B106" s="21" t="s">
        <v>36</v>
      </c>
      <c r="C106" s="22">
        <v>2013</v>
      </c>
      <c r="D106" s="22" t="s">
        <v>217</v>
      </c>
      <c r="E106" s="22"/>
      <c r="F106" s="22" t="s">
        <v>102</v>
      </c>
      <c r="G106" s="22" t="s">
        <v>87</v>
      </c>
      <c r="H106" s="22">
        <v>6</v>
      </c>
      <c r="I106" s="22">
        <v>6.1</v>
      </c>
      <c r="J106" s="22">
        <v>0.1</v>
      </c>
      <c r="K106" s="26" t="s">
        <v>274</v>
      </c>
      <c r="L106" s="22" t="e">
        <f>IF(ISNA(VLOOKUP(F106&amp;G106,#REF!,8,FALSE)),"",VLOOKUP(F106&amp;G106,#REF!,8,FALSE))</f>
        <v>#REF!</v>
      </c>
      <c r="M106" s="22" t="str">
        <f t="shared" si="6"/>
        <v>no</v>
      </c>
      <c r="N106" s="22" t="str">
        <f t="shared" si="7"/>
        <v>BH-T-13-02 @ 6 m</v>
      </c>
      <c r="O106" s="1"/>
      <c r="P106" s="1"/>
      <c r="Q106" s="1"/>
      <c r="R106" s="1"/>
      <c r="S106" s="40">
        <v>25.3699789</v>
      </c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30"/>
    </row>
    <row r="107" spans="1:154" ht="15" customHeight="1">
      <c r="A107" s="34" t="s">
        <v>78</v>
      </c>
      <c r="B107" s="21" t="s">
        <v>36</v>
      </c>
      <c r="C107" s="22">
        <v>2013</v>
      </c>
      <c r="D107" s="22" t="s">
        <v>217</v>
      </c>
      <c r="E107" s="22"/>
      <c r="F107" s="22" t="s">
        <v>108</v>
      </c>
      <c r="G107" s="22" t="s">
        <v>84</v>
      </c>
      <c r="H107" s="22">
        <v>6.5</v>
      </c>
      <c r="I107" s="22">
        <v>6.6</v>
      </c>
      <c r="J107" s="22">
        <v>0.1</v>
      </c>
      <c r="K107" s="22" t="s">
        <v>180</v>
      </c>
      <c r="L107" s="22" t="e">
        <f>IF(ISNA(VLOOKUP(F107&amp;G107,#REF!,8,FALSE)),"",VLOOKUP(F107&amp;G107,#REF!,8,FALSE))</f>
        <v>#REF!</v>
      </c>
      <c r="M107" s="22" t="str">
        <f t="shared" si="6"/>
        <v>no</v>
      </c>
      <c r="N107" s="22" t="str">
        <f t="shared" si="7"/>
        <v>BH-T-13-04 @ 6.5 m</v>
      </c>
      <c r="O107" s="1"/>
      <c r="P107" s="1"/>
      <c r="Q107" s="1"/>
      <c r="R107" s="1"/>
      <c r="S107" s="40">
        <v>25.6559767</v>
      </c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30"/>
    </row>
    <row r="108" spans="1:154" ht="15" customHeight="1">
      <c r="A108" s="34" t="s">
        <v>78</v>
      </c>
      <c r="B108" s="21" t="s">
        <v>36</v>
      </c>
      <c r="C108" s="22">
        <v>2013</v>
      </c>
      <c r="D108" s="22" t="s">
        <v>217</v>
      </c>
      <c r="E108" s="22"/>
      <c r="F108" s="22" t="s">
        <v>102</v>
      </c>
      <c r="G108" s="22" t="s">
        <v>85</v>
      </c>
      <c r="H108" s="22">
        <v>5</v>
      </c>
      <c r="I108" s="22">
        <v>5.0999999999999996</v>
      </c>
      <c r="J108" s="22">
        <v>0.1</v>
      </c>
      <c r="K108" s="26" t="s">
        <v>274</v>
      </c>
      <c r="L108" s="22" t="e">
        <f>IF(ISNA(VLOOKUP(F108&amp;G108,#REF!,8,FALSE)),"",VLOOKUP(F108&amp;G108,#REF!,8,FALSE))</f>
        <v>#REF!</v>
      </c>
      <c r="M108" s="22" t="str">
        <f t="shared" si="6"/>
        <v>no</v>
      </c>
      <c r="N108" s="22" t="str">
        <f t="shared" si="7"/>
        <v>BH-T-13-02 @ 5 m</v>
      </c>
      <c r="O108" s="1"/>
      <c r="P108" s="1"/>
      <c r="Q108" s="1"/>
      <c r="R108" s="1"/>
      <c r="S108" s="40">
        <v>26.016260200000001</v>
      </c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30"/>
    </row>
    <row r="109" spans="1:154" ht="15" customHeight="1">
      <c r="A109" s="34" t="s">
        <v>78</v>
      </c>
      <c r="B109" s="21" t="s">
        <v>110</v>
      </c>
      <c r="C109" s="22">
        <v>2013</v>
      </c>
      <c r="D109" s="22" t="s">
        <v>217</v>
      </c>
      <c r="E109" s="22"/>
      <c r="F109" s="22" t="s">
        <v>112</v>
      </c>
      <c r="G109" s="22" t="str">
        <f>CONCATENATE(H109," - ",I109)</f>
        <v>6 - 7</v>
      </c>
      <c r="H109" s="22">
        <v>6</v>
      </c>
      <c r="I109" s="22">
        <v>7</v>
      </c>
      <c r="J109" s="22">
        <v>1</v>
      </c>
      <c r="K109" s="26" t="s">
        <v>180</v>
      </c>
      <c r="L109" s="22" t="e">
        <f>IF(ISNA(VLOOKUP(F109&amp;G109,#REF!,8,FALSE)),"",VLOOKUP(F109&amp;G109,#REF!,8,FALSE))</f>
        <v>#REF!</v>
      </c>
      <c r="M109" s="22" t="str">
        <f t="shared" si="6"/>
        <v>yes</v>
      </c>
      <c r="N109" s="22" t="str">
        <f t="shared" si="7"/>
        <v>GP-T-13-03 @ 6 m</v>
      </c>
      <c r="O109" s="1"/>
      <c r="P109" s="1"/>
      <c r="Q109" s="1"/>
      <c r="R109" s="1"/>
      <c r="S109" s="1">
        <v>26.7</v>
      </c>
      <c r="T109" s="1"/>
      <c r="U109" s="1"/>
      <c r="V109" s="1"/>
      <c r="W109" s="1"/>
      <c r="X109" s="1"/>
      <c r="Y109" s="1"/>
      <c r="Z109" s="1"/>
      <c r="AA109" s="1"/>
      <c r="AB109" s="1"/>
      <c r="AC109" s="40">
        <v>0</v>
      </c>
      <c r="AD109" s="40">
        <v>29.9</v>
      </c>
      <c r="AE109" s="40">
        <v>70.099999999999994</v>
      </c>
      <c r="AF109" s="40">
        <v>100</v>
      </c>
      <c r="AG109" s="40">
        <v>100</v>
      </c>
      <c r="AH109" s="40">
        <v>100</v>
      </c>
      <c r="AI109" s="40">
        <v>100</v>
      </c>
      <c r="AJ109" s="40">
        <v>100</v>
      </c>
      <c r="AK109" s="40">
        <v>100</v>
      </c>
      <c r="AL109" s="40">
        <v>100</v>
      </c>
      <c r="AM109" s="40"/>
      <c r="AN109" s="40"/>
      <c r="AO109" s="40">
        <v>100</v>
      </c>
      <c r="AP109" s="40"/>
      <c r="AQ109" s="40">
        <v>100</v>
      </c>
      <c r="AR109" s="40"/>
      <c r="AS109" s="40">
        <v>99.9</v>
      </c>
      <c r="AT109" s="40"/>
      <c r="AU109" s="40"/>
      <c r="AV109" s="40">
        <v>99.3</v>
      </c>
      <c r="AW109" s="40"/>
      <c r="AX109" s="40">
        <v>95.7</v>
      </c>
      <c r="AY109" s="40"/>
      <c r="AZ109" s="40"/>
      <c r="BA109" s="40">
        <v>86</v>
      </c>
      <c r="BB109" s="40"/>
      <c r="BC109" s="40"/>
      <c r="BD109" s="40">
        <v>70.099999999999994</v>
      </c>
      <c r="BE109" s="40"/>
      <c r="BF109" s="40"/>
      <c r="BG109" s="40"/>
      <c r="BH109" s="40"/>
      <c r="BI109" s="40"/>
      <c r="BJ109" s="40"/>
      <c r="BK109" s="40"/>
      <c r="BL109" s="40"/>
      <c r="BM109" s="40"/>
      <c r="BN109" s="40"/>
      <c r="BO109" s="40"/>
      <c r="BP109" s="40"/>
      <c r="BQ109" s="40"/>
      <c r="BR109" s="40"/>
      <c r="BS109" s="40"/>
      <c r="BT109" s="40"/>
      <c r="BU109" s="40"/>
      <c r="BV109" s="40"/>
      <c r="BW109" s="40"/>
      <c r="BX109" s="40"/>
      <c r="BY109" s="40"/>
      <c r="BZ109" s="40"/>
      <c r="CA109" s="40"/>
      <c r="CB109" s="40"/>
      <c r="CC109" s="40"/>
      <c r="CD109" s="40"/>
      <c r="CE109" s="40"/>
      <c r="CF109" s="40"/>
      <c r="CG109" s="40"/>
      <c r="CH109" s="40"/>
      <c r="CI109" s="40"/>
      <c r="CJ109" s="40"/>
      <c r="CK109" s="40"/>
      <c r="CL109" s="40"/>
      <c r="CM109" s="40"/>
      <c r="CN109" s="40"/>
      <c r="CO109" s="40"/>
      <c r="CP109" s="40"/>
      <c r="CQ109" s="40"/>
      <c r="CR109" s="40"/>
      <c r="CS109" s="40"/>
      <c r="CT109" s="40"/>
      <c r="CU109" s="40"/>
      <c r="CV109" s="40"/>
      <c r="CW109" s="40"/>
      <c r="CX109" s="40"/>
      <c r="CY109" s="40"/>
      <c r="CZ109" s="40"/>
      <c r="DA109" s="40"/>
      <c r="DB109" s="40"/>
      <c r="DC109" s="40"/>
      <c r="DD109" s="40"/>
      <c r="DE109" s="40"/>
      <c r="DF109" s="40"/>
      <c r="DG109" s="40"/>
      <c r="DH109" s="40"/>
      <c r="DI109" s="40"/>
      <c r="DJ109" s="40"/>
      <c r="DK109" s="40"/>
      <c r="DL109" s="40"/>
      <c r="DM109" s="40"/>
      <c r="DN109" s="40"/>
      <c r="DO109" s="40"/>
      <c r="DP109" s="40"/>
      <c r="DQ109" s="40"/>
      <c r="DR109" s="40"/>
      <c r="DS109" s="40"/>
      <c r="DT109" s="40"/>
      <c r="DU109" s="40"/>
      <c r="DV109" s="40"/>
      <c r="DW109" s="40"/>
      <c r="DX109" s="40"/>
      <c r="DY109" s="40"/>
      <c r="DZ109" s="40"/>
      <c r="EA109" s="40"/>
      <c r="EB109" s="40"/>
      <c r="EC109" s="40"/>
      <c r="ED109" s="40"/>
      <c r="EE109" s="40"/>
      <c r="EF109" s="40"/>
      <c r="EG109" s="40"/>
      <c r="EH109" s="40"/>
      <c r="EI109" s="40"/>
      <c r="EJ109" s="40"/>
      <c r="EK109" s="40"/>
      <c r="EL109" s="40"/>
      <c r="EM109" s="40"/>
      <c r="EN109" s="40"/>
      <c r="EO109" s="40"/>
      <c r="EP109" s="40"/>
      <c r="EQ109" s="40"/>
      <c r="ER109" s="40"/>
      <c r="ES109" s="40"/>
      <c r="ET109" s="40"/>
      <c r="EU109" s="40"/>
      <c r="EV109" s="40"/>
      <c r="EW109" s="40"/>
      <c r="EX109" s="41"/>
    </row>
    <row r="110" spans="1:154" ht="15" customHeight="1">
      <c r="A110" s="34" t="s">
        <v>78</v>
      </c>
      <c r="B110" s="21" t="s">
        <v>110</v>
      </c>
      <c r="C110" s="22">
        <v>2013</v>
      </c>
      <c r="D110" s="22" t="s">
        <v>217</v>
      </c>
      <c r="E110" s="22"/>
      <c r="F110" s="22" t="s">
        <v>112</v>
      </c>
      <c r="G110" s="22" t="str">
        <f>CONCATENATE(H110," - ",I110)</f>
        <v>6 - 7</v>
      </c>
      <c r="H110" s="22">
        <v>6</v>
      </c>
      <c r="I110" s="22">
        <v>7</v>
      </c>
      <c r="J110" s="22">
        <v>1</v>
      </c>
      <c r="K110" s="26" t="s">
        <v>180</v>
      </c>
      <c r="L110" s="22" t="e">
        <f>IF(ISNA(VLOOKUP(F110&amp;G110,#REF!,8,FALSE)),"",VLOOKUP(F110&amp;G110,#REF!,8,FALSE))</f>
        <v>#REF!</v>
      </c>
      <c r="M110" s="22" t="str">
        <f t="shared" si="6"/>
        <v>no</v>
      </c>
      <c r="N110" s="22" t="str">
        <f t="shared" si="7"/>
        <v>GP-T-13-03 @ 6 m</v>
      </c>
      <c r="O110" s="1"/>
      <c r="P110" s="1"/>
      <c r="Q110" s="1"/>
      <c r="R110" s="1"/>
      <c r="S110" s="40">
        <v>26.7366721</v>
      </c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30"/>
    </row>
    <row r="111" spans="1:154" ht="15" customHeight="1">
      <c r="A111" s="34" t="s">
        <v>78</v>
      </c>
      <c r="B111" s="21" t="s">
        <v>36</v>
      </c>
      <c r="C111" s="22">
        <v>2013</v>
      </c>
      <c r="D111" s="22" t="s">
        <v>217</v>
      </c>
      <c r="E111" s="22"/>
      <c r="F111" s="22" t="s">
        <v>102</v>
      </c>
      <c r="G111" s="22" t="s">
        <v>97</v>
      </c>
      <c r="H111" s="22">
        <v>10</v>
      </c>
      <c r="I111" s="22">
        <v>10.1</v>
      </c>
      <c r="J111" s="22">
        <v>0.1</v>
      </c>
      <c r="K111" s="26" t="s">
        <v>274</v>
      </c>
      <c r="L111" s="22" t="e">
        <f>IF(ISNA(VLOOKUP(F111&amp;G111,#REF!,8,FALSE)),"",VLOOKUP(F111&amp;G111,#REF!,8,FALSE))</f>
        <v>#REF!</v>
      </c>
      <c r="M111" s="22" t="str">
        <f t="shared" si="6"/>
        <v>no</v>
      </c>
      <c r="N111" s="22" t="str">
        <f t="shared" si="7"/>
        <v>BH-T-13-02 @ 10 m</v>
      </c>
      <c r="O111" s="1"/>
      <c r="P111" s="1"/>
      <c r="Q111" s="1"/>
      <c r="R111" s="1"/>
      <c r="S111" s="40">
        <v>27.751196199999999</v>
      </c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30"/>
    </row>
    <row r="112" spans="1:154" ht="15" customHeight="1">
      <c r="A112" s="34" t="s">
        <v>78</v>
      </c>
      <c r="B112" s="32" t="s">
        <v>36</v>
      </c>
      <c r="C112" s="22">
        <v>2013</v>
      </c>
      <c r="D112" s="22" t="s">
        <v>217</v>
      </c>
      <c r="E112" s="22"/>
      <c r="F112" s="33" t="s">
        <v>102</v>
      </c>
      <c r="G112" s="33" t="s">
        <v>89</v>
      </c>
      <c r="H112" s="33">
        <v>7</v>
      </c>
      <c r="I112" s="22">
        <v>7.1</v>
      </c>
      <c r="J112" s="22">
        <v>0.1</v>
      </c>
      <c r="K112" s="26" t="s">
        <v>274</v>
      </c>
      <c r="L112" s="22" t="e">
        <f>IF(ISNA(VLOOKUP(F112&amp;G112,#REF!,8,FALSE)),"",VLOOKUP(F112&amp;G112,#REF!,8,FALSE))</f>
        <v>#REF!</v>
      </c>
      <c r="M112" s="22" t="str">
        <f t="shared" si="6"/>
        <v>no</v>
      </c>
      <c r="N112" s="22" t="str">
        <f t="shared" si="7"/>
        <v>BH-T-13-02 @ 7 m</v>
      </c>
      <c r="O112" s="1"/>
      <c r="P112" s="1"/>
      <c r="Q112" s="1"/>
      <c r="R112" s="1"/>
      <c r="S112" s="40">
        <v>27.8008299</v>
      </c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30"/>
    </row>
    <row r="113" spans="1:154" ht="15" customHeight="1">
      <c r="A113" s="34" t="s">
        <v>78</v>
      </c>
      <c r="B113" s="32" t="s">
        <v>36</v>
      </c>
      <c r="C113" s="22">
        <v>2013</v>
      </c>
      <c r="D113" s="22" t="s">
        <v>217</v>
      </c>
      <c r="E113" s="22"/>
      <c r="F113" s="33" t="s">
        <v>102</v>
      </c>
      <c r="G113" s="33" t="s">
        <v>88</v>
      </c>
      <c r="H113" s="22">
        <v>6.5</v>
      </c>
      <c r="I113" s="22">
        <v>6.6</v>
      </c>
      <c r="J113" s="22">
        <v>0.1</v>
      </c>
      <c r="K113" s="26" t="s">
        <v>274</v>
      </c>
      <c r="L113" s="22" t="e">
        <f>IF(ISNA(VLOOKUP(F113&amp;G113,#REF!,8,FALSE)),"",VLOOKUP(F113&amp;G113,#REF!,8,FALSE))</f>
        <v>#REF!</v>
      </c>
      <c r="M113" s="22" t="str">
        <f t="shared" si="6"/>
        <v>no</v>
      </c>
      <c r="N113" s="22" t="str">
        <f t="shared" si="7"/>
        <v>BH-T-13-02 @ 6.5 m</v>
      </c>
      <c r="O113" s="1"/>
      <c r="P113" s="1"/>
      <c r="Q113" s="1"/>
      <c r="R113" s="1"/>
      <c r="S113" s="40">
        <v>27.827380999999999</v>
      </c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30"/>
    </row>
    <row r="114" spans="1:154" ht="15" customHeight="1">
      <c r="A114" s="34" t="s">
        <v>78</v>
      </c>
      <c r="B114" s="21" t="s">
        <v>36</v>
      </c>
      <c r="C114" s="22">
        <v>2013</v>
      </c>
      <c r="D114" s="22" t="s">
        <v>217</v>
      </c>
      <c r="E114" s="22"/>
      <c r="F114" s="22" t="s">
        <v>108</v>
      </c>
      <c r="G114" s="22" t="s">
        <v>85</v>
      </c>
      <c r="H114" s="22">
        <v>8</v>
      </c>
      <c r="I114" s="22">
        <v>8.1</v>
      </c>
      <c r="J114" s="22">
        <v>0.1</v>
      </c>
      <c r="K114" s="22" t="s">
        <v>180</v>
      </c>
      <c r="L114" s="22" t="e">
        <f>IF(ISNA(VLOOKUP(F114&amp;G114,#REF!,8,FALSE)),"",VLOOKUP(F114&amp;G114,#REF!,8,FALSE))</f>
        <v>#REF!</v>
      </c>
      <c r="M114" s="22" t="str">
        <f t="shared" si="6"/>
        <v>no</v>
      </c>
      <c r="N114" s="22" t="str">
        <f t="shared" si="7"/>
        <v>BH-T-13-04 @ 8 m</v>
      </c>
      <c r="O114" s="1"/>
      <c r="P114" s="1"/>
      <c r="Q114" s="1"/>
      <c r="R114" s="1"/>
      <c r="S114" s="40">
        <v>27.8637771</v>
      </c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30"/>
    </row>
    <row r="115" spans="1:154" ht="15" customHeight="1">
      <c r="A115" s="34" t="s">
        <v>78</v>
      </c>
      <c r="B115" s="21" t="s">
        <v>36</v>
      </c>
      <c r="C115" s="22">
        <v>2013</v>
      </c>
      <c r="D115" s="22" t="s">
        <v>217</v>
      </c>
      <c r="E115" s="22"/>
      <c r="F115" s="22" t="s">
        <v>108</v>
      </c>
      <c r="G115" s="22" t="s">
        <v>82</v>
      </c>
      <c r="H115" s="22">
        <v>5</v>
      </c>
      <c r="I115" s="22">
        <v>5.0999999999999996</v>
      </c>
      <c r="J115" s="22">
        <v>0.1</v>
      </c>
      <c r="K115" s="22" t="s">
        <v>180</v>
      </c>
      <c r="L115" s="22" t="e">
        <f>IF(ISNA(VLOOKUP(F115&amp;G115,#REF!,8,FALSE)),"",VLOOKUP(F115&amp;G115,#REF!,8,FALSE))</f>
        <v>#REF!</v>
      </c>
      <c r="M115" s="22" t="str">
        <f t="shared" si="6"/>
        <v>no</v>
      </c>
      <c r="N115" s="22" t="str">
        <f t="shared" si="7"/>
        <v>BH-T-13-04 @ 5 m</v>
      </c>
      <c r="O115" s="1"/>
      <c r="P115" s="1"/>
      <c r="Q115" s="1"/>
      <c r="R115" s="1"/>
      <c r="S115" s="40">
        <v>27.9792746</v>
      </c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30"/>
    </row>
    <row r="116" spans="1:154" ht="15" customHeight="1">
      <c r="A116" s="34" t="s">
        <v>78</v>
      </c>
      <c r="B116" s="21" t="s">
        <v>36</v>
      </c>
      <c r="C116" s="22">
        <v>2013</v>
      </c>
      <c r="D116" s="22" t="s">
        <v>217</v>
      </c>
      <c r="E116" s="22"/>
      <c r="F116" s="22" t="s">
        <v>108</v>
      </c>
      <c r="G116" s="22" t="s">
        <v>83</v>
      </c>
      <c r="H116" s="22">
        <v>5.5</v>
      </c>
      <c r="I116" s="22">
        <v>5.6</v>
      </c>
      <c r="J116" s="22">
        <v>0.1</v>
      </c>
      <c r="K116" s="22" t="s">
        <v>180</v>
      </c>
      <c r="L116" s="22" t="e">
        <f>IF(ISNA(VLOOKUP(F116&amp;G116,#REF!,8,FALSE)),"",VLOOKUP(F116&amp;G116,#REF!,8,FALSE))</f>
        <v>#REF!</v>
      </c>
      <c r="M116" s="22" t="str">
        <f t="shared" si="6"/>
        <v>no</v>
      </c>
      <c r="N116" s="22" t="str">
        <f t="shared" si="7"/>
        <v>BH-T-13-04 @ 5.5 m</v>
      </c>
      <c r="O116" s="1"/>
      <c r="P116" s="1"/>
      <c r="Q116" s="1"/>
      <c r="R116" s="1"/>
      <c r="S116" s="40">
        <v>29.4871795</v>
      </c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30"/>
    </row>
    <row r="117" spans="1:154" ht="15" customHeight="1">
      <c r="A117" s="34" t="s">
        <v>78</v>
      </c>
      <c r="B117" s="21" t="s">
        <v>36</v>
      </c>
      <c r="C117" s="22">
        <v>2013</v>
      </c>
      <c r="D117" s="22" t="s">
        <v>217</v>
      </c>
      <c r="E117" s="22"/>
      <c r="F117" s="22" t="s">
        <v>108</v>
      </c>
      <c r="G117" s="22" t="s">
        <v>77</v>
      </c>
      <c r="H117" s="22">
        <v>12</v>
      </c>
      <c r="I117" s="22">
        <v>12.1</v>
      </c>
      <c r="J117" s="22">
        <v>0.1</v>
      </c>
      <c r="K117" s="26" t="s">
        <v>274</v>
      </c>
      <c r="L117" s="22" t="e">
        <f>IF(ISNA(VLOOKUP(F117&amp;G117,#REF!,8,FALSE)),"",VLOOKUP(F117&amp;G117,#REF!,8,FALSE))</f>
        <v>#REF!</v>
      </c>
      <c r="M117" s="22" t="str">
        <f t="shared" si="6"/>
        <v>yes</v>
      </c>
      <c r="N117" s="22" t="str">
        <f t="shared" si="7"/>
        <v>BH-T-13-04 @ 12 m</v>
      </c>
      <c r="O117" s="1"/>
      <c r="P117" s="1"/>
      <c r="Q117" s="1"/>
      <c r="R117" s="1"/>
      <c r="S117" s="40">
        <v>30.396258899999999</v>
      </c>
      <c r="T117" s="1"/>
      <c r="U117" s="1"/>
      <c r="V117" s="1"/>
      <c r="W117" s="1"/>
      <c r="X117" s="1"/>
      <c r="Y117" s="1"/>
      <c r="Z117" s="1"/>
      <c r="AA117" s="1"/>
      <c r="AB117" s="1"/>
      <c r="AC117" s="40">
        <v>0</v>
      </c>
      <c r="AD117" s="40">
        <v>61.4</v>
      </c>
      <c r="AE117" s="40">
        <v>38.6</v>
      </c>
      <c r="AF117" s="40">
        <v>100</v>
      </c>
      <c r="AG117" s="40">
        <v>100</v>
      </c>
      <c r="AH117" s="40">
        <v>100</v>
      </c>
      <c r="AI117" s="40">
        <v>100</v>
      </c>
      <c r="AJ117" s="40">
        <v>100</v>
      </c>
      <c r="AK117" s="40">
        <v>100</v>
      </c>
      <c r="AL117" s="40">
        <v>100</v>
      </c>
      <c r="AM117" s="40"/>
      <c r="AN117" s="40"/>
      <c r="AO117" s="40">
        <v>100</v>
      </c>
      <c r="AP117" s="40"/>
      <c r="AQ117" s="40">
        <v>100</v>
      </c>
      <c r="AR117" s="40"/>
      <c r="AS117" s="40">
        <v>99.7</v>
      </c>
      <c r="AT117" s="40"/>
      <c r="AU117" s="40"/>
      <c r="AV117" s="40">
        <v>98.8</v>
      </c>
      <c r="AW117" s="40"/>
      <c r="AX117" s="40">
        <v>95.7</v>
      </c>
      <c r="AY117" s="40"/>
      <c r="AZ117" s="40"/>
      <c r="BA117" s="40">
        <v>87.6</v>
      </c>
      <c r="BB117" s="40"/>
      <c r="BC117" s="40"/>
      <c r="BD117" s="40">
        <v>38.6</v>
      </c>
      <c r="BE117" s="40"/>
      <c r="BF117" s="40"/>
      <c r="BG117" s="40"/>
      <c r="BH117" s="40"/>
      <c r="BI117" s="40"/>
      <c r="BJ117" s="40"/>
      <c r="BK117" s="40"/>
      <c r="BL117" s="40"/>
      <c r="BM117" s="40"/>
      <c r="BN117" s="40"/>
      <c r="BO117" s="40"/>
      <c r="BP117" s="40"/>
      <c r="BQ117" s="40"/>
      <c r="BR117" s="40"/>
      <c r="BS117" s="40"/>
      <c r="BT117" s="40"/>
      <c r="BU117" s="40"/>
      <c r="BV117" s="40"/>
      <c r="BW117" s="40"/>
      <c r="BX117" s="40"/>
      <c r="BY117" s="40"/>
      <c r="BZ117" s="40"/>
      <c r="CA117" s="40"/>
      <c r="CB117" s="40"/>
      <c r="CC117" s="40"/>
      <c r="CD117" s="40"/>
      <c r="CE117" s="40"/>
      <c r="CF117" s="40"/>
      <c r="CG117" s="40"/>
      <c r="CH117" s="40"/>
      <c r="CI117" s="40"/>
      <c r="CJ117" s="40"/>
      <c r="CK117" s="40"/>
      <c r="CL117" s="40"/>
      <c r="CM117" s="40"/>
      <c r="CN117" s="40"/>
      <c r="CO117" s="40"/>
      <c r="CP117" s="40"/>
      <c r="CQ117" s="40"/>
      <c r="CR117" s="40"/>
      <c r="CS117" s="40"/>
      <c r="CT117" s="40"/>
      <c r="CU117" s="40"/>
      <c r="CV117" s="40"/>
      <c r="CW117" s="40"/>
      <c r="CX117" s="40"/>
      <c r="CY117" s="40"/>
      <c r="CZ117" s="40"/>
      <c r="DA117" s="40"/>
      <c r="DB117" s="40"/>
      <c r="DC117" s="40"/>
      <c r="DD117" s="40"/>
      <c r="DE117" s="40"/>
      <c r="DF117" s="40"/>
      <c r="DG117" s="40"/>
      <c r="DH117" s="40"/>
      <c r="DI117" s="40"/>
      <c r="DJ117" s="40"/>
      <c r="DK117" s="40"/>
      <c r="DL117" s="40"/>
      <c r="DM117" s="40"/>
      <c r="DN117" s="40"/>
      <c r="DO117" s="40"/>
      <c r="DP117" s="40"/>
      <c r="DQ117" s="40"/>
      <c r="DR117" s="40"/>
      <c r="DS117" s="40"/>
      <c r="DT117" s="40"/>
      <c r="DU117" s="40"/>
      <c r="DV117" s="40"/>
      <c r="DW117" s="40"/>
      <c r="DX117" s="40"/>
      <c r="DY117" s="40"/>
      <c r="DZ117" s="40"/>
      <c r="EA117" s="40"/>
      <c r="EB117" s="40"/>
      <c r="EC117" s="40"/>
      <c r="ED117" s="40"/>
      <c r="EE117" s="40"/>
      <c r="EF117" s="40"/>
      <c r="EG117" s="40"/>
      <c r="EH117" s="40"/>
      <c r="EI117" s="40"/>
      <c r="EJ117" s="40"/>
      <c r="EK117" s="40"/>
      <c r="EL117" s="40"/>
      <c r="EM117" s="40"/>
      <c r="EN117" s="40"/>
      <c r="EO117" s="40"/>
      <c r="EP117" s="40"/>
      <c r="EQ117" s="40"/>
      <c r="ER117" s="40"/>
      <c r="ES117" s="40"/>
      <c r="ET117" s="40"/>
      <c r="EU117" s="40"/>
      <c r="EV117" s="40"/>
      <c r="EW117" s="40"/>
      <c r="EX117" s="41"/>
    </row>
    <row r="118" spans="1:154" ht="15" customHeight="1">
      <c r="A118" s="34" t="s">
        <v>78</v>
      </c>
      <c r="B118" s="21" t="s">
        <v>36</v>
      </c>
      <c r="C118" s="22">
        <v>2013</v>
      </c>
      <c r="D118" s="22" t="s">
        <v>217</v>
      </c>
      <c r="E118" s="22"/>
      <c r="F118" s="22" t="s">
        <v>102</v>
      </c>
      <c r="G118" s="22" t="s">
        <v>90</v>
      </c>
      <c r="H118" s="22">
        <v>7.5</v>
      </c>
      <c r="I118" s="22">
        <v>7.6</v>
      </c>
      <c r="J118" s="22">
        <v>0.1</v>
      </c>
      <c r="K118" s="26" t="s">
        <v>274</v>
      </c>
      <c r="L118" s="22" t="e">
        <f>IF(ISNA(VLOOKUP(F118&amp;G118,#REF!,8,FALSE)),"",VLOOKUP(F118&amp;G118,#REF!,8,FALSE))</f>
        <v>#REF!</v>
      </c>
      <c r="M118" s="22" t="str">
        <f t="shared" si="6"/>
        <v>no</v>
      </c>
      <c r="N118" s="22" t="str">
        <f t="shared" si="7"/>
        <v>BH-T-13-02 @ 7.5 m</v>
      </c>
      <c r="O118" s="1"/>
      <c r="P118" s="1"/>
      <c r="Q118" s="1"/>
      <c r="R118" s="1"/>
      <c r="S118" s="40">
        <v>33.877550999999997</v>
      </c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30"/>
    </row>
    <row r="119" spans="1:154" ht="15" customHeight="1">
      <c r="A119" s="35" t="s">
        <v>78</v>
      </c>
      <c r="B119" s="21" t="s">
        <v>66</v>
      </c>
      <c r="C119" s="22">
        <v>2013</v>
      </c>
      <c r="D119" s="22" t="s">
        <v>217</v>
      </c>
      <c r="E119" s="22"/>
      <c r="F119" s="22" t="s">
        <v>122</v>
      </c>
      <c r="G119" s="22" t="s">
        <v>145</v>
      </c>
      <c r="H119" s="22">
        <v>3.4</v>
      </c>
      <c r="I119" s="22">
        <v>3.5</v>
      </c>
      <c r="J119" s="22"/>
      <c r="K119" s="22" t="s">
        <v>274</v>
      </c>
      <c r="L119" s="22"/>
      <c r="M119" s="22" t="str">
        <f t="shared" si="6"/>
        <v>yes</v>
      </c>
      <c r="N119" s="22" t="str">
        <f t="shared" si="7"/>
        <v>TP-T-13-04 @ 3.4 m</v>
      </c>
      <c r="O119" s="1"/>
      <c r="P119" s="1"/>
      <c r="Q119" s="1"/>
      <c r="R119" s="1"/>
      <c r="S119" s="45">
        <v>34.5</v>
      </c>
      <c r="T119" s="1"/>
      <c r="U119" s="1"/>
      <c r="V119" s="1"/>
      <c r="W119" s="1"/>
      <c r="X119" s="1"/>
      <c r="Y119" s="1"/>
      <c r="Z119" s="1"/>
      <c r="AA119" s="1"/>
      <c r="AB119" s="1"/>
      <c r="AC119" s="40">
        <v>0</v>
      </c>
      <c r="AD119" s="40">
        <v>79.64</v>
      </c>
      <c r="AE119" s="40">
        <v>20.36</v>
      </c>
      <c r="AF119" s="40"/>
      <c r="AG119" s="40"/>
      <c r="AH119" s="40">
        <v>100</v>
      </c>
      <c r="AI119" s="40"/>
      <c r="AJ119" s="40"/>
      <c r="AK119" s="40">
        <v>100</v>
      </c>
      <c r="AL119" s="40"/>
      <c r="AM119" s="40">
        <v>100</v>
      </c>
      <c r="AN119" s="40"/>
      <c r="AO119" s="40">
        <v>100</v>
      </c>
      <c r="AP119" s="40">
        <v>100</v>
      </c>
      <c r="AQ119" s="40"/>
      <c r="AR119" s="40">
        <v>99.68</v>
      </c>
      <c r="AS119" s="40"/>
      <c r="AT119" s="40">
        <v>96.83</v>
      </c>
      <c r="AU119" s="40"/>
      <c r="AV119" s="40"/>
      <c r="AW119" s="40">
        <v>76.13</v>
      </c>
      <c r="AX119" s="40"/>
      <c r="AY119" s="40"/>
      <c r="AZ119" s="40"/>
      <c r="BA119" s="40">
        <v>27.949999999999996</v>
      </c>
      <c r="BB119" s="40"/>
      <c r="BC119" s="40"/>
      <c r="BD119" s="40">
        <v>20.36</v>
      </c>
      <c r="BE119" s="40">
        <v>18.440000000000001</v>
      </c>
      <c r="BF119" s="40"/>
      <c r="BG119" s="40"/>
      <c r="BH119" s="40"/>
      <c r="BI119" s="40"/>
      <c r="BJ119" s="40"/>
      <c r="BK119" s="40"/>
      <c r="BL119" s="40"/>
      <c r="BM119" s="40"/>
      <c r="BN119" s="40"/>
      <c r="BO119" s="40"/>
      <c r="BP119" s="40"/>
      <c r="BQ119" s="40"/>
      <c r="BR119" s="40"/>
      <c r="BS119" s="40"/>
      <c r="BT119" s="40"/>
      <c r="BU119" s="40"/>
      <c r="BV119" s="40"/>
      <c r="BW119" s="40"/>
      <c r="BX119" s="40"/>
      <c r="BY119" s="40"/>
      <c r="BZ119" s="40"/>
      <c r="CA119" s="40"/>
      <c r="CB119" s="40"/>
      <c r="CC119" s="40"/>
      <c r="CD119" s="40"/>
      <c r="CE119" s="40"/>
      <c r="CF119" s="40"/>
      <c r="CG119" s="40"/>
      <c r="CH119" s="40"/>
      <c r="CI119" s="40"/>
      <c r="CJ119" s="40"/>
      <c r="CK119" s="40"/>
      <c r="CL119" s="40"/>
      <c r="CM119" s="40"/>
      <c r="CN119" s="40"/>
      <c r="CO119" s="40"/>
      <c r="CP119" s="40"/>
      <c r="CQ119" s="40"/>
      <c r="CR119" s="40"/>
      <c r="CS119" s="40"/>
      <c r="CT119" s="40"/>
      <c r="CU119" s="40"/>
      <c r="CV119" s="40"/>
      <c r="CW119" s="40"/>
      <c r="CX119" s="40"/>
      <c r="CY119" s="40"/>
      <c r="CZ119" s="40"/>
      <c r="DA119" s="40"/>
      <c r="DB119" s="40"/>
      <c r="DC119" s="40"/>
      <c r="DD119" s="40"/>
      <c r="DE119" s="40"/>
      <c r="DF119" s="40"/>
      <c r="DG119" s="40"/>
      <c r="DH119" s="40"/>
      <c r="DI119" s="40"/>
      <c r="DJ119" s="40"/>
      <c r="DK119" s="40"/>
      <c r="DL119" s="40"/>
      <c r="DM119" s="40"/>
      <c r="DN119" s="40"/>
      <c r="DO119" s="40"/>
      <c r="DP119" s="40"/>
      <c r="DQ119" s="40"/>
      <c r="DR119" s="40"/>
      <c r="DS119" s="40"/>
      <c r="DT119" s="40"/>
      <c r="DU119" s="40"/>
      <c r="DV119" s="40"/>
      <c r="DW119" s="40"/>
      <c r="DX119" s="40"/>
      <c r="DY119" s="40"/>
      <c r="DZ119" s="40"/>
      <c r="EA119" s="40"/>
      <c r="EB119" s="40"/>
      <c r="EC119" s="40"/>
      <c r="ED119" s="40"/>
      <c r="EE119" s="40"/>
      <c r="EF119" s="40"/>
      <c r="EG119" s="40"/>
      <c r="EH119" s="40"/>
      <c r="EI119" s="40"/>
      <c r="EJ119" s="40"/>
      <c r="EK119" s="40"/>
      <c r="EL119" s="40"/>
      <c r="EM119" s="40"/>
      <c r="EN119" s="40"/>
      <c r="EO119" s="40"/>
      <c r="EP119" s="40"/>
      <c r="EQ119" s="40"/>
      <c r="ER119" s="40"/>
      <c r="ES119" s="40"/>
      <c r="ET119" s="40"/>
      <c r="EU119" s="40"/>
      <c r="EV119" s="40"/>
      <c r="EW119" s="40"/>
      <c r="EX119" s="41"/>
    </row>
    <row r="120" spans="1:154" ht="15" customHeight="1">
      <c r="A120" s="34" t="s">
        <v>218</v>
      </c>
      <c r="B120" s="32" t="s">
        <v>36</v>
      </c>
      <c r="C120" s="22">
        <v>1988</v>
      </c>
      <c r="D120" s="22" t="s">
        <v>192</v>
      </c>
      <c r="E120" s="22" t="s">
        <v>207</v>
      </c>
      <c r="F120" s="33" t="s">
        <v>210</v>
      </c>
      <c r="G120" s="33" t="s">
        <v>212</v>
      </c>
      <c r="H120" s="22">
        <v>15.5</v>
      </c>
      <c r="I120" s="22"/>
      <c r="J120" s="22"/>
      <c r="K120" s="22" t="s">
        <v>274</v>
      </c>
      <c r="L120" s="22"/>
      <c r="M120" s="22" t="str">
        <f t="shared" si="6"/>
        <v>yes</v>
      </c>
      <c r="N120" s="22" t="str">
        <f t="shared" si="7"/>
        <v>DH88-3 @ 15.5 m</v>
      </c>
      <c r="O120" s="1"/>
      <c r="P120" s="47"/>
      <c r="Q120" s="47"/>
      <c r="R120" s="47"/>
      <c r="S120" s="49">
        <v>15.5</v>
      </c>
      <c r="T120" s="47"/>
      <c r="U120" s="47"/>
      <c r="V120" s="47"/>
      <c r="W120" s="47"/>
      <c r="X120" s="47"/>
      <c r="Y120" s="47"/>
      <c r="Z120" s="47"/>
      <c r="AA120" s="47"/>
      <c r="AB120" s="47"/>
      <c r="AC120" s="49"/>
      <c r="AD120" s="49"/>
      <c r="AE120" s="49"/>
      <c r="AF120" s="49"/>
      <c r="AG120" s="49"/>
      <c r="AH120" s="49">
        <v>100</v>
      </c>
      <c r="AI120" s="49"/>
      <c r="AJ120" s="49"/>
      <c r="AK120" s="49">
        <v>84</v>
      </c>
      <c r="AL120" s="49"/>
      <c r="AM120" s="49">
        <v>81</v>
      </c>
      <c r="AN120" s="49"/>
      <c r="AO120" s="49">
        <v>70</v>
      </c>
      <c r="AP120" s="49"/>
      <c r="AQ120" s="49">
        <v>63</v>
      </c>
      <c r="AR120" s="49"/>
      <c r="AS120" s="49">
        <v>58</v>
      </c>
      <c r="AT120" s="49"/>
      <c r="AU120" s="49"/>
      <c r="AV120" s="49">
        <v>53</v>
      </c>
      <c r="AW120" s="49"/>
      <c r="AX120" s="49">
        <v>48</v>
      </c>
      <c r="AY120" s="49"/>
      <c r="AZ120" s="49"/>
      <c r="BA120" s="49">
        <v>42</v>
      </c>
      <c r="BB120" s="49"/>
      <c r="BC120" s="49"/>
      <c r="BD120" s="49">
        <v>31</v>
      </c>
      <c r="BE120" s="49"/>
      <c r="BF120" s="49"/>
      <c r="BG120" s="49"/>
      <c r="BH120" s="49"/>
      <c r="BI120" s="49"/>
      <c r="BJ120" s="49"/>
      <c r="BK120" s="49"/>
      <c r="BL120" s="49"/>
      <c r="BM120" s="49"/>
      <c r="BN120" s="49"/>
      <c r="BO120" s="49"/>
      <c r="BP120" s="49"/>
      <c r="BQ120" s="49"/>
      <c r="BR120" s="49"/>
      <c r="BS120" s="49"/>
      <c r="BT120" s="49"/>
      <c r="BU120" s="49"/>
      <c r="BV120" s="49"/>
      <c r="BW120" s="49"/>
      <c r="BX120" s="49"/>
      <c r="BY120" s="49"/>
      <c r="BZ120" s="49"/>
      <c r="CA120" s="49"/>
      <c r="CB120" s="49"/>
      <c r="CC120" s="49"/>
      <c r="CD120" s="49"/>
      <c r="CE120" s="49"/>
      <c r="CF120" s="49"/>
      <c r="CG120" s="49"/>
      <c r="CH120" s="49"/>
      <c r="CI120" s="49"/>
      <c r="CJ120" s="49"/>
      <c r="CK120" s="49"/>
      <c r="CL120" s="49"/>
      <c r="CM120" s="49"/>
      <c r="CN120" s="49"/>
      <c r="CO120" s="49"/>
      <c r="CP120" s="49"/>
      <c r="CQ120" s="49"/>
      <c r="CR120" s="49"/>
      <c r="CS120" s="49"/>
      <c r="CT120" s="49"/>
      <c r="CU120" s="49"/>
      <c r="CV120" s="49"/>
      <c r="CW120" s="49"/>
      <c r="CX120" s="49"/>
      <c r="CY120" s="49"/>
      <c r="CZ120" s="49"/>
      <c r="DA120" s="49"/>
      <c r="DB120" s="49"/>
      <c r="DC120" s="49"/>
      <c r="DD120" s="49"/>
      <c r="DE120" s="49"/>
      <c r="DF120" s="49"/>
      <c r="DG120" s="49"/>
      <c r="DH120" s="49"/>
      <c r="DI120" s="49"/>
      <c r="DJ120" s="49"/>
      <c r="DK120" s="49"/>
      <c r="DL120" s="49"/>
      <c r="DM120" s="49"/>
      <c r="DN120" s="49"/>
      <c r="DO120" s="49"/>
      <c r="DP120" s="49"/>
      <c r="DQ120" s="49"/>
      <c r="DR120" s="49"/>
      <c r="DS120" s="49"/>
      <c r="DT120" s="49"/>
      <c r="DU120" s="49"/>
      <c r="DV120" s="49"/>
      <c r="DW120" s="49"/>
      <c r="DX120" s="49"/>
      <c r="DY120" s="49"/>
      <c r="DZ120" s="49"/>
      <c r="EA120" s="49"/>
      <c r="EB120" s="49"/>
      <c r="EC120" s="49"/>
      <c r="ED120" s="49"/>
      <c r="EE120" s="49"/>
      <c r="EF120" s="49"/>
      <c r="EG120" s="49"/>
      <c r="EH120" s="49"/>
      <c r="EI120" s="49"/>
      <c r="EJ120" s="49"/>
      <c r="EK120" s="49"/>
      <c r="EL120" s="49"/>
      <c r="EM120" s="49"/>
      <c r="EN120" s="49"/>
      <c r="EO120" s="49"/>
      <c r="EP120" s="49"/>
      <c r="EQ120" s="49"/>
      <c r="ER120" s="49"/>
      <c r="ES120" s="49"/>
      <c r="ET120" s="49"/>
      <c r="EU120" s="49"/>
      <c r="EV120" s="49"/>
      <c r="EW120" s="49"/>
      <c r="EX120" s="41"/>
    </row>
    <row r="121" spans="1:154" ht="15" customHeight="1">
      <c r="A121" s="34" t="s">
        <v>218</v>
      </c>
      <c r="B121" s="32" t="s">
        <v>36</v>
      </c>
      <c r="C121" s="22">
        <v>1988</v>
      </c>
      <c r="D121" s="22" t="s">
        <v>192</v>
      </c>
      <c r="E121" s="37" t="s">
        <v>207</v>
      </c>
      <c r="F121" s="33" t="s">
        <v>210</v>
      </c>
      <c r="G121" s="33" t="s">
        <v>211</v>
      </c>
      <c r="H121" s="22">
        <v>3.4</v>
      </c>
      <c r="I121" s="22"/>
      <c r="J121" s="22"/>
      <c r="K121" s="22" t="s">
        <v>274</v>
      </c>
      <c r="L121" s="22"/>
      <c r="M121" s="22" t="str">
        <f t="shared" si="6"/>
        <v>yes</v>
      </c>
      <c r="N121" s="22" t="str">
        <f t="shared" si="7"/>
        <v>DH88-3 @ 3.4 m</v>
      </c>
      <c r="O121" s="1"/>
      <c r="P121" s="47"/>
      <c r="Q121" s="47"/>
      <c r="R121" s="47"/>
      <c r="S121" s="49">
        <v>3.4</v>
      </c>
      <c r="T121" s="47"/>
      <c r="U121" s="47"/>
      <c r="V121" s="47"/>
      <c r="W121" s="47"/>
      <c r="X121" s="47"/>
      <c r="Y121" s="47"/>
      <c r="Z121" s="47"/>
      <c r="AA121" s="47"/>
      <c r="AB121" s="47"/>
      <c r="AC121" s="49"/>
      <c r="AD121" s="49"/>
      <c r="AE121" s="49"/>
      <c r="AF121" s="49"/>
      <c r="AG121" s="49"/>
      <c r="AH121" s="49"/>
      <c r="AI121" s="49"/>
      <c r="AJ121" s="49"/>
      <c r="AK121" s="49"/>
      <c r="AL121" s="49"/>
      <c r="AM121" s="49"/>
      <c r="AN121" s="49"/>
      <c r="AO121" s="49"/>
      <c r="AP121" s="49"/>
      <c r="AQ121" s="49">
        <v>100</v>
      </c>
      <c r="AR121" s="49"/>
      <c r="AS121" s="49">
        <v>97</v>
      </c>
      <c r="AT121" s="49"/>
      <c r="AU121" s="49"/>
      <c r="AV121" s="49">
        <v>87</v>
      </c>
      <c r="AW121" s="49"/>
      <c r="AX121" s="49">
        <v>60</v>
      </c>
      <c r="AY121" s="49"/>
      <c r="AZ121" s="49"/>
      <c r="BA121" s="49">
        <v>26</v>
      </c>
      <c r="BB121" s="49"/>
      <c r="BC121" s="49"/>
      <c r="BD121" s="49">
        <v>3</v>
      </c>
      <c r="BE121" s="49"/>
      <c r="BF121" s="49"/>
      <c r="BG121" s="49"/>
      <c r="BH121" s="49"/>
      <c r="BI121" s="49"/>
      <c r="BJ121" s="49"/>
      <c r="BK121" s="49"/>
      <c r="BL121" s="49"/>
      <c r="BM121" s="49"/>
      <c r="BN121" s="49"/>
      <c r="BO121" s="49"/>
      <c r="BP121" s="49"/>
      <c r="BQ121" s="49"/>
      <c r="BR121" s="49"/>
      <c r="BS121" s="49"/>
      <c r="BT121" s="49"/>
      <c r="BU121" s="49"/>
      <c r="BV121" s="49"/>
      <c r="BW121" s="49"/>
      <c r="BX121" s="49"/>
      <c r="BY121" s="49"/>
      <c r="BZ121" s="49"/>
      <c r="CA121" s="49"/>
      <c r="CB121" s="49"/>
      <c r="CC121" s="49"/>
      <c r="CD121" s="49"/>
      <c r="CE121" s="49"/>
      <c r="CF121" s="49"/>
      <c r="CG121" s="49"/>
      <c r="CH121" s="49"/>
      <c r="CI121" s="49"/>
      <c r="CJ121" s="49"/>
      <c r="CK121" s="49"/>
      <c r="CL121" s="49"/>
      <c r="CM121" s="49"/>
      <c r="CN121" s="49"/>
      <c r="CO121" s="49"/>
      <c r="CP121" s="49"/>
      <c r="CQ121" s="49"/>
      <c r="CR121" s="49"/>
      <c r="CS121" s="49"/>
      <c r="CT121" s="49"/>
      <c r="CU121" s="49"/>
      <c r="CV121" s="49"/>
      <c r="CW121" s="49"/>
      <c r="CX121" s="49"/>
      <c r="CY121" s="49"/>
      <c r="CZ121" s="49"/>
      <c r="DA121" s="49"/>
      <c r="DB121" s="49"/>
      <c r="DC121" s="49"/>
      <c r="DD121" s="49"/>
      <c r="DE121" s="49"/>
      <c r="DF121" s="49"/>
      <c r="DG121" s="49"/>
      <c r="DH121" s="49"/>
      <c r="DI121" s="49"/>
      <c r="DJ121" s="49"/>
      <c r="DK121" s="49"/>
      <c r="DL121" s="49"/>
      <c r="DM121" s="49"/>
      <c r="DN121" s="49"/>
      <c r="DO121" s="49"/>
      <c r="DP121" s="49"/>
      <c r="DQ121" s="49"/>
      <c r="DR121" s="49"/>
      <c r="DS121" s="49"/>
      <c r="DT121" s="49"/>
      <c r="DU121" s="49"/>
      <c r="DV121" s="49"/>
      <c r="DW121" s="49"/>
      <c r="DX121" s="49"/>
      <c r="DY121" s="49"/>
      <c r="DZ121" s="49"/>
      <c r="EA121" s="49"/>
      <c r="EB121" s="49"/>
      <c r="EC121" s="49"/>
      <c r="ED121" s="49"/>
      <c r="EE121" s="49"/>
      <c r="EF121" s="49"/>
      <c r="EG121" s="49"/>
      <c r="EH121" s="49"/>
      <c r="EI121" s="49"/>
      <c r="EJ121" s="49"/>
      <c r="EK121" s="49"/>
      <c r="EL121" s="49"/>
      <c r="EM121" s="49"/>
      <c r="EN121" s="49"/>
      <c r="EO121" s="49"/>
      <c r="EP121" s="49"/>
      <c r="EQ121" s="49"/>
      <c r="ER121" s="49"/>
      <c r="ES121" s="49"/>
      <c r="ET121" s="49"/>
      <c r="EU121" s="49"/>
      <c r="EV121" s="49"/>
      <c r="EW121" s="49"/>
      <c r="EX121" s="41"/>
    </row>
    <row r="122" spans="1:154" ht="15" customHeight="1">
      <c r="A122" s="34" t="s">
        <v>218</v>
      </c>
      <c r="B122" s="32" t="s">
        <v>36</v>
      </c>
      <c r="C122" s="22">
        <v>1988</v>
      </c>
      <c r="D122" s="22" t="s">
        <v>192</v>
      </c>
      <c r="E122" s="39" t="s">
        <v>207</v>
      </c>
      <c r="F122" s="33" t="s">
        <v>210</v>
      </c>
      <c r="G122" s="33" t="s">
        <v>209</v>
      </c>
      <c r="H122" s="22">
        <v>0.4</v>
      </c>
      <c r="I122" s="22"/>
      <c r="J122" s="22"/>
      <c r="K122" s="22" t="s">
        <v>274</v>
      </c>
      <c r="L122" s="22"/>
      <c r="M122" s="22" t="str">
        <f t="shared" si="6"/>
        <v>yes</v>
      </c>
      <c r="N122" s="22" t="str">
        <f t="shared" si="7"/>
        <v>DH88-3 @ 0.4 m</v>
      </c>
      <c r="O122" s="1"/>
      <c r="P122" s="47"/>
      <c r="Q122" s="47"/>
      <c r="R122" s="47"/>
      <c r="S122" s="49">
        <v>0.4</v>
      </c>
      <c r="T122" s="47"/>
      <c r="U122" s="47"/>
      <c r="V122" s="47"/>
      <c r="W122" s="47"/>
      <c r="X122" s="47"/>
      <c r="Y122" s="47"/>
      <c r="Z122" s="47"/>
      <c r="AA122" s="47"/>
      <c r="AB122" s="47"/>
      <c r="AC122" s="49"/>
      <c r="AD122" s="49"/>
      <c r="AE122" s="49"/>
      <c r="AF122" s="49"/>
      <c r="AG122" s="49"/>
      <c r="AH122" s="49"/>
      <c r="AI122" s="49"/>
      <c r="AJ122" s="49"/>
      <c r="AK122" s="49"/>
      <c r="AL122" s="49"/>
      <c r="AM122" s="49"/>
      <c r="AN122" s="49"/>
      <c r="AO122" s="49"/>
      <c r="AP122" s="49"/>
      <c r="AQ122" s="49">
        <v>100</v>
      </c>
      <c r="AR122" s="49"/>
      <c r="AS122" s="49">
        <v>99</v>
      </c>
      <c r="AT122" s="49"/>
      <c r="AU122" s="49"/>
      <c r="AV122" s="49">
        <v>97</v>
      </c>
      <c r="AW122" s="49"/>
      <c r="AX122" s="49">
        <v>92</v>
      </c>
      <c r="AY122" s="49"/>
      <c r="AZ122" s="49"/>
      <c r="BA122" s="49">
        <v>68</v>
      </c>
      <c r="BB122" s="49"/>
      <c r="BC122" s="49"/>
      <c r="BD122" s="49">
        <v>8</v>
      </c>
      <c r="BE122" s="49"/>
      <c r="BF122" s="49"/>
      <c r="BG122" s="49"/>
      <c r="BH122" s="49"/>
      <c r="BI122" s="49"/>
      <c r="BJ122" s="49"/>
      <c r="BK122" s="49"/>
      <c r="BL122" s="49"/>
      <c r="BM122" s="49"/>
      <c r="BN122" s="49"/>
      <c r="BO122" s="49"/>
      <c r="BP122" s="49"/>
      <c r="BQ122" s="49"/>
      <c r="BR122" s="49"/>
      <c r="BS122" s="49"/>
      <c r="BT122" s="49"/>
      <c r="BU122" s="49"/>
      <c r="BV122" s="49"/>
      <c r="BW122" s="49"/>
      <c r="BX122" s="49"/>
      <c r="BY122" s="49"/>
      <c r="BZ122" s="49"/>
      <c r="CA122" s="49"/>
      <c r="CB122" s="49"/>
      <c r="CC122" s="49"/>
      <c r="CD122" s="49"/>
      <c r="CE122" s="49"/>
      <c r="CF122" s="49"/>
      <c r="CG122" s="49"/>
      <c r="CH122" s="49"/>
      <c r="CI122" s="49"/>
      <c r="CJ122" s="49"/>
      <c r="CK122" s="49"/>
      <c r="CL122" s="49"/>
      <c r="CM122" s="49"/>
      <c r="CN122" s="49"/>
      <c r="CO122" s="49"/>
      <c r="CP122" s="49"/>
      <c r="CQ122" s="49"/>
      <c r="CR122" s="49"/>
      <c r="CS122" s="49"/>
      <c r="CT122" s="49"/>
      <c r="CU122" s="49"/>
      <c r="CV122" s="49"/>
      <c r="CW122" s="49"/>
      <c r="CX122" s="49"/>
      <c r="CY122" s="49"/>
      <c r="CZ122" s="49"/>
      <c r="DA122" s="49"/>
      <c r="DB122" s="49"/>
      <c r="DC122" s="49"/>
      <c r="DD122" s="49"/>
      <c r="DE122" s="49"/>
      <c r="DF122" s="49"/>
      <c r="DG122" s="49"/>
      <c r="DH122" s="49"/>
      <c r="DI122" s="49"/>
      <c r="DJ122" s="49"/>
      <c r="DK122" s="49"/>
      <c r="DL122" s="49"/>
      <c r="DM122" s="49"/>
      <c r="DN122" s="49"/>
      <c r="DO122" s="49"/>
      <c r="DP122" s="49"/>
      <c r="DQ122" s="49"/>
      <c r="DR122" s="49"/>
      <c r="DS122" s="49"/>
      <c r="DT122" s="49"/>
      <c r="DU122" s="49"/>
      <c r="DV122" s="49"/>
      <c r="DW122" s="49"/>
      <c r="DX122" s="49"/>
      <c r="DY122" s="49"/>
      <c r="DZ122" s="49"/>
      <c r="EA122" s="49"/>
      <c r="EB122" s="49"/>
      <c r="EC122" s="49"/>
      <c r="ED122" s="49"/>
      <c r="EE122" s="49"/>
      <c r="EF122" s="49"/>
      <c r="EG122" s="49"/>
      <c r="EH122" s="49"/>
      <c r="EI122" s="49"/>
      <c r="EJ122" s="49"/>
      <c r="EK122" s="49"/>
      <c r="EL122" s="49"/>
      <c r="EM122" s="49"/>
      <c r="EN122" s="49"/>
      <c r="EO122" s="49"/>
      <c r="EP122" s="49"/>
      <c r="EQ122" s="49"/>
      <c r="ER122" s="49"/>
      <c r="ES122" s="49"/>
      <c r="ET122" s="49"/>
      <c r="EU122" s="49"/>
      <c r="EV122" s="49"/>
      <c r="EW122" s="49"/>
      <c r="EX122" s="41"/>
    </row>
    <row r="123" spans="1:154" ht="15" customHeight="1">
      <c r="A123" s="34" t="s">
        <v>218</v>
      </c>
      <c r="B123" s="21" t="s">
        <v>36</v>
      </c>
      <c r="C123" s="22">
        <v>1988</v>
      </c>
      <c r="D123" s="22" t="s">
        <v>192</v>
      </c>
      <c r="E123" s="22" t="s">
        <v>207</v>
      </c>
      <c r="F123" s="22" t="s">
        <v>208</v>
      </c>
      <c r="G123" s="22" t="s">
        <v>209</v>
      </c>
      <c r="H123" s="22">
        <v>1.8</v>
      </c>
      <c r="I123" s="22"/>
      <c r="J123" s="22"/>
      <c r="K123" s="22" t="s">
        <v>274</v>
      </c>
      <c r="L123" s="22"/>
      <c r="M123" s="22" t="str">
        <f t="shared" si="6"/>
        <v>yes</v>
      </c>
      <c r="N123" s="22" t="str">
        <f t="shared" si="7"/>
        <v>DH88-4 @ 1.8 m</v>
      </c>
      <c r="O123" s="1"/>
      <c r="P123" s="47"/>
      <c r="Q123" s="47"/>
      <c r="R123" s="47"/>
      <c r="S123" s="49">
        <v>1.8</v>
      </c>
      <c r="T123" s="47"/>
      <c r="U123" s="47"/>
      <c r="V123" s="47"/>
      <c r="W123" s="47"/>
      <c r="X123" s="47"/>
      <c r="Y123" s="47"/>
      <c r="Z123" s="47"/>
      <c r="AA123" s="47"/>
      <c r="AB123" s="47"/>
      <c r="AC123" s="49"/>
      <c r="AD123" s="49"/>
      <c r="AE123" s="49"/>
      <c r="AF123" s="49"/>
      <c r="AG123" s="49"/>
      <c r="AH123" s="49"/>
      <c r="AI123" s="49"/>
      <c r="AJ123" s="49"/>
      <c r="AK123" s="49"/>
      <c r="AL123" s="49"/>
      <c r="AM123" s="49"/>
      <c r="AN123" s="49"/>
      <c r="AO123" s="49"/>
      <c r="AP123" s="49"/>
      <c r="AQ123" s="49">
        <v>100</v>
      </c>
      <c r="AR123" s="49"/>
      <c r="AS123" s="49">
        <v>99</v>
      </c>
      <c r="AT123" s="49"/>
      <c r="AU123" s="49"/>
      <c r="AV123" s="49">
        <v>90</v>
      </c>
      <c r="AW123" s="49"/>
      <c r="AX123" s="49">
        <v>73</v>
      </c>
      <c r="AY123" s="49"/>
      <c r="AZ123" s="49"/>
      <c r="BA123" s="49">
        <v>50</v>
      </c>
      <c r="BB123" s="49"/>
      <c r="BC123" s="49"/>
      <c r="BD123" s="49">
        <v>8</v>
      </c>
      <c r="BE123" s="49"/>
      <c r="BF123" s="49"/>
      <c r="BG123" s="49"/>
      <c r="BH123" s="49"/>
      <c r="BI123" s="49"/>
      <c r="BJ123" s="49"/>
      <c r="BK123" s="49"/>
      <c r="BL123" s="49"/>
      <c r="BM123" s="49"/>
      <c r="BN123" s="49"/>
      <c r="BO123" s="49"/>
      <c r="BP123" s="49"/>
      <c r="BQ123" s="49"/>
      <c r="BR123" s="49"/>
      <c r="BS123" s="49"/>
      <c r="BT123" s="49"/>
      <c r="BU123" s="49"/>
      <c r="BV123" s="49"/>
      <c r="BW123" s="49"/>
      <c r="BX123" s="49"/>
      <c r="BY123" s="49"/>
      <c r="BZ123" s="49"/>
      <c r="CA123" s="49"/>
      <c r="CB123" s="49"/>
      <c r="CC123" s="49"/>
      <c r="CD123" s="49"/>
      <c r="CE123" s="49"/>
      <c r="CF123" s="49"/>
      <c r="CG123" s="49"/>
      <c r="CH123" s="49"/>
      <c r="CI123" s="49"/>
      <c r="CJ123" s="49"/>
      <c r="CK123" s="49"/>
      <c r="CL123" s="49"/>
      <c r="CM123" s="49"/>
      <c r="CN123" s="49"/>
      <c r="CO123" s="49"/>
      <c r="CP123" s="49"/>
      <c r="CQ123" s="49"/>
      <c r="CR123" s="49"/>
      <c r="CS123" s="49"/>
      <c r="CT123" s="49"/>
      <c r="CU123" s="49"/>
      <c r="CV123" s="49"/>
      <c r="CW123" s="49"/>
      <c r="CX123" s="49"/>
      <c r="CY123" s="49"/>
      <c r="CZ123" s="49"/>
      <c r="DA123" s="49"/>
      <c r="DB123" s="49"/>
      <c r="DC123" s="49"/>
      <c r="DD123" s="49"/>
      <c r="DE123" s="49"/>
      <c r="DF123" s="49"/>
      <c r="DG123" s="49"/>
      <c r="DH123" s="49"/>
      <c r="DI123" s="49"/>
      <c r="DJ123" s="49"/>
      <c r="DK123" s="49"/>
      <c r="DL123" s="49"/>
      <c r="DM123" s="49"/>
      <c r="DN123" s="49"/>
      <c r="DO123" s="49"/>
      <c r="DP123" s="49"/>
      <c r="DQ123" s="49"/>
      <c r="DR123" s="49"/>
      <c r="DS123" s="49"/>
      <c r="DT123" s="49"/>
      <c r="DU123" s="49"/>
      <c r="DV123" s="49"/>
      <c r="DW123" s="49"/>
      <c r="DX123" s="49"/>
      <c r="DY123" s="49"/>
      <c r="DZ123" s="49"/>
      <c r="EA123" s="49"/>
      <c r="EB123" s="49"/>
      <c r="EC123" s="49"/>
      <c r="ED123" s="49"/>
      <c r="EE123" s="49"/>
      <c r="EF123" s="49"/>
      <c r="EG123" s="49"/>
      <c r="EH123" s="49"/>
      <c r="EI123" s="49"/>
      <c r="EJ123" s="49"/>
      <c r="EK123" s="49"/>
      <c r="EL123" s="49"/>
      <c r="EM123" s="49"/>
      <c r="EN123" s="49"/>
      <c r="EO123" s="49"/>
      <c r="EP123" s="49"/>
      <c r="EQ123" s="49"/>
      <c r="ER123" s="49"/>
      <c r="ES123" s="49"/>
      <c r="ET123" s="49"/>
      <c r="EU123" s="49"/>
      <c r="EV123" s="49"/>
      <c r="EW123" s="49"/>
      <c r="EX123" s="41"/>
    </row>
    <row r="124" spans="1:154" ht="15" customHeight="1">
      <c r="A124" s="34" t="s">
        <v>69</v>
      </c>
      <c r="B124" s="21" t="s">
        <v>36</v>
      </c>
      <c r="C124" s="22">
        <v>1995</v>
      </c>
      <c r="D124" s="22" t="s">
        <v>192</v>
      </c>
      <c r="E124" s="22" t="s">
        <v>193</v>
      </c>
      <c r="F124" s="22" t="s">
        <v>194</v>
      </c>
      <c r="G124" s="22"/>
      <c r="H124" s="22">
        <v>7.3</v>
      </c>
      <c r="I124" s="22"/>
      <c r="J124" s="22"/>
      <c r="K124" s="22" t="s">
        <v>274</v>
      </c>
      <c r="L124" s="22"/>
      <c r="M124" s="22" t="str">
        <f t="shared" si="6"/>
        <v>yes</v>
      </c>
      <c r="N124" s="22" t="str">
        <f t="shared" si="7"/>
        <v>DH95-04 @ 7.3 m</v>
      </c>
      <c r="O124" s="1"/>
      <c r="P124" s="47"/>
      <c r="Q124" s="47"/>
      <c r="R124" s="47"/>
      <c r="S124" s="49">
        <v>14</v>
      </c>
      <c r="T124" s="47"/>
      <c r="U124" s="47"/>
      <c r="V124" s="47"/>
      <c r="W124" s="47"/>
      <c r="X124" s="47"/>
      <c r="Y124" s="47"/>
      <c r="Z124" s="47"/>
      <c r="AA124" s="47"/>
      <c r="AB124" s="47"/>
      <c r="AC124" s="49"/>
      <c r="AD124" s="49"/>
      <c r="AE124" s="49"/>
      <c r="AF124" s="49"/>
      <c r="AG124" s="49"/>
      <c r="AH124" s="49"/>
      <c r="AI124" s="49"/>
      <c r="AJ124" s="49"/>
      <c r="AK124" s="49"/>
      <c r="AL124" s="49"/>
      <c r="AM124" s="49"/>
      <c r="AN124" s="49"/>
      <c r="AO124" s="49">
        <v>100</v>
      </c>
      <c r="AP124" s="49"/>
      <c r="AQ124" s="49">
        <v>99</v>
      </c>
      <c r="AR124" s="49"/>
      <c r="AS124" s="49">
        <v>98</v>
      </c>
      <c r="AT124" s="49"/>
      <c r="AU124" s="49"/>
      <c r="AV124" s="49">
        <v>88</v>
      </c>
      <c r="AW124" s="49"/>
      <c r="AX124" s="49">
        <v>68</v>
      </c>
      <c r="AY124" s="49"/>
      <c r="AZ124" s="49"/>
      <c r="BA124" s="49">
        <v>44</v>
      </c>
      <c r="BB124" s="49"/>
      <c r="BC124" s="49"/>
      <c r="BD124" s="49">
        <v>17</v>
      </c>
      <c r="BE124" s="49"/>
      <c r="BF124" s="49"/>
      <c r="BG124" s="49"/>
      <c r="BH124" s="49"/>
      <c r="BI124" s="49"/>
      <c r="BJ124" s="49"/>
      <c r="BK124" s="49"/>
      <c r="BL124" s="49"/>
      <c r="BM124" s="49"/>
      <c r="BN124" s="49"/>
      <c r="BO124" s="49"/>
      <c r="BP124" s="49"/>
      <c r="BQ124" s="49"/>
      <c r="BR124" s="49"/>
      <c r="BS124" s="49"/>
      <c r="BT124" s="49"/>
      <c r="BU124" s="49"/>
      <c r="BV124" s="49"/>
      <c r="BW124" s="49"/>
      <c r="BX124" s="49"/>
      <c r="BY124" s="49"/>
      <c r="BZ124" s="49"/>
      <c r="CA124" s="49"/>
      <c r="CB124" s="49"/>
      <c r="CC124" s="49"/>
      <c r="CD124" s="49"/>
      <c r="CE124" s="49"/>
      <c r="CF124" s="49"/>
      <c r="CG124" s="49"/>
      <c r="CH124" s="49"/>
      <c r="CI124" s="49"/>
      <c r="CJ124" s="49"/>
      <c r="CK124" s="49"/>
      <c r="CL124" s="49"/>
      <c r="CM124" s="49"/>
      <c r="CN124" s="49"/>
      <c r="CO124" s="49"/>
      <c r="CP124" s="49"/>
      <c r="CQ124" s="49"/>
      <c r="CR124" s="49"/>
      <c r="CS124" s="49"/>
      <c r="CT124" s="49"/>
      <c r="CU124" s="49"/>
      <c r="CV124" s="49"/>
      <c r="CW124" s="49"/>
      <c r="CX124" s="49"/>
      <c r="CY124" s="49"/>
      <c r="CZ124" s="49"/>
      <c r="DA124" s="49"/>
      <c r="DB124" s="49"/>
      <c r="DC124" s="49"/>
      <c r="DD124" s="49"/>
      <c r="DE124" s="49"/>
      <c r="DF124" s="49"/>
      <c r="DG124" s="49"/>
      <c r="DH124" s="49"/>
      <c r="DI124" s="49"/>
      <c r="DJ124" s="49"/>
      <c r="DK124" s="49"/>
      <c r="DL124" s="49"/>
      <c r="DM124" s="49"/>
      <c r="DN124" s="49"/>
      <c r="DO124" s="49"/>
      <c r="DP124" s="49"/>
      <c r="DQ124" s="49"/>
      <c r="DR124" s="49"/>
      <c r="DS124" s="49"/>
      <c r="DT124" s="49"/>
      <c r="DU124" s="49"/>
      <c r="DV124" s="49"/>
      <c r="DW124" s="49"/>
      <c r="DX124" s="49"/>
      <c r="DY124" s="49"/>
      <c r="DZ124" s="49"/>
      <c r="EA124" s="49"/>
      <c r="EB124" s="49"/>
      <c r="EC124" s="49"/>
      <c r="ED124" s="49"/>
      <c r="EE124" s="49"/>
      <c r="EF124" s="49"/>
      <c r="EG124" s="49"/>
      <c r="EH124" s="49"/>
      <c r="EI124" s="49"/>
      <c r="EJ124" s="49"/>
      <c r="EK124" s="49"/>
      <c r="EL124" s="49"/>
      <c r="EM124" s="49"/>
      <c r="EN124" s="49"/>
      <c r="EO124" s="49"/>
      <c r="EP124" s="49"/>
      <c r="EQ124" s="49"/>
      <c r="ER124" s="49"/>
      <c r="ES124" s="49"/>
      <c r="ET124" s="49"/>
      <c r="EU124" s="49"/>
      <c r="EV124" s="49"/>
      <c r="EW124" s="49"/>
      <c r="EX124" s="41"/>
    </row>
    <row r="125" spans="1:154" ht="15" customHeight="1">
      <c r="A125" s="34" t="s">
        <v>69</v>
      </c>
      <c r="B125" s="21" t="s">
        <v>36</v>
      </c>
      <c r="C125" s="22">
        <v>1995</v>
      </c>
      <c r="D125" s="22" t="s">
        <v>192</v>
      </c>
      <c r="E125" s="22" t="s">
        <v>193</v>
      </c>
      <c r="F125" s="22" t="s">
        <v>195</v>
      </c>
      <c r="G125" s="22"/>
      <c r="H125" s="22">
        <v>12.5</v>
      </c>
      <c r="I125" s="22"/>
      <c r="J125" s="22"/>
      <c r="K125" s="22" t="s">
        <v>274</v>
      </c>
      <c r="L125" s="22"/>
      <c r="M125" s="22" t="str">
        <f t="shared" si="6"/>
        <v>yes</v>
      </c>
      <c r="N125" s="22" t="str">
        <f t="shared" si="7"/>
        <v>DH95-05 @ 12.5 m</v>
      </c>
      <c r="O125" s="1"/>
      <c r="P125" s="47"/>
      <c r="Q125" s="47"/>
      <c r="R125" s="47"/>
      <c r="S125" s="49">
        <v>25</v>
      </c>
      <c r="T125" s="47"/>
      <c r="U125" s="47"/>
      <c r="V125" s="47"/>
      <c r="W125" s="47"/>
      <c r="X125" s="47"/>
      <c r="Y125" s="47"/>
      <c r="Z125" s="47"/>
      <c r="AA125" s="47"/>
      <c r="AB125" s="47"/>
      <c r="AC125" s="49"/>
      <c r="AD125" s="49"/>
      <c r="AE125" s="49"/>
      <c r="AF125" s="49"/>
      <c r="AG125" s="49"/>
      <c r="AH125" s="49"/>
      <c r="AI125" s="49"/>
      <c r="AJ125" s="49"/>
      <c r="AK125" s="49"/>
      <c r="AL125" s="49"/>
      <c r="AM125" s="49"/>
      <c r="AN125" s="49"/>
      <c r="AO125" s="49"/>
      <c r="AP125" s="49"/>
      <c r="AQ125" s="49">
        <v>100</v>
      </c>
      <c r="AR125" s="49"/>
      <c r="AS125" s="49">
        <v>99</v>
      </c>
      <c r="AT125" s="49"/>
      <c r="AU125" s="49"/>
      <c r="AV125" s="49">
        <v>98</v>
      </c>
      <c r="AW125" s="49"/>
      <c r="AX125" s="49">
        <v>97</v>
      </c>
      <c r="AY125" s="49"/>
      <c r="AZ125" s="49"/>
      <c r="BA125" s="49">
        <v>95</v>
      </c>
      <c r="BB125" s="49"/>
      <c r="BC125" s="49"/>
      <c r="BD125" s="49">
        <v>80</v>
      </c>
      <c r="BE125" s="49"/>
      <c r="BF125" s="49"/>
      <c r="BG125" s="49"/>
      <c r="BH125" s="49"/>
      <c r="BI125" s="49"/>
      <c r="BJ125" s="49"/>
      <c r="BK125" s="49"/>
      <c r="BL125" s="49"/>
      <c r="BM125" s="49"/>
      <c r="BN125" s="49"/>
      <c r="BO125" s="49"/>
      <c r="BP125" s="49"/>
      <c r="BQ125" s="49"/>
      <c r="BR125" s="49"/>
      <c r="BS125" s="49"/>
      <c r="BT125" s="49"/>
      <c r="BU125" s="49"/>
      <c r="BV125" s="49"/>
      <c r="BW125" s="49"/>
      <c r="BX125" s="49"/>
      <c r="BY125" s="49"/>
      <c r="BZ125" s="49"/>
      <c r="CA125" s="49"/>
      <c r="CB125" s="49"/>
      <c r="CC125" s="49"/>
      <c r="CD125" s="49"/>
      <c r="CE125" s="49"/>
      <c r="CF125" s="49"/>
      <c r="CG125" s="49"/>
      <c r="CH125" s="49"/>
      <c r="CI125" s="49"/>
      <c r="CJ125" s="49"/>
      <c r="CK125" s="49"/>
      <c r="CL125" s="49"/>
      <c r="CM125" s="49"/>
      <c r="CN125" s="49"/>
      <c r="CO125" s="49"/>
      <c r="CP125" s="49"/>
      <c r="CQ125" s="49"/>
      <c r="CR125" s="49"/>
      <c r="CS125" s="49"/>
      <c r="CT125" s="49"/>
      <c r="CU125" s="49"/>
      <c r="CV125" s="49"/>
      <c r="CW125" s="49"/>
      <c r="CX125" s="49"/>
      <c r="CY125" s="49"/>
      <c r="CZ125" s="49"/>
      <c r="DA125" s="49"/>
      <c r="DB125" s="49"/>
      <c r="DC125" s="49"/>
      <c r="DD125" s="49"/>
      <c r="DE125" s="49"/>
      <c r="DF125" s="49"/>
      <c r="DG125" s="49"/>
      <c r="DH125" s="49"/>
      <c r="DI125" s="49"/>
      <c r="DJ125" s="49"/>
      <c r="DK125" s="49"/>
      <c r="DL125" s="49"/>
      <c r="DM125" s="49"/>
      <c r="DN125" s="49"/>
      <c r="DO125" s="49"/>
      <c r="DP125" s="49"/>
      <c r="DQ125" s="49"/>
      <c r="DR125" s="49"/>
      <c r="DS125" s="49"/>
      <c r="DT125" s="49"/>
      <c r="DU125" s="49"/>
      <c r="DV125" s="49"/>
      <c r="DW125" s="49"/>
      <c r="DX125" s="49"/>
      <c r="DY125" s="49"/>
      <c r="DZ125" s="49"/>
      <c r="EA125" s="49"/>
      <c r="EB125" s="49"/>
      <c r="EC125" s="49"/>
      <c r="ED125" s="49"/>
      <c r="EE125" s="49"/>
      <c r="EF125" s="49"/>
      <c r="EG125" s="49"/>
      <c r="EH125" s="49"/>
      <c r="EI125" s="49"/>
      <c r="EJ125" s="49"/>
      <c r="EK125" s="49"/>
      <c r="EL125" s="49"/>
      <c r="EM125" s="49"/>
      <c r="EN125" s="49"/>
      <c r="EO125" s="49"/>
      <c r="EP125" s="49"/>
      <c r="EQ125" s="49"/>
      <c r="ER125" s="49"/>
      <c r="ES125" s="49"/>
      <c r="ET125" s="49"/>
      <c r="EU125" s="49"/>
      <c r="EV125" s="49"/>
      <c r="EW125" s="49"/>
      <c r="EX125" s="41"/>
    </row>
    <row r="126" spans="1:154" ht="15" customHeight="1">
      <c r="A126" s="34" t="s">
        <v>69</v>
      </c>
      <c r="B126" s="21" t="s">
        <v>36</v>
      </c>
      <c r="C126" s="22">
        <v>1995</v>
      </c>
      <c r="D126" s="22" t="s">
        <v>192</v>
      </c>
      <c r="E126" s="22" t="s">
        <v>193</v>
      </c>
      <c r="F126" s="22" t="s">
        <v>195</v>
      </c>
      <c r="G126" s="22"/>
      <c r="H126" s="22">
        <v>4.3</v>
      </c>
      <c r="I126" s="22"/>
      <c r="J126" s="22"/>
      <c r="K126" s="22" t="s">
        <v>274</v>
      </c>
      <c r="L126" s="22"/>
      <c r="M126" s="22" t="str">
        <f t="shared" si="6"/>
        <v>yes</v>
      </c>
      <c r="N126" s="22" t="str">
        <f t="shared" si="7"/>
        <v>DH95-05 @ 4.3 m</v>
      </c>
      <c r="O126" s="1"/>
      <c r="P126" s="47"/>
      <c r="Q126" s="47"/>
      <c r="R126" s="47"/>
      <c r="S126" s="49">
        <v>12</v>
      </c>
      <c r="T126" s="47"/>
      <c r="U126" s="47"/>
      <c r="V126" s="47"/>
      <c r="W126" s="47"/>
      <c r="X126" s="47"/>
      <c r="Y126" s="47"/>
      <c r="Z126" s="47"/>
      <c r="AA126" s="47"/>
      <c r="AB126" s="47"/>
      <c r="AC126" s="49"/>
      <c r="AD126" s="49"/>
      <c r="AE126" s="49"/>
      <c r="AF126" s="49"/>
      <c r="AG126" s="49"/>
      <c r="AH126" s="49"/>
      <c r="AI126" s="49"/>
      <c r="AJ126" s="49"/>
      <c r="AK126" s="49"/>
      <c r="AL126" s="49"/>
      <c r="AM126" s="49"/>
      <c r="AN126" s="49"/>
      <c r="AO126" s="49">
        <v>100</v>
      </c>
      <c r="AP126" s="49"/>
      <c r="AQ126" s="49">
        <v>95</v>
      </c>
      <c r="AR126" s="49"/>
      <c r="AS126" s="49">
        <v>91</v>
      </c>
      <c r="AT126" s="49"/>
      <c r="AU126" s="49"/>
      <c r="AV126" s="49">
        <v>76</v>
      </c>
      <c r="AW126" s="49"/>
      <c r="AX126" s="49">
        <v>53</v>
      </c>
      <c r="AY126" s="49"/>
      <c r="AZ126" s="49"/>
      <c r="BA126" s="49">
        <v>33</v>
      </c>
      <c r="BB126" s="49"/>
      <c r="BC126" s="49"/>
      <c r="BD126" s="49">
        <v>12</v>
      </c>
      <c r="BE126" s="49"/>
      <c r="BF126" s="49"/>
      <c r="BG126" s="49"/>
      <c r="BH126" s="49"/>
      <c r="BI126" s="49"/>
      <c r="BJ126" s="49"/>
      <c r="BK126" s="49"/>
      <c r="BL126" s="49"/>
      <c r="BM126" s="49"/>
      <c r="BN126" s="49"/>
      <c r="BO126" s="49"/>
      <c r="BP126" s="49"/>
      <c r="BQ126" s="49"/>
      <c r="BR126" s="49"/>
      <c r="BS126" s="49"/>
      <c r="BT126" s="49"/>
      <c r="BU126" s="49"/>
      <c r="BV126" s="49"/>
      <c r="BW126" s="49"/>
      <c r="BX126" s="49"/>
      <c r="BY126" s="49"/>
      <c r="BZ126" s="49"/>
      <c r="CA126" s="49"/>
      <c r="CB126" s="49"/>
      <c r="CC126" s="49"/>
      <c r="CD126" s="49"/>
      <c r="CE126" s="49"/>
      <c r="CF126" s="49"/>
      <c r="CG126" s="49"/>
      <c r="CH126" s="49"/>
      <c r="CI126" s="49"/>
      <c r="CJ126" s="49"/>
      <c r="CK126" s="49"/>
      <c r="CL126" s="49"/>
      <c r="CM126" s="49"/>
      <c r="CN126" s="49"/>
      <c r="CO126" s="49"/>
      <c r="CP126" s="49"/>
      <c r="CQ126" s="49"/>
      <c r="CR126" s="49"/>
      <c r="CS126" s="49"/>
      <c r="CT126" s="49"/>
      <c r="CU126" s="49"/>
      <c r="CV126" s="49"/>
      <c r="CW126" s="49"/>
      <c r="CX126" s="49"/>
      <c r="CY126" s="49"/>
      <c r="CZ126" s="49"/>
      <c r="DA126" s="49"/>
      <c r="DB126" s="49"/>
      <c r="DC126" s="49"/>
      <c r="DD126" s="49"/>
      <c r="DE126" s="49"/>
      <c r="DF126" s="49"/>
      <c r="DG126" s="49"/>
      <c r="DH126" s="49"/>
      <c r="DI126" s="49"/>
      <c r="DJ126" s="49"/>
      <c r="DK126" s="49"/>
      <c r="DL126" s="49"/>
      <c r="DM126" s="49"/>
      <c r="DN126" s="49"/>
      <c r="DO126" s="49"/>
      <c r="DP126" s="49"/>
      <c r="DQ126" s="49"/>
      <c r="DR126" s="49"/>
      <c r="DS126" s="49"/>
      <c r="DT126" s="49"/>
      <c r="DU126" s="49"/>
      <c r="DV126" s="49"/>
      <c r="DW126" s="49"/>
      <c r="DX126" s="49"/>
      <c r="DY126" s="49"/>
      <c r="DZ126" s="49"/>
      <c r="EA126" s="49"/>
      <c r="EB126" s="49"/>
      <c r="EC126" s="49"/>
      <c r="ED126" s="49"/>
      <c r="EE126" s="49"/>
      <c r="EF126" s="49"/>
      <c r="EG126" s="49"/>
      <c r="EH126" s="49"/>
      <c r="EI126" s="49"/>
      <c r="EJ126" s="49"/>
      <c r="EK126" s="49"/>
      <c r="EL126" s="49"/>
      <c r="EM126" s="49"/>
      <c r="EN126" s="49"/>
      <c r="EO126" s="49"/>
      <c r="EP126" s="49"/>
      <c r="EQ126" s="49"/>
      <c r="ER126" s="49"/>
      <c r="ES126" s="49"/>
      <c r="ET126" s="49"/>
      <c r="EU126" s="49"/>
      <c r="EV126" s="49"/>
      <c r="EW126" s="49"/>
      <c r="EX126" s="41"/>
    </row>
    <row r="127" spans="1:154" ht="15" customHeight="1">
      <c r="A127" s="34" t="s">
        <v>69</v>
      </c>
      <c r="B127" s="21" t="s">
        <v>36</v>
      </c>
      <c r="C127" s="22">
        <v>1995</v>
      </c>
      <c r="D127" s="22" t="s">
        <v>192</v>
      </c>
      <c r="E127" s="22" t="s">
        <v>193</v>
      </c>
      <c r="F127" s="22" t="s">
        <v>196</v>
      </c>
      <c r="G127" s="22"/>
      <c r="H127" s="22">
        <v>5.5</v>
      </c>
      <c r="I127" s="22"/>
      <c r="J127" s="22"/>
      <c r="K127" s="22" t="s">
        <v>274</v>
      </c>
      <c r="L127" s="22"/>
      <c r="M127" s="22" t="str">
        <f t="shared" si="6"/>
        <v>yes</v>
      </c>
      <c r="N127" s="22" t="str">
        <f t="shared" si="7"/>
        <v>DH95-06 @ 5.5 m</v>
      </c>
      <c r="O127" s="1"/>
      <c r="P127" s="47"/>
      <c r="Q127" s="47"/>
      <c r="R127" s="47"/>
      <c r="S127" s="49">
        <v>32</v>
      </c>
      <c r="T127" s="47"/>
      <c r="U127" s="47"/>
      <c r="V127" s="47"/>
      <c r="W127" s="47"/>
      <c r="X127" s="47"/>
      <c r="Y127" s="47"/>
      <c r="Z127" s="47"/>
      <c r="AA127" s="47"/>
      <c r="AB127" s="47"/>
      <c r="AC127" s="49"/>
      <c r="AD127" s="49"/>
      <c r="AE127" s="49"/>
      <c r="AF127" s="49"/>
      <c r="AG127" s="49"/>
      <c r="AH127" s="49"/>
      <c r="AI127" s="49"/>
      <c r="AJ127" s="49"/>
      <c r="AK127" s="49"/>
      <c r="AL127" s="49"/>
      <c r="AM127" s="49"/>
      <c r="AN127" s="49"/>
      <c r="AO127" s="49"/>
      <c r="AP127" s="49"/>
      <c r="AQ127" s="49">
        <v>100</v>
      </c>
      <c r="AR127" s="49"/>
      <c r="AS127" s="49">
        <v>99</v>
      </c>
      <c r="AT127" s="49"/>
      <c r="AU127" s="49"/>
      <c r="AV127" s="49">
        <v>96</v>
      </c>
      <c r="AW127" s="49"/>
      <c r="AX127" s="49">
        <v>87</v>
      </c>
      <c r="AY127" s="49"/>
      <c r="AZ127" s="49"/>
      <c r="BA127" s="49">
        <v>72</v>
      </c>
      <c r="BB127" s="49"/>
      <c r="BC127" s="49"/>
      <c r="BD127" s="49">
        <v>31</v>
      </c>
      <c r="BE127" s="49"/>
      <c r="BF127" s="49"/>
      <c r="BG127" s="49"/>
      <c r="BH127" s="49"/>
      <c r="BI127" s="49"/>
      <c r="BJ127" s="49"/>
      <c r="BK127" s="49"/>
      <c r="BL127" s="49"/>
      <c r="BM127" s="49"/>
      <c r="BN127" s="49"/>
      <c r="BO127" s="49"/>
      <c r="BP127" s="49"/>
      <c r="BQ127" s="49"/>
      <c r="BR127" s="49"/>
      <c r="BS127" s="49"/>
      <c r="BT127" s="49"/>
      <c r="BU127" s="49"/>
      <c r="BV127" s="49"/>
      <c r="BW127" s="49"/>
      <c r="BX127" s="49"/>
      <c r="BY127" s="49"/>
      <c r="BZ127" s="49"/>
      <c r="CA127" s="49"/>
      <c r="CB127" s="49"/>
      <c r="CC127" s="49"/>
      <c r="CD127" s="49"/>
      <c r="CE127" s="49"/>
      <c r="CF127" s="49"/>
      <c r="CG127" s="49"/>
      <c r="CH127" s="49"/>
      <c r="CI127" s="49"/>
      <c r="CJ127" s="49"/>
      <c r="CK127" s="49"/>
      <c r="CL127" s="49"/>
      <c r="CM127" s="49"/>
      <c r="CN127" s="49"/>
      <c r="CO127" s="49"/>
      <c r="CP127" s="49"/>
      <c r="CQ127" s="49"/>
      <c r="CR127" s="49"/>
      <c r="CS127" s="49"/>
      <c r="CT127" s="49"/>
      <c r="CU127" s="49"/>
      <c r="CV127" s="49"/>
      <c r="CW127" s="49"/>
      <c r="CX127" s="49"/>
      <c r="CY127" s="49"/>
      <c r="CZ127" s="49"/>
      <c r="DA127" s="49"/>
      <c r="DB127" s="49"/>
      <c r="DC127" s="49"/>
      <c r="DD127" s="49"/>
      <c r="DE127" s="49"/>
      <c r="DF127" s="49"/>
      <c r="DG127" s="49"/>
      <c r="DH127" s="49"/>
      <c r="DI127" s="49"/>
      <c r="DJ127" s="49"/>
      <c r="DK127" s="49"/>
      <c r="DL127" s="49"/>
      <c r="DM127" s="49"/>
      <c r="DN127" s="49"/>
      <c r="DO127" s="49"/>
      <c r="DP127" s="49"/>
      <c r="DQ127" s="49"/>
      <c r="DR127" s="49"/>
      <c r="DS127" s="49"/>
      <c r="DT127" s="49"/>
      <c r="DU127" s="49"/>
      <c r="DV127" s="49"/>
      <c r="DW127" s="49"/>
      <c r="DX127" s="49"/>
      <c r="DY127" s="49"/>
      <c r="DZ127" s="49"/>
      <c r="EA127" s="49"/>
      <c r="EB127" s="49"/>
      <c r="EC127" s="49"/>
      <c r="ED127" s="49"/>
      <c r="EE127" s="49"/>
      <c r="EF127" s="49"/>
      <c r="EG127" s="49"/>
      <c r="EH127" s="49"/>
      <c r="EI127" s="49"/>
      <c r="EJ127" s="49"/>
      <c r="EK127" s="49"/>
      <c r="EL127" s="49"/>
      <c r="EM127" s="49"/>
      <c r="EN127" s="49"/>
      <c r="EO127" s="49"/>
      <c r="EP127" s="49"/>
      <c r="EQ127" s="49"/>
      <c r="ER127" s="49"/>
      <c r="ES127" s="49"/>
      <c r="ET127" s="49"/>
      <c r="EU127" s="49"/>
      <c r="EV127" s="49"/>
      <c r="EW127" s="49"/>
      <c r="EX127" s="41"/>
    </row>
    <row r="128" spans="1:154" ht="15" customHeight="1">
      <c r="A128" s="34" t="s">
        <v>69</v>
      </c>
      <c r="B128" s="21" t="s">
        <v>36</v>
      </c>
      <c r="C128" s="22">
        <v>1995</v>
      </c>
      <c r="D128" s="22" t="s">
        <v>192</v>
      </c>
      <c r="E128" s="22" t="s">
        <v>193</v>
      </c>
      <c r="F128" s="22" t="s">
        <v>196</v>
      </c>
      <c r="G128" s="22"/>
      <c r="H128" s="22">
        <v>2.9</v>
      </c>
      <c r="I128" s="22"/>
      <c r="J128" s="22"/>
      <c r="K128" s="22" t="s">
        <v>274</v>
      </c>
      <c r="L128" s="22"/>
      <c r="M128" s="22" t="str">
        <f t="shared" si="6"/>
        <v>yes</v>
      </c>
      <c r="N128" s="22" t="str">
        <f t="shared" si="7"/>
        <v>DH95-06 @ 2.9 m</v>
      </c>
      <c r="O128" s="1"/>
      <c r="P128" s="47"/>
      <c r="Q128" s="47"/>
      <c r="R128" s="47"/>
      <c r="S128" s="49">
        <v>30</v>
      </c>
      <c r="T128" s="47"/>
      <c r="U128" s="47"/>
      <c r="V128" s="47"/>
      <c r="W128" s="47"/>
      <c r="X128" s="47"/>
      <c r="Y128" s="47"/>
      <c r="Z128" s="47"/>
      <c r="AA128" s="47"/>
      <c r="AB128" s="47"/>
      <c r="AC128" s="49"/>
      <c r="AD128" s="49"/>
      <c r="AE128" s="49"/>
      <c r="AF128" s="49"/>
      <c r="AG128" s="49"/>
      <c r="AH128" s="49"/>
      <c r="AI128" s="49"/>
      <c r="AJ128" s="49"/>
      <c r="AK128" s="49"/>
      <c r="AL128" s="49"/>
      <c r="AM128" s="49"/>
      <c r="AN128" s="49"/>
      <c r="AO128" s="49"/>
      <c r="AP128" s="49"/>
      <c r="AQ128" s="49">
        <v>100</v>
      </c>
      <c r="AR128" s="49"/>
      <c r="AS128" s="49">
        <v>99</v>
      </c>
      <c r="AT128" s="49"/>
      <c r="AU128" s="49"/>
      <c r="AV128" s="49">
        <v>96</v>
      </c>
      <c r="AW128" s="49"/>
      <c r="AX128" s="49">
        <v>87</v>
      </c>
      <c r="AY128" s="49"/>
      <c r="AZ128" s="49"/>
      <c r="BA128" s="49">
        <v>73</v>
      </c>
      <c r="BB128" s="49"/>
      <c r="BC128" s="49"/>
      <c r="BD128" s="49">
        <v>39</v>
      </c>
      <c r="BE128" s="49"/>
      <c r="BF128" s="49"/>
      <c r="BG128" s="49"/>
      <c r="BH128" s="49"/>
      <c r="BI128" s="49"/>
      <c r="BJ128" s="49"/>
      <c r="BK128" s="49"/>
      <c r="BL128" s="49"/>
      <c r="BM128" s="49"/>
      <c r="BN128" s="49"/>
      <c r="BO128" s="49"/>
      <c r="BP128" s="49"/>
      <c r="BQ128" s="49"/>
      <c r="BR128" s="49"/>
      <c r="BS128" s="49"/>
      <c r="BT128" s="49"/>
      <c r="BU128" s="49"/>
      <c r="BV128" s="49"/>
      <c r="BW128" s="49"/>
      <c r="BX128" s="49"/>
      <c r="BY128" s="49"/>
      <c r="BZ128" s="49"/>
      <c r="CA128" s="49"/>
      <c r="CB128" s="49"/>
      <c r="CC128" s="49"/>
      <c r="CD128" s="49"/>
      <c r="CE128" s="49"/>
      <c r="CF128" s="49"/>
      <c r="CG128" s="49"/>
      <c r="CH128" s="49"/>
      <c r="CI128" s="49"/>
      <c r="CJ128" s="49"/>
      <c r="CK128" s="49"/>
      <c r="CL128" s="49"/>
      <c r="CM128" s="49"/>
      <c r="CN128" s="49"/>
      <c r="CO128" s="49"/>
      <c r="CP128" s="49"/>
      <c r="CQ128" s="49"/>
      <c r="CR128" s="49"/>
      <c r="CS128" s="49"/>
      <c r="CT128" s="49"/>
      <c r="CU128" s="49"/>
      <c r="CV128" s="49"/>
      <c r="CW128" s="49"/>
      <c r="CX128" s="49"/>
      <c r="CY128" s="49"/>
      <c r="CZ128" s="49"/>
      <c r="DA128" s="49"/>
      <c r="DB128" s="49"/>
      <c r="DC128" s="49"/>
      <c r="DD128" s="49"/>
      <c r="DE128" s="49"/>
      <c r="DF128" s="49"/>
      <c r="DG128" s="49"/>
      <c r="DH128" s="49"/>
      <c r="DI128" s="49"/>
      <c r="DJ128" s="49"/>
      <c r="DK128" s="49"/>
      <c r="DL128" s="49"/>
      <c r="DM128" s="49"/>
      <c r="DN128" s="49"/>
      <c r="DO128" s="49"/>
      <c r="DP128" s="49"/>
      <c r="DQ128" s="49"/>
      <c r="DR128" s="49"/>
      <c r="DS128" s="49"/>
      <c r="DT128" s="49"/>
      <c r="DU128" s="49"/>
      <c r="DV128" s="49"/>
      <c r="DW128" s="49"/>
      <c r="DX128" s="49"/>
      <c r="DY128" s="49"/>
      <c r="DZ128" s="49"/>
      <c r="EA128" s="49"/>
      <c r="EB128" s="49"/>
      <c r="EC128" s="49"/>
      <c r="ED128" s="49"/>
      <c r="EE128" s="49"/>
      <c r="EF128" s="49"/>
      <c r="EG128" s="49"/>
      <c r="EH128" s="49"/>
      <c r="EI128" s="49"/>
      <c r="EJ128" s="49"/>
      <c r="EK128" s="49"/>
      <c r="EL128" s="49"/>
      <c r="EM128" s="49"/>
      <c r="EN128" s="49"/>
      <c r="EO128" s="49"/>
      <c r="EP128" s="49"/>
      <c r="EQ128" s="49"/>
      <c r="ER128" s="49"/>
      <c r="ES128" s="49"/>
      <c r="ET128" s="49"/>
      <c r="EU128" s="49"/>
      <c r="EV128" s="49"/>
      <c r="EW128" s="49"/>
      <c r="EX128" s="41"/>
    </row>
    <row r="129" spans="1:154" ht="15" customHeight="1">
      <c r="A129" s="34" t="s">
        <v>69</v>
      </c>
      <c r="B129" s="21" t="s">
        <v>36</v>
      </c>
      <c r="C129" s="22">
        <v>1995</v>
      </c>
      <c r="D129" s="22" t="s">
        <v>192</v>
      </c>
      <c r="E129" s="22" t="s">
        <v>193</v>
      </c>
      <c r="F129" s="22" t="s">
        <v>196</v>
      </c>
      <c r="G129" s="22"/>
      <c r="H129" s="22">
        <v>0.8</v>
      </c>
      <c r="I129" s="22"/>
      <c r="J129" s="22"/>
      <c r="K129" s="22" t="s">
        <v>274</v>
      </c>
      <c r="L129" s="22"/>
      <c r="M129" s="22" t="str">
        <f t="shared" si="6"/>
        <v>yes</v>
      </c>
      <c r="N129" s="22" t="str">
        <f t="shared" si="7"/>
        <v>DH95-06 @ 0.8 m</v>
      </c>
      <c r="O129" s="1"/>
      <c r="P129" s="47"/>
      <c r="Q129" s="47"/>
      <c r="R129" s="47"/>
      <c r="S129" s="49">
        <v>26</v>
      </c>
      <c r="T129" s="47"/>
      <c r="U129" s="47"/>
      <c r="V129" s="47"/>
      <c r="W129" s="47"/>
      <c r="X129" s="47"/>
      <c r="Y129" s="47"/>
      <c r="Z129" s="47"/>
      <c r="AA129" s="47"/>
      <c r="AB129" s="47"/>
      <c r="AC129" s="49"/>
      <c r="AD129" s="49"/>
      <c r="AE129" s="49"/>
      <c r="AF129" s="49"/>
      <c r="AG129" s="49"/>
      <c r="AH129" s="49"/>
      <c r="AI129" s="49"/>
      <c r="AJ129" s="49"/>
      <c r="AK129" s="49"/>
      <c r="AL129" s="49"/>
      <c r="AM129" s="49"/>
      <c r="AN129" s="49"/>
      <c r="AO129" s="49"/>
      <c r="AP129" s="49"/>
      <c r="AQ129" s="49">
        <v>100</v>
      </c>
      <c r="AR129" s="49"/>
      <c r="AS129" s="49">
        <v>99</v>
      </c>
      <c r="AT129" s="49"/>
      <c r="AU129" s="49"/>
      <c r="AV129" s="49">
        <v>97</v>
      </c>
      <c r="AW129" s="49"/>
      <c r="AX129" s="49">
        <v>87</v>
      </c>
      <c r="AY129" s="49"/>
      <c r="AZ129" s="49"/>
      <c r="BA129" s="49">
        <v>65</v>
      </c>
      <c r="BB129" s="49"/>
      <c r="BC129" s="49"/>
      <c r="BD129" s="49">
        <v>17</v>
      </c>
      <c r="BE129" s="49"/>
      <c r="BF129" s="49"/>
      <c r="BG129" s="49"/>
      <c r="BH129" s="49"/>
      <c r="BI129" s="49"/>
      <c r="BJ129" s="49"/>
      <c r="BK129" s="49"/>
      <c r="BL129" s="49"/>
      <c r="BM129" s="49"/>
      <c r="BN129" s="49"/>
      <c r="BO129" s="49"/>
      <c r="BP129" s="49"/>
      <c r="BQ129" s="49"/>
      <c r="BR129" s="49"/>
      <c r="BS129" s="49"/>
      <c r="BT129" s="49"/>
      <c r="BU129" s="49"/>
      <c r="BV129" s="49"/>
      <c r="BW129" s="49"/>
      <c r="BX129" s="49"/>
      <c r="BY129" s="49"/>
      <c r="BZ129" s="49"/>
      <c r="CA129" s="49"/>
      <c r="CB129" s="49"/>
      <c r="CC129" s="49"/>
      <c r="CD129" s="49"/>
      <c r="CE129" s="49"/>
      <c r="CF129" s="49"/>
      <c r="CG129" s="49"/>
      <c r="CH129" s="49"/>
      <c r="CI129" s="49"/>
      <c r="CJ129" s="49"/>
      <c r="CK129" s="49"/>
      <c r="CL129" s="49"/>
      <c r="CM129" s="49"/>
      <c r="CN129" s="49"/>
      <c r="CO129" s="49"/>
      <c r="CP129" s="49"/>
      <c r="CQ129" s="49"/>
      <c r="CR129" s="49"/>
      <c r="CS129" s="49"/>
      <c r="CT129" s="49"/>
      <c r="CU129" s="49"/>
      <c r="CV129" s="49"/>
      <c r="CW129" s="49"/>
      <c r="CX129" s="49"/>
      <c r="CY129" s="49"/>
      <c r="CZ129" s="49"/>
      <c r="DA129" s="49"/>
      <c r="DB129" s="49"/>
      <c r="DC129" s="49"/>
      <c r="DD129" s="49"/>
      <c r="DE129" s="49"/>
      <c r="DF129" s="49"/>
      <c r="DG129" s="49"/>
      <c r="DH129" s="49"/>
      <c r="DI129" s="49"/>
      <c r="DJ129" s="49"/>
      <c r="DK129" s="49"/>
      <c r="DL129" s="49"/>
      <c r="DM129" s="49"/>
      <c r="DN129" s="49"/>
      <c r="DO129" s="49"/>
      <c r="DP129" s="49"/>
      <c r="DQ129" s="49"/>
      <c r="DR129" s="49"/>
      <c r="DS129" s="49"/>
      <c r="DT129" s="49"/>
      <c r="DU129" s="49"/>
      <c r="DV129" s="49"/>
      <c r="DW129" s="49"/>
      <c r="DX129" s="49"/>
      <c r="DY129" s="49"/>
      <c r="DZ129" s="49"/>
      <c r="EA129" s="49"/>
      <c r="EB129" s="49"/>
      <c r="EC129" s="49"/>
      <c r="ED129" s="49"/>
      <c r="EE129" s="49"/>
      <c r="EF129" s="49"/>
      <c r="EG129" s="49"/>
      <c r="EH129" s="49"/>
      <c r="EI129" s="49"/>
      <c r="EJ129" s="49"/>
      <c r="EK129" s="49"/>
      <c r="EL129" s="49"/>
      <c r="EM129" s="49"/>
      <c r="EN129" s="49"/>
      <c r="EO129" s="49"/>
      <c r="EP129" s="49"/>
      <c r="EQ129" s="49"/>
      <c r="ER129" s="49"/>
      <c r="ES129" s="49"/>
      <c r="ET129" s="49"/>
      <c r="EU129" s="49"/>
      <c r="EV129" s="49"/>
      <c r="EW129" s="49"/>
      <c r="EX129" s="41"/>
    </row>
    <row r="130" spans="1:154" ht="15" customHeight="1">
      <c r="A130" s="34" t="s">
        <v>69</v>
      </c>
      <c r="B130" s="21" t="s">
        <v>36</v>
      </c>
      <c r="C130" s="22">
        <v>1995</v>
      </c>
      <c r="D130" s="22" t="s">
        <v>192</v>
      </c>
      <c r="E130" s="22" t="s">
        <v>193</v>
      </c>
      <c r="F130" s="22" t="s">
        <v>196</v>
      </c>
      <c r="G130" s="22"/>
      <c r="H130" s="22">
        <v>3.7</v>
      </c>
      <c r="I130" s="22"/>
      <c r="J130" s="22"/>
      <c r="K130" s="22" t="s">
        <v>274</v>
      </c>
      <c r="L130" s="22"/>
      <c r="M130" s="22" t="str">
        <f t="shared" si="6"/>
        <v>yes</v>
      </c>
      <c r="N130" s="22" t="str">
        <f t="shared" si="7"/>
        <v>DH95-06 @ 3.7 m</v>
      </c>
      <c r="O130" s="1"/>
      <c r="P130" s="47"/>
      <c r="Q130" s="47"/>
      <c r="R130" s="47"/>
      <c r="S130" s="49">
        <v>24</v>
      </c>
      <c r="T130" s="47"/>
      <c r="U130" s="47"/>
      <c r="V130" s="47"/>
      <c r="W130" s="47"/>
      <c r="X130" s="47"/>
      <c r="Y130" s="47"/>
      <c r="Z130" s="47"/>
      <c r="AA130" s="47"/>
      <c r="AB130" s="47"/>
      <c r="AC130" s="49"/>
      <c r="AD130" s="49"/>
      <c r="AE130" s="49"/>
      <c r="AF130" s="49"/>
      <c r="AG130" s="49"/>
      <c r="AH130" s="49"/>
      <c r="AI130" s="49"/>
      <c r="AJ130" s="49"/>
      <c r="AK130" s="49"/>
      <c r="AL130" s="49"/>
      <c r="AM130" s="49"/>
      <c r="AN130" s="49"/>
      <c r="AO130" s="49"/>
      <c r="AP130" s="49"/>
      <c r="AQ130" s="49">
        <v>100</v>
      </c>
      <c r="AR130" s="49"/>
      <c r="AS130" s="49">
        <v>100</v>
      </c>
      <c r="AT130" s="49"/>
      <c r="AU130" s="49"/>
      <c r="AV130" s="49">
        <v>99</v>
      </c>
      <c r="AW130" s="49"/>
      <c r="AX130" s="49">
        <v>94</v>
      </c>
      <c r="AY130" s="49"/>
      <c r="AZ130" s="49"/>
      <c r="BA130" s="49">
        <v>71</v>
      </c>
      <c r="BB130" s="49"/>
      <c r="BC130" s="49"/>
      <c r="BD130" s="49">
        <v>17</v>
      </c>
      <c r="BE130" s="49"/>
      <c r="BF130" s="49"/>
      <c r="BG130" s="49"/>
      <c r="BH130" s="49"/>
      <c r="BI130" s="49"/>
      <c r="BJ130" s="49"/>
      <c r="BK130" s="49"/>
      <c r="BL130" s="49"/>
      <c r="BM130" s="49"/>
      <c r="BN130" s="49"/>
      <c r="BO130" s="49"/>
      <c r="BP130" s="49"/>
      <c r="BQ130" s="49"/>
      <c r="BR130" s="49"/>
      <c r="BS130" s="49"/>
      <c r="BT130" s="49"/>
      <c r="BU130" s="49"/>
      <c r="BV130" s="49"/>
      <c r="BW130" s="49"/>
      <c r="BX130" s="49"/>
      <c r="BY130" s="49"/>
      <c r="BZ130" s="49"/>
      <c r="CA130" s="49"/>
      <c r="CB130" s="49"/>
      <c r="CC130" s="49"/>
      <c r="CD130" s="49"/>
      <c r="CE130" s="49"/>
      <c r="CF130" s="49"/>
      <c r="CG130" s="49"/>
      <c r="CH130" s="49"/>
      <c r="CI130" s="49"/>
      <c r="CJ130" s="49"/>
      <c r="CK130" s="49"/>
      <c r="CL130" s="49"/>
      <c r="CM130" s="49"/>
      <c r="CN130" s="49"/>
      <c r="CO130" s="49"/>
      <c r="CP130" s="49"/>
      <c r="CQ130" s="49"/>
      <c r="CR130" s="49"/>
      <c r="CS130" s="49"/>
      <c r="CT130" s="49"/>
      <c r="CU130" s="49"/>
      <c r="CV130" s="49"/>
      <c r="CW130" s="49"/>
      <c r="CX130" s="49"/>
      <c r="CY130" s="49"/>
      <c r="CZ130" s="49"/>
      <c r="DA130" s="49"/>
      <c r="DB130" s="49"/>
      <c r="DC130" s="49"/>
      <c r="DD130" s="49"/>
      <c r="DE130" s="49"/>
      <c r="DF130" s="49"/>
      <c r="DG130" s="49"/>
      <c r="DH130" s="49"/>
      <c r="DI130" s="49"/>
      <c r="DJ130" s="49"/>
      <c r="DK130" s="49"/>
      <c r="DL130" s="49"/>
      <c r="DM130" s="49"/>
      <c r="DN130" s="49"/>
      <c r="DO130" s="49"/>
      <c r="DP130" s="49"/>
      <c r="DQ130" s="49"/>
      <c r="DR130" s="49"/>
      <c r="DS130" s="49"/>
      <c r="DT130" s="49"/>
      <c r="DU130" s="49"/>
      <c r="DV130" s="49"/>
      <c r="DW130" s="49"/>
      <c r="DX130" s="49"/>
      <c r="DY130" s="49"/>
      <c r="DZ130" s="49"/>
      <c r="EA130" s="49"/>
      <c r="EB130" s="49"/>
      <c r="EC130" s="49"/>
      <c r="ED130" s="49"/>
      <c r="EE130" s="49"/>
      <c r="EF130" s="49"/>
      <c r="EG130" s="49"/>
      <c r="EH130" s="49"/>
      <c r="EI130" s="49"/>
      <c r="EJ130" s="49"/>
      <c r="EK130" s="49"/>
      <c r="EL130" s="49"/>
      <c r="EM130" s="49"/>
      <c r="EN130" s="49"/>
      <c r="EO130" s="49"/>
      <c r="EP130" s="49"/>
      <c r="EQ130" s="49"/>
      <c r="ER130" s="49"/>
      <c r="ES130" s="49"/>
      <c r="ET130" s="49"/>
      <c r="EU130" s="49"/>
      <c r="EV130" s="49"/>
      <c r="EW130" s="49"/>
      <c r="EX130" s="41"/>
    </row>
    <row r="131" spans="1:154" ht="15" customHeight="1">
      <c r="A131" s="34" t="s">
        <v>69</v>
      </c>
      <c r="B131" s="21" t="s">
        <v>36</v>
      </c>
      <c r="C131" s="22">
        <v>1995</v>
      </c>
      <c r="D131" s="22" t="s">
        <v>192</v>
      </c>
      <c r="E131" s="22" t="s">
        <v>193</v>
      </c>
      <c r="F131" s="22" t="s">
        <v>196</v>
      </c>
      <c r="G131" s="22"/>
      <c r="H131" s="22">
        <v>7.3</v>
      </c>
      <c r="I131" s="22"/>
      <c r="J131" s="22"/>
      <c r="K131" s="22" t="s">
        <v>274</v>
      </c>
      <c r="L131" s="22"/>
      <c r="M131" s="22" t="str">
        <f t="shared" si="6"/>
        <v>yes</v>
      </c>
      <c r="N131" s="22" t="str">
        <f t="shared" si="7"/>
        <v>DH95-06 @ 7.3 m</v>
      </c>
      <c r="O131" s="1"/>
      <c r="P131" s="47"/>
      <c r="Q131" s="47"/>
      <c r="R131" s="47"/>
      <c r="S131" s="49">
        <v>19</v>
      </c>
      <c r="T131" s="47"/>
      <c r="U131" s="47"/>
      <c r="V131" s="47"/>
      <c r="W131" s="47"/>
      <c r="X131" s="47"/>
      <c r="Y131" s="47"/>
      <c r="Z131" s="47"/>
      <c r="AA131" s="47"/>
      <c r="AB131" s="47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9"/>
      <c r="AP131" s="49"/>
      <c r="AQ131" s="49">
        <v>100</v>
      </c>
      <c r="AR131" s="49"/>
      <c r="AS131" s="49">
        <v>99</v>
      </c>
      <c r="AT131" s="49"/>
      <c r="AU131" s="49"/>
      <c r="AV131" s="49">
        <v>96</v>
      </c>
      <c r="AW131" s="49"/>
      <c r="AX131" s="49">
        <v>82</v>
      </c>
      <c r="AY131" s="49"/>
      <c r="AZ131" s="49"/>
      <c r="BA131" s="49">
        <v>58</v>
      </c>
      <c r="BB131" s="49"/>
      <c r="BC131" s="49"/>
      <c r="BD131" s="49">
        <v>17</v>
      </c>
      <c r="BE131" s="49"/>
      <c r="BF131" s="49"/>
      <c r="BG131" s="49"/>
      <c r="BH131" s="49"/>
      <c r="BI131" s="49"/>
      <c r="BJ131" s="49"/>
      <c r="BK131" s="49"/>
      <c r="BL131" s="49"/>
      <c r="BM131" s="49"/>
      <c r="BN131" s="49"/>
      <c r="BO131" s="49"/>
      <c r="BP131" s="49"/>
      <c r="BQ131" s="49"/>
      <c r="BR131" s="49"/>
      <c r="BS131" s="49"/>
      <c r="BT131" s="49"/>
      <c r="BU131" s="49"/>
      <c r="BV131" s="49"/>
      <c r="BW131" s="49"/>
      <c r="BX131" s="49"/>
      <c r="BY131" s="49"/>
      <c r="BZ131" s="49"/>
      <c r="CA131" s="49"/>
      <c r="CB131" s="49"/>
      <c r="CC131" s="49"/>
      <c r="CD131" s="49"/>
      <c r="CE131" s="49"/>
      <c r="CF131" s="49"/>
      <c r="CG131" s="49"/>
      <c r="CH131" s="49"/>
      <c r="CI131" s="49"/>
      <c r="CJ131" s="49"/>
      <c r="CK131" s="49"/>
      <c r="CL131" s="49"/>
      <c r="CM131" s="49"/>
      <c r="CN131" s="49"/>
      <c r="CO131" s="49"/>
      <c r="CP131" s="49"/>
      <c r="CQ131" s="49"/>
      <c r="CR131" s="49"/>
      <c r="CS131" s="49"/>
      <c r="CT131" s="49"/>
      <c r="CU131" s="49"/>
      <c r="CV131" s="49"/>
      <c r="CW131" s="49"/>
      <c r="CX131" s="49"/>
      <c r="CY131" s="49"/>
      <c r="CZ131" s="49"/>
      <c r="DA131" s="49"/>
      <c r="DB131" s="49"/>
      <c r="DC131" s="49"/>
      <c r="DD131" s="49"/>
      <c r="DE131" s="49"/>
      <c r="DF131" s="49"/>
      <c r="DG131" s="49"/>
      <c r="DH131" s="49"/>
      <c r="DI131" s="49"/>
      <c r="DJ131" s="49"/>
      <c r="DK131" s="49"/>
      <c r="DL131" s="49"/>
      <c r="DM131" s="49"/>
      <c r="DN131" s="49"/>
      <c r="DO131" s="49"/>
      <c r="DP131" s="49"/>
      <c r="DQ131" s="49"/>
      <c r="DR131" s="49"/>
      <c r="DS131" s="49"/>
      <c r="DT131" s="49"/>
      <c r="DU131" s="49"/>
      <c r="DV131" s="49"/>
      <c r="DW131" s="49"/>
      <c r="DX131" s="49"/>
      <c r="DY131" s="49"/>
      <c r="DZ131" s="49"/>
      <c r="EA131" s="49"/>
      <c r="EB131" s="49"/>
      <c r="EC131" s="49"/>
      <c r="ED131" s="49"/>
      <c r="EE131" s="49"/>
      <c r="EF131" s="49"/>
      <c r="EG131" s="49"/>
      <c r="EH131" s="49"/>
      <c r="EI131" s="49"/>
      <c r="EJ131" s="49"/>
      <c r="EK131" s="49"/>
      <c r="EL131" s="49"/>
      <c r="EM131" s="49"/>
      <c r="EN131" s="49"/>
      <c r="EO131" s="49"/>
      <c r="EP131" s="49"/>
      <c r="EQ131" s="49"/>
      <c r="ER131" s="49"/>
      <c r="ES131" s="49"/>
      <c r="ET131" s="49"/>
      <c r="EU131" s="49"/>
      <c r="EV131" s="49"/>
      <c r="EW131" s="49"/>
      <c r="EX131" s="41"/>
    </row>
    <row r="132" spans="1:154" ht="15" customHeight="1">
      <c r="A132" s="34" t="s">
        <v>69</v>
      </c>
      <c r="B132" s="21" t="s">
        <v>36</v>
      </c>
      <c r="C132" s="22">
        <v>1995</v>
      </c>
      <c r="D132" s="22" t="s">
        <v>192</v>
      </c>
      <c r="E132" s="22" t="s">
        <v>193</v>
      </c>
      <c r="F132" s="22" t="s">
        <v>197</v>
      </c>
      <c r="G132" s="22"/>
      <c r="H132" s="22">
        <v>2.9</v>
      </c>
      <c r="I132" s="22"/>
      <c r="J132" s="22"/>
      <c r="K132" s="22" t="s">
        <v>274</v>
      </c>
      <c r="L132" s="22"/>
      <c r="M132" s="22" t="str">
        <f t="shared" si="6"/>
        <v>yes</v>
      </c>
      <c r="N132" s="22" t="str">
        <f t="shared" si="7"/>
        <v>DH95-07 @ 2.9 m</v>
      </c>
      <c r="O132" s="1"/>
      <c r="P132" s="47"/>
      <c r="Q132" s="47"/>
      <c r="R132" s="47"/>
      <c r="S132" s="47"/>
      <c r="T132" s="47"/>
      <c r="U132" s="47"/>
      <c r="V132" s="47"/>
      <c r="W132" s="47"/>
      <c r="X132" s="47"/>
      <c r="Y132" s="47"/>
      <c r="Z132" s="47"/>
      <c r="AA132" s="47"/>
      <c r="AB132" s="47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>
        <v>100</v>
      </c>
      <c r="AT132" s="49"/>
      <c r="AU132" s="49"/>
      <c r="AV132" s="49">
        <v>97</v>
      </c>
      <c r="AW132" s="49"/>
      <c r="AX132" s="49">
        <v>84</v>
      </c>
      <c r="AY132" s="49"/>
      <c r="AZ132" s="49"/>
      <c r="BA132" s="49">
        <v>70</v>
      </c>
      <c r="BB132" s="49"/>
      <c r="BC132" s="49"/>
      <c r="BD132" s="49">
        <v>13</v>
      </c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  <c r="BR132" s="49"/>
      <c r="BS132" s="49"/>
      <c r="BT132" s="49"/>
      <c r="BU132" s="49"/>
      <c r="BV132" s="49"/>
      <c r="BW132" s="49"/>
      <c r="BX132" s="49"/>
      <c r="BY132" s="49"/>
      <c r="BZ132" s="49"/>
      <c r="CA132" s="49"/>
      <c r="CB132" s="49"/>
      <c r="CC132" s="49"/>
      <c r="CD132" s="49"/>
      <c r="CE132" s="49"/>
      <c r="CF132" s="49"/>
      <c r="CG132" s="49"/>
      <c r="CH132" s="49"/>
      <c r="CI132" s="49"/>
      <c r="CJ132" s="49"/>
      <c r="CK132" s="49"/>
      <c r="CL132" s="49"/>
      <c r="CM132" s="49"/>
      <c r="CN132" s="49"/>
      <c r="CO132" s="49"/>
      <c r="CP132" s="49"/>
      <c r="CQ132" s="49"/>
      <c r="CR132" s="49"/>
      <c r="CS132" s="49"/>
      <c r="CT132" s="49"/>
      <c r="CU132" s="49"/>
      <c r="CV132" s="49"/>
      <c r="CW132" s="49"/>
      <c r="CX132" s="49"/>
      <c r="CY132" s="49"/>
      <c r="CZ132" s="49"/>
      <c r="DA132" s="49"/>
      <c r="DB132" s="49"/>
      <c r="DC132" s="49"/>
      <c r="DD132" s="49"/>
      <c r="DE132" s="49"/>
      <c r="DF132" s="49"/>
      <c r="DG132" s="49"/>
      <c r="DH132" s="49"/>
      <c r="DI132" s="49"/>
      <c r="DJ132" s="49"/>
      <c r="DK132" s="49"/>
      <c r="DL132" s="49"/>
      <c r="DM132" s="49"/>
      <c r="DN132" s="49"/>
      <c r="DO132" s="49"/>
      <c r="DP132" s="49"/>
      <c r="DQ132" s="49"/>
      <c r="DR132" s="49"/>
      <c r="DS132" s="49"/>
      <c r="DT132" s="49"/>
      <c r="DU132" s="49"/>
      <c r="DV132" s="49"/>
      <c r="DW132" s="49"/>
      <c r="DX132" s="49"/>
      <c r="DY132" s="49"/>
      <c r="DZ132" s="49"/>
      <c r="EA132" s="49"/>
      <c r="EB132" s="49"/>
      <c r="EC132" s="49"/>
      <c r="ED132" s="49"/>
      <c r="EE132" s="49"/>
      <c r="EF132" s="49"/>
      <c r="EG132" s="49"/>
      <c r="EH132" s="49"/>
      <c r="EI132" s="49"/>
      <c r="EJ132" s="49"/>
      <c r="EK132" s="49"/>
      <c r="EL132" s="49"/>
      <c r="EM132" s="49"/>
      <c r="EN132" s="49"/>
      <c r="EO132" s="49"/>
      <c r="EP132" s="49"/>
      <c r="EQ132" s="49"/>
      <c r="ER132" s="49"/>
      <c r="ES132" s="49"/>
      <c r="ET132" s="49"/>
      <c r="EU132" s="49"/>
      <c r="EV132" s="49"/>
      <c r="EW132" s="49"/>
      <c r="EX132" s="41"/>
    </row>
    <row r="133" spans="1:154" ht="15" customHeight="1">
      <c r="A133" s="34" t="s">
        <v>69</v>
      </c>
      <c r="B133" s="21" t="s">
        <v>36</v>
      </c>
      <c r="C133" s="22">
        <v>1995</v>
      </c>
      <c r="D133" s="22" t="s">
        <v>192</v>
      </c>
      <c r="E133" s="22" t="s">
        <v>193</v>
      </c>
      <c r="F133" s="22" t="s">
        <v>223</v>
      </c>
      <c r="G133" s="22"/>
      <c r="H133" s="22">
        <v>1.4</v>
      </c>
      <c r="I133" s="22"/>
      <c r="J133" s="22"/>
      <c r="K133" s="22" t="s">
        <v>274</v>
      </c>
      <c r="L133" s="22"/>
      <c r="M133" s="22" t="str">
        <f t="shared" ref="M133:M169" si="8">IF(SUM(AC133:EX133)&gt;99,"yes","no")</f>
        <v>yes</v>
      </c>
      <c r="N133" s="22" t="str">
        <f t="shared" ref="N133:N168" si="9">CONCATENATE(F133," @ ",H133," m")</f>
        <v>DH95-08B @ 1.4 m</v>
      </c>
      <c r="O133" s="1"/>
      <c r="P133" s="47"/>
      <c r="Q133" s="47"/>
      <c r="R133" s="47"/>
      <c r="S133" s="49">
        <v>21</v>
      </c>
      <c r="T133" s="47"/>
      <c r="U133" s="47"/>
      <c r="V133" s="47"/>
      <c r="W133" s="47"/>
      <c r="X133" s="47"/>
      <c r="Y133" s="47"/>
      <c r="Z133" s="47"/>
      <c r="AA133" s="47"/>
      <c r="AB133" s="47"/>
      <c r="AC133" s="49"/>
      <c r="AD133" s="49"/>
      <c r="AE133" s="49"/>
      <c r="AF133" s="49"/>
      <c r="AG133" s="49"/>
      <c r="AH133" s="49"/>
      <c r="AI133" s="49"/>
      <c r="AJ133" s="49"/>
      <c r="AK133" s="49"/>
      <c r="AL133" s="49"/>
      <c r="AM133" s="49"/>
      <c r="AN133" s="49"/>
      <c r="AO133" s="49"/>
      <c r="AP133" s="49"/>
      <c r="AQ133" s="49"/>
      <c r="AR133" s="49"/>
      <c r="AS133" s="49">
        <v>100</v>
      </c>
      <c r="AT133" s="49"/>
      <c r="AU133" s="49"/>
      <c r="AV133" s="49">
        <v>99</v>
      </c>
      <c r="AW133" s="49"/>
      <c r="AX133" s="49">
        <v>96</v>
      </c>
      <c r="AY133" s="49"/>
      <c r="AZ133" s="49"/>
      <c r="BA133" s="49">
        <v>79</v>
      </c>
      <c r="BB133" s="49"/>
      <c r="BC133" s="49"/>
      <c r="BD133" s="49">
        <v>25</v>
      </c>
      <c r="BE133" s="49"/>
      <c r="BF133" s="49"/>
      <c r="BG133" s="49"/>
      <c r="BH133" s="49"/>
      <c r="BI133" s="49"/>
      <c r="BJ133" s="49"/>
      <c r="BK133" s="49"/>
      <c r="BL133" s="49"/>
      <c r="BM133" s="49"/>
      <c r="BN133" s="49"/>
      <c r="BO133" s="49"/>
      <c r="BP133" s="49"/>
      <c r="BQ133" s="49"/>
      <c r="BR133" s="49"/>
      <c r="BS133" s="49"/>
      <c r="BT133" s="49"/>
      <c r="BU133" s="49"/>
      <c r="BV133" s="49"/>
      <c r="BW133" s="49"/>
      <c r="BX133" s="49"/>
      <c r="BY133" s="49"/>
      <c r="BZ133" s="49"/>
      <c r="CA133" s="49"/>
      <c r="CB133" s="49"/>
      <c r="CC133" s="49"/>
      <c r="CD133" s="49"/>
      <c r="CE133" s="49"/>
      <c r="CF133" s="49"/>
      <c r="CG133" s="49"/>
      <c r="CH133" s="49"/>
      <c r="CI133" s="49"/>
      <c r="CJ133" s="49"/>
      <c r="CK133" s="49"/>
      <c r="CL133" s="49"/>
      <c r="CM133" s="49"/>
      <c r="CN133" s="49"/>
      <c r="CO133" s="49"/>
      <c r="CP133" s="49"/>
      <c r="CQ133" s="49"/>
      <c r="CR133" s="49"/>
      <c r="CS133" s="49"/>
      <c r="CT133" s="49"/>
      <c r="CU133" s="49"/>
      <c r="CV133" s="49"/>
      <c r="CW133" s="49"/>
      <c r="CX133" s="49"/>
      <c r="CY133" s="49"/>
      <c r="CZ133" s="49"/>
      <c r="DA133" s="49"/>
      <c r="DB133" s="49"/>
      <c r="DC133" s="49"/>
      <c r="DD133" s="49"/>
      <c r="DE133" s="49"/>
      <c r="DF133" s="49"/>
      <c r="DG133" s="49"/>
      <c r="DH133" s="49"/>
      <c r="DI133" s="49"/>
      <c r="DJ133" s="49"/>
      <c r="DK133" s="49"/>
      <c r="DL133" s="49"/>
      <c r="DM133" s="49"/>
      <c r="DN133" s="49"/>
      <c r="DO133" s="49"/>
      <c r="DP133" s="49"/>
      <c r="DQ133" s="49"/>
      <c r="DR133" s="49"/>
      <c r="DS133" s="49"/>
      <c r="DT133" s="49"/>
      <c r="DU133" s="49"/>
      <c r="DV133" s="49"/>
      <c r="DW133" s="49"/>
      <c r="DX133" s="49"/>
      <c r="DY133" s="49"/>
      <c r="DZ133" s="49"/>
      <c r="EA133" s="49"/>
      <c r="EB133" s="49"/>
      <c r="EC133" s="49"/>
      <c r="ED133" s="49"/>
      <c r="EE133" s="49"/>
      <c r="EF133" s="49"/>
      <c r="EG133" s="49"/>
      <c r="EH133" s="49"/>
      <c r="EI133" s="49"/>
      <c r="EJ133" s="49"/>
      <c r="EK133" s="49"/>
      <c r="EL133" s="49"/>
      <c r="EM133" s="49"/>
      <c r="EN133" s="49"/>
      <c r="EO133" s="49"/>
      <c r="EP133" s="49"/>
      <c r="EQ133" s="49"/>
      <c r="ER133" s="49"/>
      <c r="ES133" s="49"/>
      <c r="ET133" s="49"/>
      <c r="EU133" s="49"/>
      <c r="EV133" s="49"/>
      <c r="EW133" s="49"/>
      <c r="EX133" s="41"/>
    </row>
    <row r="134" spans="1:154" ht="15" customHeight="1">
      <c r="A134" s="34" t="s">
        <v>69</v>
      </c>
      <c r="B134" s="21" t="s">
        <v>36</v>
      </c>
      <c r="C134" s="22">
        <v>1995</v>
      </c>
      <c r="D134" s="22" t="s">
        <v>192</v>
      </c>
      <c r="E134" s="22" t="s">
        <v>193</v>
      </c>
      <c r="F134" s="22" t="s">
        <v>223</v>
      </c>
      <c r="G134" s="22"/>
      <c r="H134" s="22">
        <v>3.1</v>
      </c>
      <c r="I134" s="22"/>
      <c r="J134" s="22"/>
      <c r="K134" s="22" t="s">
        <v>274</v>
      </c>
      <c r="L134" s="22"/>
      <c r="M134" s="22" t="str">
        <f t="shared" si="8"/>
        <v>yes</v>
      </c>
      <c r="N134" s="22" t="str">
        <f t="shared" si="9"/>
        <v>DH95-08B @ 3.1 m</v>
      </c>
      <c r="O134" s="1"/>
      <c r="P134" s="47"/>
      <c r="Q134" s="47"/>
      <c r="R134" s="47"/>
      <c r="S134" s="47"/>
      <c r="T134" s="47"/>
      <c r="U134" s="47"/>
      <c r="V134" s="47"/>
      <c r="W134" s="47"/>
      <c r="X134" s="47"/>
      <c r="Y134" s="47"/>
      <c r="Z134" s="47"/>
      <c r="AA134" s="47"/>
      <c r="AB134" s="47"/>
      <c r="AC134" s="49"/>
      <c r="AD134" s="49"/>
      <c r="AE134" s="49"/>
      <c r="AF134" s="49"/>
      <c r="AG134" s="49"/>
      <c r="AH134" s="49"/>
      <c r="AI134" s="49"/>
      <c r="AJ134" s="49"/>
      <c r="AK134" s="49"/>
      <c r="AL134" s="49"/>
      <c r="AM134" s="49"/>
      <c r="AN134" s="49"/>
      <c r="AO134" s="49"/>
      <c r="AP134" s="49"/>
      <c r="AQ134" s="49">
        <v>100</v>
      </c>
      <c r="AR134" s="49"/>
      <c r="AS134" s="49">
        <v>99</v>
      </c>
      <c r="AT134" s="49"/>
      <c r="AU134" s="49"/>
      <c r="AV134" s="49">
        <v>90</v>
      </c>
      <c r="AW134" s="49"/>
      <c r="AX134" s="49">
        <v>69</v>
      </c>
      <c r="AY134" s="49"/>
      <c r="AZ134" s="49"/>
      <c r="BA134" s="49">
        <v>47</v>
      </c>
      <c r="BB134" s="49"/>
      <c r="BC134" s="49"/>
      <c r="BD134" s="49">
        <v>17</v>
      </c>
      <c r="BE134" s="49"/>
      <c r="BF134" s="49"/>
      <c r="BG134" s="49"/>
      <c r="BH134" s="49"/>
      <c r="BI134" s="49"/>
      <c r="BJ134" s="49"/>
      <c r="BK134" s="49"/>
      <c r="BL134" s="49"/>
      <c r="BM134" s="49"/>
      <c r="BN134" s="49"/>
      <c r="BO134" s="49"/>
      <c r="BP134" s="49"/>
      <c r="BQ134" s="49"/>
      <c r="BR134" s="49"/>
      <c r="BS134" s="49"/>
      <c r="BT134" s="49"/>
      <c r="BU134" s="49"/>
      <c r="BV134" s="49"/>
      <c r="BW134" s="49"/>
      <c r="BX134" s="49"/>
      <c r="BY134" s="49"/>
      <c r="BZ134" s="49"/>
      <c r="CA134" s="49"/>
      <c r="CB134" s="49"/>
      <c r="CC134" s="49"/>
      <c r="CD134" s="49"/>
      <c r="CE134" s="49"/>
      <c r="CF134" s="49"/>
      <c r="CG134" s="49"/>
      <c r="CH134" s="49"/>
      <c r="CI134" s="49"/>
      <c r="CJ134" s="49"/>
      <c r="CK134" s="49"/>
      <c r="CL134" s="49"/>
      <c r="CM134" s="49"/>
      <c r="CN134" s="49"/>
      <c r="CO134" s="49"/>
      <c r="CP134" s="49"/>
      <c r="CQ134" s="49"/>
      <c r="CR134" s="49"/>
      <c r="CS134" s="49"/>
      <c r="CT134" s="49"/>
      <c r="CU134" s="49"/>
      <c r="CV134" s="49"/>
      <c r="CW134" s="49"/>
      <c r="CX134" s="49"/>
      <c r="CY134" s="49"/>
      <c r="CZ134" s="49"/>
      <c r="DA134" s="49"/>
      <c r="DB134" s="49"/>
      <c r="DC134" s="49"/>
      <c r="DD134" s="49"/>
      <c r="DE134" s="49"/>
      <c r="DF134" s="49"/>
      <c r="DG134" s="49"/>
      <c r="DH134" s="49"/>
      <c r="DI134" s="49"/>
      <c r="DJ134" s="49"/>
      <c r="DK134" s="49"/>
      <c r="DL134" s="49"/>
      <c r="DM134" s="49"/>
      <c r="DN134" s="49"/>
      <c r="DO134" s="49"/>
      <c r="DP134" s="49"/>
      <c r="DQ134" s="49"/>
      <c r="DR134" s="49"/>
      <c r="DS134" s="49"/>
      <c r="DT134" s="49"/>
      <c r="DU134" s="49"/>
      <c r="DV134" s="49"/>
      <c r="DW134" s="49"/>
      <c r="DX134" s="49"/>
      <c r="DY134" s="49"/>
      <c r="DZ134" s="49"/>
      <c r="EA134" s="49"/>
      <c r="EB134" s="49"/>
      <c r="EC134" s="49"/>
      <c r="ED134" s="49"/>
      <c r="EE134" s="49"/>
      <c r="EF134" s="49"/>
      <c r="EG134" s="49"/>
      <c r="EH134" s="49"/>
      <c r="EI134" s="49"/>
      <c r="EJ134" s="49"/>
      <c r="EK134" s="49"/>
      <c r="EL134" s="49"/>
      <c r="EM134" s="49"/>
      <c r="EN134" s="49"/>
      <c r="EO134" s="49"/>
      <c r="EP134" s="49"/>
      <c r="EQ134" s="49"/>
      <c r="ER134" s="49"/>
      <c r="ES134" s="49"/>
      <c r="ET134" s="49"/>
      <c r="EU134" s="49"/>
      <c r="EV134" s="49"/>
      <c r="EW134" s="49"/>
      <c r="EX134" s="41"/>
    </row>
    <row r="135" spans="1:154" ht="15" customHeight="1">
      <c r="A135" s="34" t="s">
        <v>69</v>
      </c>
      <c r="B135" s="21" t="s">
        <v>36</v>
      </c>
      <c r="C135" s="22">
        <v>1995</v>
      </c>
      <c r="D135" s="22" t="s">
        <v>192</v>
      </c>
      <c r="E135" s="22" t="s">
        <v>193</v>
      </c>
      <c r="F135" s="22" t="s">
        <v>223</v>
      </c>
      <c r="G135" s="22"/>
      <c r="H135" s="22">
        <v>4.9000000000000004</v>
      </c>
      <c r="I135" s="22"/>
      <c r="J135" s="22"/>
      <c r="K135" s="22" t="s">
        <v>274</v>
      </c>
      <c r="L135" s="22"/>
      <c r="M135" s="22" t="str">
        <f t="shared" si="8"/>
        <v>yes</v>
      </c>
      <c r="N135" s="22" t="str">
        <f t="shared" si="9"/>
        <v>DH95-08B @ 4.9 m</v>
      </c>
      <c r="O135" s="1"/>
      <c r="P135" s="47"/>
      <c r="Q135" s="47"/>
      <c r="R135" s="47"/>
      <c r="S135" s="47"/>
      <c r="T135" s="47"/>
      <c r="U135" s="47"/>
      <c r="V135" s="47"/>
      <c r="W135" s="47"/>
      <c r="X135" s="47"/>
      <c r="Y135" s="47"/>
      <c r="Z135" s="47"/>
      <c r="AA135" s="47"/>
      <c r="AB135" s="47"/>
      <c r="AC135" s="49"/>
      <c r="AD135" s="49"/>
      <c r="AE135" s="49"/>
      <c r="AF135" s="49"/>
      <c r="AG135" s="49"/>
      <c r="AH135" s="49"/>
      <c r="AI135" s="49"/>
      <c r="AJ135" s="49"/>
      <c r="AK135" s="49"/>
      <c r="AL135" s="49"/>
      <c r="AM135" s="49"/>
      <c r="AN135" s="49"/>
      <c r="AO135" s="49"/>
      <c r="AP135" s="49"/>
      <c r="AQ135" s="49">
        <v>100</v>
      </c>
      <c r="AR135" s="49"/>
      <c r="AS135" s="49">
        <v>99</v>
      </c>
      <c r="AT135" s="49"/>
      <c r="AU135" s="49"/>
      <c r="AV135" s="49">
        <v>92</v>
      </c>
      <c r="AW135" s="49"/>
      <c r="AX135" s="49">
        <v>76</v>
      </c>
      <c r="AY135" s="49"/>
      <c r="AZ135" s="49"/>
      <c r="BA135" s="49">
        <v>55</v>
      </c>
      <c r="BB135" s="49"/>
      <c r="BC135" s="49"/>
      <c r="BD135" s="49">
        <v>9</v>
      </c>
      <c r="BE135" s="49"/>
      <c r="BF135" s="49"/>
      <c r="BG135" s="49"/>
      <c r="BH135" s="49"/>
      <c r="BI135" s="49"/>
      <c r="BJ135" s="49"/>
      <c r="BK135" s="49"/>
      <c r="BL135" s="49"/>
      <c r="BM135" s="49"/>
      <c r="BN135" s="49"/>
      <c r="BO135" s="49"/>
      <c r="BP135" s="49"/>
      <c r="BQ135" s="49"/>
      <c r="BR135" s="49"/>
      <c r="BS135" s="49"/>
      <c r="BT135" s="49"/>
      <c r="BU135" s="49"/>
      <c r="BV135" s="49"/>
      <c r="BW135" s="49"/>
      <c r="BX135" s="49"/>
      <c r="BY135" s="49"/>
      <c r="BZ135" s="49"/>
      <c r="CA135" s="49"/>
      <c r="CB135" s="49"/>
      <c r="CC135" s="49"/>
      <c r="CD135" s="49"/>
      <c r="CE135" s="49"/>
      <c r="CF135" s="49"/>
      <c r="CG135" s="49"/>
      <c r="CH135" s="49"/>
      <c r="CI135" s="49"/>
      <c r="CJ135" s="49"/>
      <c r="CK135" s="49"/>
      <c r="CL135" s="49"/>
      <c r="CM135" s="49"/>
      <c r="CN135" s="49"/>
      <c r="CO135" s="49"/>
      <c r="CP135" s="49"/>
      <c r="CQ135" s="49"/>
      <c r="CR135" s="49"/>
      <c r="CS135" s="49"/>
      <c r="CT135" s="49"/>
      <c r="CU135" s="49"/>
      <c r="CV135" s="49"/>
      <c r="CW135" s="49"/>
      <c r="CX135" s="49"/>
      <c r="CY135" s="49"/>
      <c r="CZ135" s="49"/>
      <c r="DA135" s="49"/>
      <c r="DB135" s="49"/>
      <c r="DC135" s="49"/>
      <c r="DD135" s="49"/>
      <c r="DE135" s="49"/>
      <c r="DF135" s="49"/>
      <c r="DG135" s="49"/>
      <c r="DH135" s="49"/>
      <c r="DI135" s="49"/>
      <c r="DJ135" s="49"/>
      <c r="DK135" s="49"/>
      <c r="DL135" s="49"/>
      <c r="DM135" s="49"/>
      <c r="DN135" s="49"/>
      <c r="DO135" s="49"/>
      <c r="DP135" s="49"/>
      <c r="DQ135" s="49"/>
      <c r="DR135" s="49"/>
      <c r="DS135" s="49"/>
      <c r="DT135" s="49"/>
      <c r="DU135" s="49"/>
      <c r="DV135" s="49"/>
      <c r="DW135" s="49"/>
      <c r="DX135" s="49"/>
      <c r="DY135" s="49"/>
      <c r="DZ135" s="49"/>
      <c r="EA135" s="49"/>
      <c r="EB135" s="49"/>
      <c r="EC135" s="49"/>
      <c r="ED135" s="49"/>
      <c r="EE135" s="49"/>
      <c r="EF135" s="49"/>
      <c r="EG135" s="49"/>
      <c r="EH135" s="49"/>
      <c r="EI135" s="49"/>
      <c r="EJ135" s="49"/>
      <c r="EK135" s="49"/>
      <c r="EL135" s="49"/>
      <c r="EM135" s="49"/>
      <c r="EN135" s="49"/>
      <c r="EO135" s="49"/>
      <c r="EP135" s="49"/>
      <c r="EQ135" s="49"/>
      <c r="ER135" s="49"/>
      <c r="ES135" s="49"/>
      <c r="ET135" s="49"/>
      <c r="EU135" s="49"/>
      <c r="EV135" s="49"/>
      <c r="EW135" s="49"/>
      <c r="EX135" s="41"/>
    </row>
    <row r="136" spans="1:154" ht="15" customHeight="1">
      <c r="A136" s="34" t="s">
        <v>69</v>
      </c>
      <c r="B136" s="32" t="s">
        <v>36</v>
      </c>
      <c r="C136" s="22">
        <v>1995</v>
      </c>
      <c r="D136" s="22" t="s">
        <v>192</v>
      </c>
      <c r="E136" s="39" t="s">
        <v>193</v>
      </c>
      <c r="F136" s="22" t="s">
        <v>219</v>
      </c>
      <c r="G136" s="22"/>
      <c r="H136" s="22">
        <v>5.6</v>
      </c>
      <c r="I136" s="22"/>
      <c r="J136" s="22"/>
      <c r="K136" s="22" t="s">
        <v>274</v>
      </c>
      <c r="L136" s="22"/>
      <c r="M136" s="22" t="str">
        <f t="shared" si="8"/>
        <v>yes</v>
      </c>
      <c r="N136" s="22" t="str">
        <f t="shared" si="9"/>
        <v>DH95-09 @ 5.6 m</v>
      </c>
      <c r="O136" s="1"/>
      <c r="P136" s="47"/>
      <c r="Q136" s="47"/>
      <c r="R136" s="47"/>
      <c r="S136" s="49">
        <v>20</v>
      </c>
      <c r="T136" s="47"/>
      <c r="U136" s="47"/>
      <c r="V136" s="47"/>
      <c r="W136" s="47"/>
      <c r="X136" s="47"/>
      <c r="Y136" s="47"/>
      <c r="Z136" s="47"/>
      <c r="AA136" s="47"/>
      <c r="AB136" s="47"/>
      <c r="AC136" s="49"/>
      <c r="AD136" s="49"/>
      <c r="AE136" s="49"/>
      <c r="AF136" s="49"/>
      <c r="AG136" s="49"/>
      <c r="AH136" s="49"/>
      <c r="AI136" s="49"/>
      <c r="AJ136" s="49"/>
      <c r="AK136" s="49"/>
      <c r="AL136" s="49"/>
      <c r="AM136" s="49"/>
      <c r="AN136" s="49"/>
      <c r="AO136" s="49"/>
      <c r="AP136" s="49"/>
      <c r="AQ136" s="49"/>
      <c r="AR136" s="49"/>
      <c r="AS136" s="49">
        <v>100</v>
      </c>
      <c r="AT136" s="49"/>
      <c r="AU136" s="49"/>
      <c r="AV136" s="49">
        <v>96</v>
      </c>
      <c r="AW136" s="49"/>
      <c r="AX136" s="49">
        <v>84</v>
      </c>
      <c r="AY136" s="49"/>
      <c r="AZ136" s="49"/>
      <c r="BA136" s="49">
        <v>68</v>
      </c>
      <c r="BB136" s="49"/>
      <c r="BC136" s="49"/>
      <c r="BD136" s="49">
        <v>28</v>
      </c>
      <c r="BE136" s="49"/>
      <c r="BF136" s="49"/>
      <c r="BG136" s="49"/>
      <c r="BH136" s="49"/>
      <c r="BI136" s="49"/>
      <c r="BJ136" s="49"/>
      <c r="BK136" s="49"/>
      <c r="BL136" s="49"/>
      <c r="BM136" s="49"/>
      <c r="BN136" s="49"/>
      <c r="BO136" s="49"/>
      <c r="BP136" s="49"/>
      <c r="BQ136" s="49"/>
      <c r="BR136" s="49"/>
      <c r="BS136" s="49"/>
      <c r="BT136" s="49"/>
      <c r="BU136" s="49"/>
      <c r="BV136" s="49"/>
      <c r="BW136" s="49"/>
      <c r="BX136" s="49"/>
      <c r="BY136" s="49"/>
      <c r="BZ136" s="49"/>
      <c r="CA136" s="49"/>
      <c r="CB136" s="49"/>
      <c r="CC136" s="49"/>
      <c r="CD136" s="49"/>
      <c r="CE136" s="49"/>
      <c r="CF136" s="49"/>
      <c r="CG136" s="49"/>
      <c r="CH136" s="49"/>
      <c r="CI136" s="49"/>
      <c r="CJ136" s="49"/>
      <c r="CK136" s="49"/>
      <c r="CL136" s="49"/>
      <c r="CM136" s="49"/>
      <c r="CN136" s="49"/>
      <c r="CO136" s="49"/>
      <c r="CP136" s="49"/>
      <c r="CQ136" s="49"/>
      <c r="CR136" s="49"/>
      <c r="CS136" s="49"/>
      <c r="CT136" s="49"/>
      <c r="CU136" s="49"/>
      <c r="CV136" s="49"/>
      <c r="CW136" s="49"/>
      <c r="CX136" s="49"/>
      <c r="CY136" s="49"/>
      <c r="CZ136" s="49"/>
      <c r="DA136" s="49"/>
      <c r="DB136" s="49"/>
      <c r="DC136" s="49"/>
      <c r="DD136" s="49"/>
      <c r="DE136" s="49"/>
      <c r="DF136" s="49"/>
      <c r="DG136" s="49"/>
      <c r="DH136" s="49"/>
      <c r="DI136" s="49"/>
      <c r="DJ136" s="49"/>
      <c r="DK136" s="49"/>
      <c r="DL136" s="49"/>
      <c r="DM136" s="49"/>
      <c r="DN136" s="49"/>
      <c r="DO136" s="49"/>
      <c r="DP136" s="49"/>
      <c r="DQ136" s="49"/>
      <c r="DR136" s="49"/>
      <c r="DS136" s="49"/>
      <c r="DT136" s="49"/>
      <c r="DU136" s="49"/>
      <c r="DV136" s="49"/>
      <c r="DW136" s="49"/>
      <c r="DX136" s="49"/>
      <c r="DY136" s="49"/>
      <c r="DZ136" s="49"/>
      <c r="EA136" s="49"/>
      <c r="EB136" s="49"/>
      <c r="EC136" s="49"/>
      <c r="ED136" s="49"/>
      <c r="EE136" s="49"/>
      <c r="EF136" s="49"/>
      <c r="EG136" s="49"/>
      <c r="EH136" s="49"/>
      <c r="EI136" s="49"/>
      <c r="EJ136" s="49"/>
      <c r="EK136" s="49"/>
      <c r="EL136" s="49"/>
      <c r="EM136" s="49"/>
      <c r="EN136" s="49"/>
      <c r="EO136" s="49"/>
      <c r="EP136" s="49"/>
      <c r="EQ136" s="49"/>
      <c r="ER136" s="49"/>
      <c r="ES136" s="49"/>
      <c r="ET136" s="49"/>
      <c r="EU136" s="49"/>
      <c r="EV136" s="49"/>
      <c r="EW136" s="49"/>
      <c r="EX136" s="41"/>
    </row>
    <row r="137" spans="1:154" ht="15" customHeight="1">
      <c r="A137" s="34" t="s">
        <v>78</v>
      </c>
      <c r="B137" s="21" t="s">
        <v>36</v>
      </c>
      <c r="C137" s="22">
        <v>1995</v>
      </c>
      <c r="D137" s="22" t="s">
        <v>192</v>
      </c>
      <c r="E137" s="22" t="s">
        <v>193</v>
      </c>
      <c r="F137" s="22" t="s">
        <v>220</v>
      </c>
      <c r="G137" s="22"/>
      <c r="H137" s="22">
        <v>8.8000000000000007</v>
      </c>
      <c r="I137" s="22"/>
      <c r="J137" s="22"/>
      <c r="K137" s="22" t="s">
        <v>274</v>
      </c>
      <c r="L137" s="22"/>
      <c r="M137" s="22" t="str">
        <f t="shared" si="8"/>
        <v>yes</v>
      </c>
      <c r="N137" s="22" t="str">
        <f t="shared" si="9"/>
        <v>DH95-17 @ 8.8 m</v>
      </c>
      <c r="O137" s="1"/>
      <c r="P137" s="47"/>
      <c r="Q137" s="47"/>
      <c r="R137" s="47"/>
      <c r="S137" s="49">
        <v>28</v>
      </c>
      <c r="T137" s="47"/>
      <c r="U137" s="47"/>
      <c r="V137" s="47"/>
      <c r="W137" s="47"/>
      <c r="X137" s="47"/>
      <c r="Y137" s="47"/>
      <c r="Z137" s="47"/>
      <c r="AA137" s="47"/>
      <c r="AB137" s="47"/>
      <c r="AC137" s="49"/>
      <c r="AD137" s="49"/>
      <c r="AE137" s="49"/>
      <c r="AF137" s="49"/>
      <c r="AG137" s="49"/>
      <c r="AH137" s="49"/>
      <c r="AI137" s="49"/>
      <c r="AJ137" s="49"/>
      <c r="AK137" s="49"/>
      <c r="AL137" s="49"/>
      <c r="AM137" s="49"/>
      <c r="AN137" s="49"/>
      <c r="AO137" s="49"/>
      <c r="AP137" s="49"/>
      <c r="AQ137" s="49"/>
      <c r="AR137" s="49"/>
      <c r="AS137" s="49">
        <v>100</v>
      </c>
      <c r="AT137" s="49"/>
      <c r="AU137" s="49"/>
      <c r="AV137" s="49">
        <v>100</v>
      </c>
      <c r="AW137" s="49"/>
      <c r="AX137" s="49">
        <v>100</v>
      </c>
      <c r="AY137" s="49"/>
      <c r="AZ137" s="49"/>
      <c r="BA137" s="49">
        <v>99</v>
      </c>
      <c r="BB137" s="49"/>
      <c r="BC137" s="49"/>
      <c r="BD137" s="49">
        <v>91</v>
      </c>
      <c r="BE137" s="49"/>
      <c r="BF137" s="49"/>
      <c r="BG137" s="49"/>
      <c r="BH137" s="49"/>
      <c r="BI137" s="49"/>
      <c r="BJ137" s="49"/>
      <c r="BK137" s="49"/>
      <c r="BL137" s="49"/>
      <c r="BM137" s="49"/>
      <c r="BN137" s="49"/>
      <c r="BO137" s="49"/>
      <c r="BP137" s="49"/>
      <c r="BQ137" s="49"/>
      <c r="BR137" s="49"/>
      <c r="BS137" s="49"/>
      <c r="BT137" s="49"/>
      <c r="BU137" s="49"/>
      <c r="BV137" s="49"/>
      <c r="BW137" s="49"/>
      <c r="BX137" s="49"/>
      <c r="BY137" s="49"/>
      <c r="BZ137" s="49"/>
      <c r="CA137" s="49"/>
      <c r="CB137" s="49"/>
      <c r="CC137" s="49"/>
      <c r="CD137" s="49"/>
      <c r="CE137" s="49"/>
      <c r="CF137" s="49"/>
      <c r="CG137" s="49"/>
      <c r="CH137" s="49"/>
      <c r="CI137" s="49"/>
      <c r="CJ137" s="49"/>
      <c r="CK137" s="49"/>
      <c r="CL137" s="49"/>
      <c r="CM137" s="49"/>
      <c r="CN137" s="49"/>
      <c r="CO137" s="49"/>
      <c r="CP137" s="49"/>
      <c r="CQ137" s="49"/>
      <c r="CR137" s="49"/>
      <c r="CS137" s="49"/>
      <c r="CT137" s="49"/>
      <c r="CU137" s="49"/>
      <c r="CV137" s="49"/>
      <c r="CW137" s="49"/>
      <c r="CX137" s="49"/>
      <c r="CY137" s="49"/>
      <c r="CZ137" s="49"/>
      <c r="DA137" s="49"/>
      <c r="DB137" s="49"/>
      <c r="DC137" s="49"/>
      <c r="DD137" s="49"/>
      <c r="DE137" s="49"/>
      <c r="DF137" s="49"/>
      <c r="DG137" s="49"/>
      <c r="DH137" s="49"/>
      <c r="DI137" s="49"/>
      <c r="DJ137" s="49"/>
      <c r="DK137" s="49"/>
      <c r="DL137" s="49"/>
      <c r="DM137" s="49"/>
      <c r="DN137" s="49"/>
      <c r="DO137" s="49"/>
      <c r="DP137" s="49"/>
      <c r="DQ137" s="49"/>
      <c r="DR137" s="49"/>
      <c r="DS137" s="49"/>
      <c r="DT137" s="49"/>
      <c r="DU137" s="49"/>
      <c r="DV137" s="49"/>
      <c r="DW137" s="49"/>
      <c r="DX137" s="49"/>
      <c r="DY137" s="49"/>
      <c r="DZ137" s="49"/>
      <c r="EA137" s="49"/>
      <c r="EB137" s="49"/>
      <c r="EC137" s="49"/>
      <c r="ED137" s="49"/>
      <c r="EE137" s="49"/>
      <c r="EF137" s="49"/>
      <c r="EG137" s="49"/>
      <c r="EH137" s="49"/>
      <c r="EI137" s="49"/>
      <c r="EJ137" s="49"/>
      <c r="EK137" s="49"/>
      <c r="EL137" s="49"/>
      <c r="EM137" s="49"/>
      <c r="EN137" s="49"/>
      <c r="EO137" s="49"/>
      <c r="EP137" s="49"/>
      <c r="EQ137" s="49"/>
      <c r="ER137" s="49"/>
      <c r="ES137" s="49"/>
      <c r="ET137" s="49"/>
      <c r="EU137" s="49"/>
      <c r="EV137" s="49"/>
      <c r="EW137" s="49"/>
      <c r="EX137" s="41"/>
    </row>
    <row r="138" spans="1:154" ht="15" customHeight="1">
      <c r="A138" s="34" t="s">
        <v>78</v>
      </c>
      <c r="B138" s="21" t="s">
        <v>36</v>
      </c>
      <c r="C138" s="22">
        <v>1995</v>
      </c>
      <c r="D138" s="22" t="s">
        <v>192</v>
      </c>
      <c r="E138" s="22" t="s">
        <v>193</v>
      </c>
      <c r="F138" s="22" t="s">
        <v>220</v>
      </c>
      <c r="G138" s="22"/>
      <c r="H138" s="22">
        <v>2.9</v>
      </c>
      <c r="I138" s="22"/>
      <c r="J138" s="22"/>
      <c r="K138" s="22" t="s">
        <v>274</v>
      </c>
      <c r="L138" s="22"/>
      <c r="M138" s="22" t="str">
        <f t="shared" si="8"/>
        <v>yes</v>
      </c>
      <c r="N138" s="22" t="str">
        <f t="shared" si="9"/>
        <v>DH95-17 @ 2.9 m</v>
      </c>
      <c r="O138" s="1"/>
      <c r="P138" s="47"/>
      <c r="Q138" s="47"/>
      <c r="R138" s="47"/>
      <c r="S138" s="49">
        <v>12</v>
      </c>
      <c r="T138" s="47"/>
      <c r="U138" s="47"/>
      <c r="V138" s="47"/>
      <c r="W138" s="47"/>
      <c r="X138" s="47"/>
      <c r="Y138" s="47"/>
      <c r="Z138" s="47"/>
      <c r="AA138" s="47"/>
      <c r="AB138" s="47"/>
      <c r="AC138" s="49"/>
      <c r="AD138" s="49"/>
      <c r="AE138" s="49"/>
      <c r="AF138" s="49"/>
      <c r="AG138" s="49"/>
      <c r="AH138" s="49"/>
      <c r="AI138" s="49"/>
      <c r="AJ138" s="49"/>
      <c r="AK138" s="49"/>
      <c r="AL138" s="49"/>
      <c r="AM138" s="49"/>
      <c r="AN138" s="49"/>
      <c r="AO138" s="49">
        <v>100</v>
      </c>
      <c r="AP138" s="49"/>
      <c r="AQ138" s="49">
        <v>99</v>
      </c>
      <c r="AR138" s="49"/>
      <c r="AS138" s="49">
        <v>97</v>
      </c>
      <c r="AT138" s="49"/>
      <c r="AU138" s="49"/>
      <c r="AV138" s="49">
        <v>85</v>
      </c>
      <c r="AW138" s="49"/>
      <c r="AX138" s="49">
        <v>67</v>
      </c>
      <c r="AY138" s="49"/>
      <c r="AZ138" s="49"/>
      <c r="BA138" s="49">
        <v>47</v>
      </c>
      <c r="BB138" s="49"/>
      <c r="BC138" s="49"/>
      <c r="BD138" s="49">
        <v>16</v>
      </c>
      <c r="BE138" s="49"/>
      <c r="BF138" s="49"/>
      <c r="BG138" s="49"/>
      <c r="BH138" s="49"/>
      <c r="BI138" s="49"/>
      <c r="BJ138" s="49"/>
      <c r="BK138" s="49"/>
      <c r="BL138" s="49"/>
      <c r="BM138" s="49"/>
      <c r="BN138" s="49"/>
      <c r="BO138" s="49"/>
      <c r="BP138" s="49"/>
      <c r="BQ138" s="49"/>
      <c r="BR138" s="49"/>
      <c r="BS138" s="49"/>
      <c r="BT138" s="49"/>
      <c r="BU138" s="49"/>
      <c r="BV138" s="49"/>
      <c r="BW138" s="49"/>
      <c r="BX138" s="49"/>
      <c r="BY138" s="49"/>
      <c r="BZ138" s="49"/>
      <c r="CA138" s="49"/>
      <c r="CB138" s="49"/>
      <c r="CC138" s="49"/>
      <c r="CD138" s="49"/>
      <c r="CE138" s="49"/>
      <c r="CF138" s="49"/>
      <c r="CG138" s="49"/>
      <c r="CH138" s="49"/>
      <c r="CI138" s="49"/>
      <c r="CJ138" s="49"/>
      <c r="CK138" s="49"/>
      <c r="CL138" s="49"/>
      <c r="CM138" s="49"/>
      <c r="CN138" s="49"/>
      <c r="CO138" s="49"/>
      <c r="CP138" s="49"/>
      <c r="CQ138" s="49"/>
      <c r="CR138" s="49"/>
      <c r="CS138" s="49"/>
      <c r="CT138" s="49"/>
      <c r="CU138" s="49"/>
      <c r="CV138" s="49"/>
      <c r="CW138" s="49"/>
      <c r="CX138" s="49"/>
      <c r="CY138" s="49"/>
      <c r="CZ138" s="49"/>
      <c r="DA138" s="49"/>
      <c r="DB138" s="49"/>
      <c r="DC138" s="49"/>
      <c r="DD138" s="49"/>
      <c r="DE138" s="49"/>
      <c r="DF138" s="49"/>
      <c r="DG138" s="49"/>
      <c r="DH138" s="49"/>
      <c r="DI138" s="49"/>
      <c r="DJ138" s="49"/>
      <c r="DK138" s="49"/>
      <c r="DL138" s="49"/>
      <c r="DM138" s="49"/>
      <c r="DN138" s="49"/>
      <c r="DO138" s="49"/>
      <c r="DP138" s="49"/>
      <c r="DQ138" s="49"/>
      <c r="DR138" s="49"/>
      <c r="DS138" s="49"/>
      <c r="DT138" s="49"/>
      <c r="DU138" s="49"/>
      <c r="DV138" s="49"/>
      <c r="DW138" s="49"/>
      <c r="DX138" s="49"/>
      <c r="DY138" s="49"/>
      <c r="DZ138" s="49"/>
      <c r="EA138" s="49"/>
      <c r="EB138" s="49"/>
      <c r="EC138" s="49"/>
      <c r="ED138" s="49"/>
      <c r="EE138" s="49"/>
      <c r="EF138" s="49"/>
      <c r="EG138" s="49"/>
      <c r="EH138" s="49"/>
      <c r="EI138" s="49"/>
      <c r="EJ138" s="49"/>
      <c r="EK138" s="49"/>
      <c r="EL138" s="49"/>
      <c r="EM138" s="49"/>
      <c r="EN138" s="49"/>
      <c r="EO138" s="49"/>
      <c r="EP138" s="49"/>
      <c r="EQ138" s="49"/>
      <c r="ER138" s="49"/>
      <c r="ES138" s="49"/>
      <c r="ET138" s="49"/>
      <c r="EU138" s="49"/>
      <c r="EV138" s="49"/>
      <c r="EW138" s="49"/>
      <c r="EX138" s="41"/>
    </row>
    <row r="139" spans="1:154" ht="15" customHeight="1">
      <c r="A139" s="34" t="s">
        <v>78</v>
      </c>
      <c r="B139" s="21" t="s">
        <v>36</v>
      </c>
      <c r="C139" s="22">
        <v>1995</v>
      </c>
      <c r="D139" s="22" t="s">
        <v>192</v>
      </c>
      <c r="E139" s="22" t="s">
        <v>193</v>
      </c>
      <c r="F139" s="22" t="s">
        <v>221</v>
      </c>
      <c r="G139" s="22"/>
      <c r="H139" s="22">
        <v>5.9</v>
      </c>
      <c r="I139" s="22"/>
      <c r="J139" s="22"/>
      <c r="K139" s="22" t="s">
        <v>274</v>
      </c>
      <c r="L139" s="22"/>
      <c r="M139" s="22" t="str">
        <f t="shared" si="8"/>
        <v>yes</v>
      </c>
      <c r="N139" s="22" t="str">
        <f t="shared" si="9"/>
        <v>DH95-18 @ 5.9 m</v>
      </c>
      <c r="O139" s="1"/>
      <c r="P139" s="47"/>
      <c r="Q139" s="47"/>
      <c r="R139" s="47"/>
      <c r="S139" s="49">
        <v>20</v>
      </c>
      <c r="T139" s="47"/>
      <c r="U139" s="47"/>
      <c r="V139" s="47"/>
      <c r="W139" s="47"/>
      <c r="X139" s="47"/>
      <c r="Y139" s="47"/>
      <c r="Z139" s="47"/>
      <c r="AA139" s="47"/>
      <c r="AB139" s="47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9"/>
      <c r="AP139" s="49"/>
      <c r="AQ139" s="49"/>
      <c r="AR139" s="49"/>
      <c r="AS139" s="49">
        <v>100</v>
      </c>
      <c r="AT139" s="49"/>
      <c r="AU139" s="49"/>
      <c r="AV139" s="49">
        <v>99</v>
      </c>
      <c r="AW139" s="49"/>
      <c r="AX139" s="49">
        <v>97</v>
      </c>
      <c r="AY139" s="49"/>
      <c r="AZ139" s="49"/>
      <c r="BA139" s="49">
        <v>86</v>
      </c>
      <c r="BB139" s="49"/>
      <c r="BC139" s="49"/>
      <c r="BD139" s="49">
        <v>35</v>
      </c>
      <c r="BE139" s="49"/>
      <c r="BF139" s="49"/>
      <c r="BG139" s="49"/>
      <c r="BH139" s="49"/>
      <c r="BI139" s="49"/>
      <c r="BJ139" s="49"/>
      <c r="BK139" s="49"/>
      <c r="BL139" s="49"/>
      <c r="BM139" s="49"/>
      <c r="BN139" s="49"/>
      <c r="BO139" s="49"/>
      <c r="BP139" s="49"/>
      <c r="BQ139" s="49"/>
      <c r="BR139" s="49"/>
      <c r="BS139" s="49"/>
      <c r="BT139" s="49"/>
      <c r="BU139" s="49"/>
      <c r="BV139" s="49"/>
      <c r="BW139" s="49"/>
      <c r="BX139" s="49"/>
      <c r="BY139" s="49"/>
      <c r="BZ139" s="49"/>
      <c r="CA139" s="49"/>
      <c r="CB139" s="49"/>
      <c r="CC139" s="49"/>
      <c r="CD139" s="49"/>
      <c r="CE139" s="49"/>
      <c r="CF139" s="49"/>
      <c r="CG139" s="49"/>
      <c r="CH139" s="49"/>
      <c r="CI139" s="49"/>
      <c r="CJ139" s="49"/>
      <c r="CK139" s="49"/>
      <c r="CL139" s="49"/>
      <c r="CM139" s="49"/>
      <c r="CN139" s="49"/>
      <c r="CO139" s="49"/>
      <c r="CP139" s="49"/>
      <c r="CQ139" s="49"/>
      <c r="CR139" s="49"/>
      <c r="CS139" s="49"/>
      <c r="CT139" s="49"/>
      <c r="CU139" s="49"/>
      <c r="CV139" s="49"/>
      <c r="CW139" s="49"/>
      <c r="CX139" s="49"/>
      <c r="CY139" s="49"/>
      <c r="CZ139" s="49"/>
      <c r="DA139" s="49"/>
      <c r="DB139" s="49"/>
      <c r="DC139" s="49"/>
      <c r="DD139" s="49"/>
      <c r="DE139" s="49"/>
      <c r="DF139" s="49"/>
      <c r="DG139" s="49"/>
      <c r="DH139" s="49"/>
      <c r="DI139" s="49"/>
      <c r="DJ139" s="49"/>
      <c r="DK139" s="49"/>
      <c r="DL139" s="49"/>
      <c r="DM139" s="49"/>
      <c r="DN139" s="49"/>
      <c r="DO139" s="49"/>
      <c r="DP139" s="49"/>
      <c r="DQ139" s="49"/>
      <c r="DR139" s="49"/>
      <c r="DS139" s="49"/>
      <c r="DT139" s="49"/>
      <c r="DU139" s="49"/>
      <c r="DV139" s="49"/>
      <c r="DW139" s="49"/>
      <c r="DX139" s="49"/>
      <c r="DY139" s="49"/>
      <c r="DZ139" s="49"/>
      <c r="EA139" s="49"/>
      <c r="EB139" s="49"/>
      <c r="EC139" s="49"/>
      <c r="ED139" s="49"/>
      <c r="EE139" s="49"/>
      <c r="EF139" s="49"/>
      <c r="EG139" s="49"/>
      <c r="EH139" s="49"/>
      <c r="EI139" s="49"/>
      <c r="EJ139" s="49"/>
      <c r="EK139" s="49"/>
      <c r="EL139" s="49"/>
      <c r="EM139" s="49"/>
      <c r="EN139" s="49"/>
      <c r="EO139" s="49"/>
      <c r="EP139" s="49"/>
      <c r="EQ139" s="49"/>
      <c r="ER139" s="49"/>
      <c r="ES139" s="49"/>
      <c r="ET139" s="49"/>
      <c r="EU139" s="49"/>
      <c r="EV139" s="49"/>
      <c r="EW139" s="49"/>
      <c r="EX139" s="41"/>
    </row>
    <row r="140" spans="1:154" ht="15" customHeight="1">
      <c r="A140" s="34" t="s">
        <v>78</v>
      </c>
      <c r="B140" s="21" t="s">
        <v>36</v>
      </c>
      <c r="C140" s="22">
        <v>1995</v>
      </c>
      <c r="D140" s="22" t="s">
        <v>192</v>
      </c>
      <c r="E140" s="22" t="s">
        <v>193</v>
      </c>
      <c r="F140" s="22" t="s">
        <v>221</v>
      </c>
      <c r="G140" s="22"/>
      <c r="H140" s="22">
        <v>10.5</v>
      </c>
      <c r="I140" s="22"/>
      <c r="J140" s="22"/>
      <c r="K140" s="22" t="s">
        <v>274</v>
      </c>
      <c r="L140" s="22"/>
      <c r="M140" s="22" t="str">
        <f t="shared" si="8"/>
        <v>yes</v>
      </c>
      <c r="N140" s="22" t="str">
        <f t="shared" si="9"/>
        <v>DH95-18 @ 10.5 m</v>
      </c>
      <c r="O140" s="1"/>
      <c r="P140" s="47"/>
      <c r="Q140" s="47"/>
      <c r="R140" s="47"/>
      <c r="S140" s="49">
        <v>19</v>
      </c>
      <c r="T140" s="47"/>
      <c r="U140" s="47"/>
      <c r="V140" s="47"/>
      <c r="W140" s="47"/>
      <c r="X140" s="47"/>
      <c r="Y140" s="47"/>
      <c r="Z140" s="47"/>
      <c r="AA140" s="47"/>
      <c r="AB140" s="47"/>
      <c r="AC140" s="49"/>
      <c r="AD140" s="49"/>
      <c r="AE140" s="49"/>
      <c r="AF140" s="49"/>
      <c r="AG140" s="49"/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>
        <v>100</v>
      </c>
      <c r="AT140" s="49"/>
      <c r="AU140" s="49"/>
      <c r="AV140" s="49">
        <v>96</v>
      </c>
      <c r="AW140" s="49"/>
      <c r="AX140" s="49">
        <v>82</v>
      </c>
      <c r="AY140" s="49"/>
      <c r="AZ140" s="49"/>
      <c r="BA140" s="49">
        <v>62</v>
      </c>
      <c r="BB140" s="49"/>
      <c r="BC140" s="49"/>
      <c r="BD140" s="49">
        <v>26</v>
      </c>
      <c r="BE140" s="49"/>
      <c r="BF140" s="49"/>
      <c r="BG140" s="49"/>
      <c r="BH140" s="49"/>
      <c r="BI140" s="49"/>
      <c r="BJ140" s="49"/>
      <c r="BK140" s="49"/>
      <c r="BL140" s="49"/>
      <c r="BM140" s="49"/>
      <c r="BN140" s="49"/>
      <c r="BO140" s="49"/>
      <c r="BP140" s="49"/>
      <c r="BQ140" s="49"/>
      <c r="BR140" s="49"/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49"/>
      <c r="CF140" s="49"/>
      <c r="CG140" s="49"/>
      <c r="CH140" s="49"/>
      <c r="CI140" s="49"/>
      <c r="CJ140" s="49"/>
      <c r="CK140" s="49"/>
      <c r="CL140" s="49"/>
      <c r="CM140" s="49"/>
      <c r="CN140" s="49"/>
      <c r="CO140" s="49"/>
      <c r="CP140" s="49"/>
      <c r="CQ140" s="49"/>
      <c r="CR140" s="49"/>
      <c r="CS140" s="49"/>
      <c r="CT140" s="49"/>
      <c r="CU140" s="49"/>
      <c r="CV140" s="49"/>
      <c r="CW140" s="49"/>
      <c r="CX140" s="49"/>
      <c r="CY140" s="49"/>
      <c r="CZ140" s="49"/>
      <c r="DA140" s="49"/>
      <c r="DB140" s="49"/>
      <c r="DC140" s="49"/>
      <c r="DD140" s="49"/>
      <c r="DE140" s="49"/>
      <c r="DF140" s="49"/>
      <c r="DG140" s="49"/>
      <c r="DH140" s="49"/>
      <c r="DI140" s="49"/>
      <c r="DJ140" s="49"/>
      <c r="DK140" s="49"/>
      <c r="DL140" s="49"/>
      <c r="DM140" s="49"/>
      <c r="DN140" s="49"/>
      <c r="DO140" s="49"/>
      <c r="DP140" s="49"/>
      <c r="DQ140" s="49"/>
      <c r="DR140" s="49"/>
      <c r="DS140" s="49"/>
      <c r="DT140" s="49"/>
      <c r="DU140" s="49"/>
      <c r="DV140" s="49"/>
      <c r="DW140" s="49"/>
      <c r="DX140" s="49"/>
      <c r="DY140" s="49"/>
      <c r="DZ140" s="49"/>
      <c r="EA140" s="49"/>
      <c r="EB140" s="49"/>
      <c r="EC140" s="49"/>
      <c r="ED140" s="49"/>
      <c r="EE140" s="49"/>
      <c r="EF140" s="49"/>
      <c r="EG140" s="49"/>
      <c r="EH140" s="49"/>
      <c r="EI140" s="49"/>
      <c r="EJ140" s="49"/>
      <c r="EK140" s="49"/>
      <c r="EL140" s="49"/>
      <c r="EM140" s="49"/>
      <c r="EN140" s="49"/>
      <c r="EO140" s="49"/>
      <c r="EP140" s="49"/>
      <c r="EQ140" s="49"/>
      <c r="ER140" s="49"/>
      <c r="ES140" s="49"/>
      <c r="ET140" s="49"/>
      <c r="EU140" s="49"/>
      <c r="EV140" s="49"/>
      <c r="EW140" s="49"/>
      <c r="EX140" s="41"/>
    </row>
    <row r="141" spans="1:154" ht="15" customHeight="1">
      <c r="A141" s="34" t="s">
        <v>78</v>
      </c>
      <c r="B141" s="21" t="s">
        <v>36</v>
      </c>
      <c r="C141" s="22">
        <v>1995</v>
      </c>
      <c r="D141" s="22" t="s">
        <v>192</v>
      </c>
      <c r="E141" s="22" t="s">
        <v>193</v>
      </c>
      <c r="F141" s="22" t="s">
        <v>221</v>
      </c>
      <c r="G141" s="22"/>
      <c r="H141" s="22">
        <v>1.1000000000000001</v>
      </c>
      <c r="I141" s="22"/>
      <c r="J141" s="22"/>
      <c r="K141" s="22" t="s">
        <v>274</v>
      </c>
      <c r="L141" s="22"/>
      <c r="M141" s="22" t="str">
        <f t="shared" si="8"/>
        <v>yes</v>
      </c>
      <c r="N141" s="22" t="str">
        <f t="shared" si="9"/>
        <v>DH95-18 @ 1.1 m</v>
      </c>
      <c r="O141" s="1"/>
      <c r="P141" s="47"/>
      <c r="Q141" s="47"/>
      <c r="R141" s="47"/>
      <c r="S141" s="49">
        <v>6</v>
      </c>
      <c r="T141" s="47"/>
      <c r="U141" s="47"/>
      <c r="V141" s="47"/>
      <c r="W141" s="47"/>
      <c r="X141" s="47"/>
      <c r="Y141" s="47"/>
      <c r="Z141" s="47"/>
      <c r="AA141" s="47"/>
      <c r="AB141" s="47"/>
      <c r="AC141" s="49"/>
      <c r="AD141" s="49"/>
      <c r="AE141" s="49"/>
      <c r="AF141" s="49"/>
      <c r="AG141" s="49"/>
      <c r="AH141" s="49"/>
      <c r="AI141" s="49"/>
      <c r="AJ141" s="49"/>
      <c r="AK141" s="49"/>
      <c r="AL141" s="49"/>
      <c r="AM141" s="49"/>
      <c r="AN141" s="49"/>
      <c r="AO141" s="49"/>
      <c r="AP141" s="49"/>
      <c r="AQ141" s="49">
        <v>100</v>
      </c>
      <c r="AR141" s="49"/>
      <c r="AS141" s="49">
        <v>99</v>
      </c>
      <c r="AT141" s="49"/>
      <c r="AU141" s="49"/>
      <c r="AV141" s="49">
        <v>95</v>
      </c>
      <c r="AW141" s="49"/>
      <c r="AX141" s="49">
        <v>83</v>
      </c>
      <c r="AY141" s="49"/>
      <c r="AZ141" s="49"/>
      <c r="BA141" s="49">
        <v>57</v>
      </c>
      <c r="BB141" s="49"/>
      <c r="BC141" s="49"/>
      <c r="BD141" s="49">
        <v>11</v>
      </c>
      <c r="BE141" s="49"/>
      <c r="BF141" s="49"/>
      <c r="BG141" s="49"/>
      <c r="BH141" s="49"/>
      <c r="BI141" s="49"/>
      <c r="BJ141" s="49"/>
      <c r="BK141" s="49"/>
      <c r="BL141" s="49"/>
      <c r="BM141" s="49"/>
      <c r="BN141" s="49"/>
      <c r="BO141" s="49"/>
      <c r="BP141" s="49"/>
      <c r="BQ141" s="49"/>
      <c r="BR141" s="49"/>
      <c r="BS141" s="49"/>
      <c r="BT141" s="49"/>
      <c r="BU141" s="49"/>
      <c r="BV141" s="49"/>
      <c r="BW141" s="49"/>
      <c r="BX141" s="49"/>
      <c r="BY141" s="49"/>
      <c r="BZ141" s="49"/>
      <c r="CA141" s="49"/>
      <c r="CB141" s="49"/>
      <c r="CC141" s="49"/>
      <c r="CD141" s="49"/>
      <c r="CE141" s="49"/>
      <c r="CF141" s="49"/>
      <c r="CG141" s="49"/>
      <c r="CH141" s="49"/>
      <c r="CI141" s="49"/>
      <c r="CJ141" s="49"/>
      <c r="CK141" s="49"/>
      <c r="CL141" s="49"/>
      <c r="CM141" s="49"/>
      <c r="CN141" s="49"/>
      <c r="CO141" s="49"/>
      <c r="CP141" s="49"/>
      <c r="CQ141" s="49"/>
      <c r="CR141" s="49"/>
      <c r="CS141" s="49"/>
      <c r="CT141" s="49"/>
      <c r="CU141" s="49"/>
      <c r="CV141" s="49"/>
      <c r="CW141" s="49"/>
      <c r="CX141" s="49"/>
      <c r="CY141" s="49"/>
      <c r="CZ141" s="49"/>
      <c r="DA141" s="49"/>
      <c r="DB141" s="49"/>
      <c r="DC141" s="49"/>
      <c r="DD141" s="49"/>
      <c r="DE141" s="49"/>
      <c r="DF141" s="49"/>
      <c r="DG141" s="49"/>
      <c r="DH141" s="49"/>
      <c r="DI141" s="49"/>
      <c r="DJ141" s="49"/>
      <c r="DK141" s="49"/>
      <c r="DL141" s="49"/>
      <c r="DM141" s="49"/>
      <c r="DN141" s="49"/>
      <c r="DO141" s="49"/>
      <c r="DP141" s="49"/>
      <c r="DQ141" s="49"/>
      <c r="DR141" s="49"/>
      <c r="DS141" s="49"/>
      <c r="DT141" s="49"/>
      <c r="DU141" s="49"/>
      <c r="DV141" s="49"/>
      <c r="DW141" s="49"/>
      <c r="DX141" s="49"/>
      <c r="DY141" s="49"/>
      <c r="DZ141" s="49"/>
      <c r="EA141" s="49"/>
      <c r="EB141" s="49"/>
      <c r="EC141" s="49"/>
      <c r="ED141" s="49"/>
      <c r="EE141" s="49"/>
      <c r="EF141" s="49"/>
      <c r="EG141" s="49"/>
      <c r="EH141" s="49"/>
      <c r="EI141" s="49"/>
      <c r="EJ141" s="49"/>
      <c r="EK141" s="49"/>
      <c r="EL141" s="49"/>
      <c r="EM141" s="49"/>
      <c r="EN141" s="49"/>
      <c r="EO141" s="49"/>
      <c r="EP141" s="49"/>
      <c r="EQ141" s="49"/>
      <c r="ER141" s="49"/>
      <c r="ES141" s="49"/>
      <c r="ET141" s="49"/>
      <c r="EU141" s="49"/>
      <c r="EV141" s="49"/>
      <c r="EW141" s="49"/>
      <c r="EX141" s="41"/>
    </row>
    <row r="142" spans="1:154" ht="15" customHeight="1">
      <c r="A142" s="34" t="s">
        <v>78</v>
      </c>
      <c r="B142" s="21" t="s">
        <v>36</v>
      </c>
      <c r="C142" s="22">
        <v>2013</v>
      </c>
      <c r="D142" s="22" t="s">
        <v>217</v>
      </c>
      <c r="E142" s="22"/>
      <c r="F142" s="22" t="s">
        <v>108</v>
      </c>
      <c r="G142" s="22" t="s">
        <v>86</v>
      </c>
      <c r="H142" s="22">
        <v>8.6</v>
      </c>
      <c r="I142" s="22">
        <v>8.6999999999999993</v>
      </c>
      <c r="J142" s="22">
        <v>0.1</v>
      </c>
      <c r="K142" s="26" t="s">
        <v>274</v>
      </c>
      <c r="L142" s="22" t="e">
        <f>IF(ISNA(VLOOKUP(F142&amp;G142,#REF!,8,FALSE)),"",VLOOKUP(F142&amp;G142,#REF!,8,FALSE))</f>
        <v>#REF!</v>
      </c>
      <c r="M142" s="22" t="str">
        <f t="shared" si="8"/>
        <v>no</v>
      </c>
      <c r="N142" s="22" t="str">
        <f t="shared" si="9"/>
        <v>BH-T-13-04 @ 8.6 m</v>
      </c>
      <c r="O142" s="1"/>
      <c r="P142" s="1"/>
      <c r="Q142" s="1"/>
      <c r="R142" s="1"/>
      <c r="S142" s="40">
        <v>36.120401299999997</v>
      </c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30"/>
    </row>
    <row r="143" spans="1:154" ht="15" customHeight="1">
      <c r="A143" s="34" t="s">
        <v>78</v>
      </c>
      <c r="B143" s="21" t="s">
        <v>36</v>
      </c>
      <c r="C143" s="22">
        <v>2013</v>
      </c>
      <c r="D143" s="22" t="s">
        <v>217</v>
      </c>
      <c r="E143" s="22"/>
      <c r="F143" s="22" t="s">
        <v>108</v>
      </c>
      <c r="G143" s="22" t="s">
        <v>91</v>
      </c>
      <c r="H143" s="22">
        <v>12.2</v>
      </c>
      <c r="I143" s="22">
        <v>12.3</v>
      </c>
      <c r="J143" s="22">
        <v>0.1</v>
      </c>
      <c r="K143" s="26" t="s">
        <v>274</v>
      </c>
      <c r="L143" s="22" t="e">
        <f>IF(ISNA(VLOOKUP(F143&amp;G143,#REF!,8,FALSE)),"",VLOOKUP(F143&amp;G143,#REF!,8,FALSE))</f>
        <v>#REF!</v>
      </c>
      <c r="M143" s="22" t="str">
        <f t="shared" si="8"/>
        <v>no</v>
      </c>
      <c r="N143" s="22" t="str">
        <f t="shared" si="9"/>
        <v>BH-T-13-04 @ 12.2 m</v>
      </c>
      <c r="O143" s="1"/>
      <c r="P143" s="1"/>
      <c r="Q143" s="1"/>
      <c r="R143" s="1"/>
      <c r="S143" s="40">
        <v>36.405529999999999</v>
      </c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30"/>
    </row>
    <row r="144" spans="1:154" ht="15" customHeight="1">
      <c r="A144" s="34" t="s">
        <v>78</v>
      </c>
      <c r="B144" s="21" t="s">
        <v>36</v>
      </c>
      <c r="C144" s="22">
        <v>2013</v>
      </c>
      <c r="D144" s="22" t="s">
        <v>217</v>
      </c>
      <c r="E144" s="22"/>
      <c r="F144" s="22" t="s">
        <v>108</v>
      </c>
      <c r="G144" s="22" t="s">
        <v>90</v>
      </c>
      <c r="H144" s="22">
        <v>11.8</v>
      </c>
      <c r="I144" s="22">
        <v>11.9</v>
      </c>
      <c r="J144" s="22">
        <v>0.1</v>
      </c>
      <c r="K144" s="26" t="s">
        <v>274</v>
      </c>
      <c r="L144" s="22" t="e">
        <f>IF(ISNA(VLOOKUP(F144&amp;G144,#REF!,8,FALSE)),"",VLOOKUP(F144&amp;G144,#REF!,8,FALSE))</f>
        <v>#REF!</v>
      </c>
      <c r="M144" s="22" t="str">
        <f t="shared" si="8"/>
        <v>no</v>
      </c>
      <c r="N144" s="22" t="str">
        <f t="shared" si="9"/>
        <v>BH-T-13-04 @ 11.8 m</v>
      </c>
      <c r="O144" s="1"/>
      <c r="P144" s="1"/>
      <c r="Q144" s="1"/>
      <c r="R144" s="1"/>
      <c r="S144" s="40">
        <v>39.325842700000003</v>
      </c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30"/>
    </row>
    <row r="145" spans="1:154" ht="15" customHeight="1">
      <c r="A145" s="34" t="s">
        <v>78</v>
      </c>
      <c r="B145" s="21" t="s">
        <v>36</v>
      </c>
      <c r="C145" s="22">
        <v>2013</v>
      </c>
      <c r="D145" s="22" t="s">
        <v>217</v>
      </c>
      <c r="E145" s="22"/>
      <c r="F145" s="22" t="s">
        <v>102</v>
      </c>
      <c r="G145" s="22" t="s">
        <v>96</v>
      </c>
      <c r="H145" s="22">
        <v>9.6999999999999993</v>
      </c>
      <c r="I145" s="22">
        <v>9.8000000000000007</v>
      </c>
      <c r="J145" s="22">
        <v>0.1</v>
      </c>
      <c r="K145" s="26" t="s">
        <v>274</v>
      </c>
      <c r="L145" s="22" t="e">
        <f>IF(ISNA(VLOOKUP(F145&amp;G145,#REF!,8,FALSE)),"",VLOOKUP(F145&amp;G145,#REF!,8,FALSE))</f>
        <v>#REF!</v>
      </c>
      <c r="M145" s="22" t="str">
        <f t="shared" si="8"/>
        <v>no</v>
      </c>
      <c r="N145" s="22" t="str">
        <f t="shared" si="9"/>
        <v>BH-T-13-02 @ 9.7 m</v>
      </c>
      <c r="O145" s="1"/>
      <c r="P145" s="1"/>
      <c r="Q145" s="1"/>
      <c r="R145" s="1"/>
      <c r="S145" s="40">
        <v>41.856392300000003</v>
      </c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30"/>
    </row>
    <row r="146" spans="1:154" ht="15" customHeight="1">
      <c r="A146" s="34" t="s">
        <v>78</v>
      </c>
      <c r="B146" s="21" t="s">
        <v>110</v>
      </c>
      <c r="C146" s="22">
        <v>2013</v>
      </c>
      <c r="D146" s="22" t="s">
        <v>217</v>
      </c>
      <c r="E146" s="22"/>
      <c r="F146" s="22" t="s">
        <v>114</v>
      </c>
      <c r="G146" s="22" t="str">
        <f>CONCATENATE(H146," - ",I146)</f>
        <v>4.5 - 5.5</v>
      </c>
      <c r="H146" s="22">
        <v>4.5</v>
      </c>
      <c r="I146" s="22">
        <v>5.5</v>
      </c>
      <c r="J146" s="22">
        <v>1</v>
      </c>
      <c r="K146" s="26" t="s">
        <v>180</v>
      </c>
      <c r="L146" s="22" t="e">
        <f>IF(ISNA(VLOOKUP(F146&amp;G146,#REF!,8,FALSE)),"",VLOOKUP(F146&amp;G146,#REF!,8,FALSE))</f>
        <v>#REF!</v>
      </c>
      <c r="M146" s="22" t="str">
        <f t="shared" si="8"/>
        <v>no</v>
      </c>
      <c r="N146" s="22" t="str">
        <f t="shared" si="9"/>
        <v>GP-T-13-10 @ 4.5 m</v>
      </c>
      <c r="O146" s="1"/>
      <c r="P146" s="1"/>
      <c r="Q146" s="1"/>
      <c r="R146" s="1"/>
      <c r="S146" s="40">
        <v>43.561475999999999</v>
      </c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30"/>
    </row>
    <row r="147" spans="1:154" ht="15" customHeight="1">
      <c r="A147" s="34" t="s">
        <v>78</v>
      </c>
      <c r="B147" s="21" t="s">
        <v>110</v>
      </c>
      <c r="C147" s="22">
        <v>2013</v>
      </c>
      <c r="D147" s="22" t="s">
        <v>217</v>
      </c>
      <c r="E147" s="22"/>
      <c r="F147" s="22" t="s">
        <v>112</v>
      </c>
      <c r="G147" s="22" t="str">
        <f>CONCATENATE(H147," - ",I147)</f>
        <v>4 - 5</v>
      </c>
      <c r="H147" s="22">
        <v>4</v>
      </c>
      <c r="I147" s="22">
        <v>5</v>
      </c>
      <c r="J147" s="22">
        <v>1</v>
      </c>
      <c r="K147" s="26" t="s">
        <v>180</v>
      </c>
      <c r="L147" s="22" t="e">
        <f>IF(ISNA(VLOOKUP(F147&amp;G147,#REF!,8,FALSE)),"",VLOOKUP(F147&amp;G147,#REF!,8,FALSE))</f>
        <v>#REF!</v>
      </c>
      <c r="M147" s="22" t="str">
        <f t="shared" si="8"/>
        <v>no</v>
      </c>
      <c r="N147" s="22" t="str">
        <f t="shared" si="9"/>
        <v>GP-T-13-03 @ 4 m</v>
      </c>
      <c r="O147" s="1"/>
      <c r="P147" s="1"/>
      <c r="Q147" s="1"/>
      <c r="R147" s="1"/>
      <c r="S147" s="40">
        <v>52.422983700000003</v>
      </c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30"/>
    </row>
    <row r="148" spans="1:154" ht="15" customHeight="1">
      <c r="A148" s="34" t="s">
        <v>78</v>
      </c>
      <c r="B148" s="21" t="s">
        <v>36</v>
      </c>
      <c r="C148" s="22">
        <v>2013</v>
      </c>
      <c r="D148" s="22" t="s">
        <v>217</v>
      </c>
      <c r="E148" s="22"/>
      <c r="F148" s="22" t="s">
        <v>102</v>
      </c>
      <c r="G148" s="22" t="s">
        <v>94</v>
      </c>
      <c r="H148" s="22">
        <v>8.9</v>
      </c>
      <c r="I148" s="22">
        <v>9</v>
      </c>
      <c r="J148" s="22">
        <v>0.1</v>
      </c>
      <c r="K148" s="26" t="s">
        <v>274</v>
      </c>
      <c r="L148" s="22" t="e">
        <f>IF(ISNA(VLOOKUP(F148&amp;G148,#REF!,8,FALSE)),"",VLOOKUP(F148&amp;G148,#REF!,8,FALSE))</f>
        <v>#REF!</v>
      </c>
      <c r="M148" s="22" t="str">
        <f t="shared" si="8"/>
        <v>no</v>
      </c>
      <c r="N148" s="22" t="str">
        <f t="shared" si="9"/>
        <v>BH-T-13-02 @ 8.9 m</v>
      </c>
      <c r="O148" s="1"/>
      <c r="P148" s="1"/>
      <c r="Q148" s="1"/>
      <c r="R148" s="1"/>
      <c r="S148" s="40">
        <v>58.4033613</v>
      </c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30"/>
    </row>
    <row r="149" spans="1:154" ht="15" customHeight="1">
      <c r="A149" s="34" t="s">
        <v>78</v>
      </c>
      <c r="B149" s="21" t="s">
        <v>36</v>
      </c>
      <c r="C149" s="22">
        <v>2013</v>
      </c>
      <c r="D149" s="22" t="s">
        <v>217</v>
      </c>
      <c r="E149" s="22"/>
      <c r="F149" s="22" t="s">
        <v>79</v>
      </c>
      <c r="G149" s="22" t="s">
        <v>100</v>
      </c>
      <c r="H149" s="22">
        <v>12.7</v>
      </c>
      <c r="I149" s="22">
        <v>12.8</v>
      </c>
      <c r="J149" s="22">
        <v>0.1</v>
      </c>
      <c r="K149" s="26" t="s">
        <v>274</v>
      </c>
      <c r="L149" s="22" t="e">
        <f>IF(ISNA(VLOOKUP(F149&amp;G149,#REF!,8,FALSE)),"",VLOOKUP(F149&amp;G149,#REF!,8,FALSE))</f>
        <v>#REF!</v>
      </c>
      <c r="M149" s="22" t="str">
        <f t="shared" si="8"/>
        <v>no</v>
      </c>
      <c r="N149" s="22" t="str">
        <f t="shared" si="9"/>
        <v>BH-T-13-01 @ 12.7 m</v>
      </c>
      <c r="O149" s="1"/>
      <c r="P149" s="1"/>
      <c r="Q149" s="1"/>
      <c r="R149" s="1"/>
      <c r="S149" s="40">
        <v>88.343558299999998</v>
      </c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30"/>
    </row>
    <row r="150" spans="1:154" ht="15" customHeight="1">
      <c r="A150" s="34" t="s">
        <v>78</v>
      </c>
      <c r="B150" s="21" t="s">
        <v>36</v>
      </c>
      <c r="C150" s="22">
        <v>2013</v>
      </c>
      <c r="D150" s="22" t="s">
        <v>217</v>
      </c>
      <c r="E150" s="22"/>
      <c r="F150" s="22" t="s">
        <v>102</v>
      </c>
      <c r="G150" s="22" t="s">
        <v>93</v>
      </c>
      <c r="H150" s="22">
        <v>8.5</v>
      </c>
      <c r="I150" s="22">
        <v>8.6</v>
      </c>
      <c r="J150" s="22">
        <v>0.1</v>
      </c>
      <c r="K150" s="26" t="s">
        <v>274</v>
      </c>
      <c r="L150" s="22" t="e">
        <f>IF(ISNA(VLOOKUP(F150&amp;G150,#REF!,8,FALSE)),"",VLOOKUP(F150&amp;G150,#REF!,8,FALSE))</f>
        <v>#REF!</v>
      </c>
      <c r="M150" s="22" t="str">
        <f t="shared" si="8"/>
        <v>no</v>
      </c>
      <c r="N150" s="22" t="str">
        <f t="shared" si="9"/>
        <v>BH-T-13-02 @ 8.5 m</v>
      </c>
      <c r="O150" s="1"/>
      <c r="P150" s="1"/>
      <c r="Q150" s="1"/>
      <c r="R150" s="1"/>
      <c r="S150" s="40">
        <v>89.361702100000002</v>
      </c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30"/>
    </row>
    <row r="151" spans="1:154" ht="15" customHeight="1">
      <c r="A151" s="34" t="s">
        <v>78</v>
      </c>
      <c r="B151" s="21" t="s">
        <v>36</v>
      </c>
      <c r="C151" s="22">
        <v>2013</v>
      </c>
      <c r="D151" s="22" t="s">
        <v>217</v>
      </c>
      <c r="E151" s="22"/>
      <c r="F151" s="22" t="s">
        <v>102</v>
      </c>
      <c r="G151" s="22" t="s">
        <v>92</v>
      </c>
      <c r="H151" s="22">
        <v>8.3000000000000007</v>
      </c>
      <c r="I151" s="22">
        <v>8.4</v>
      </c>
      <c r="J151" s="22">
        <v>0.1</v>
      </c>
      <c r="K151" s="26" t="s">
        <v>274</v>
      </c>
      <c r="L151" s="22" t="e">
        <f>IF(ISNA(VLOOKUP(F151&amp;G151,#REF!,8,FALSE)),"",VLOOKUP(F151&amp;G151,#REF!,8,FALSE))</f>
        <v>#REF!</v>
      </c>
      <c r="M151" s="22" t="str">
        <f t="shared" si="8"/>
        <v>no</v>
      </c>
      <c r="N151" s="22" t="str">
        <f t="shared" si="9"/>
        <v>BH-T-13-02 @ 8.3 m</v>
      </c>
      <c r="O151" s="1"/>
      <c r="P151" s="1"/>
      <c r="Q151" s="1"/>
      <c r="R151" s="1"/>
      <c r="S151" s="40">
        <v>97.407407399999997</v>
      </c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30"/>
    </row>
    <row r="152" spans="1:154" ht="15" customHeight="1">
      <c r="A152" s="35" t="s">
        <v>78</v>
      </c>
      <c r="B152" s="21" t="s">
        <v>36</v>
      </c>
      <c r="C152" s="22">
        <v>2013</v>
      </c>
      <c r="D152" s="22" t="s">
        <v>217</v>
      </c>
      <c r="E152" s="22"/>
      <c r="F152" s="22" t="s">
        <v>79</v>
      </c>
      <c r="G152" s="22" t="s">
        <v>145</v>
      </c>
      <c r="H152" s="22">
        <v>1.1000000000000001</v>
      </c>
      <c r="I152" s="22">
        <v>1.2</v>
      </c>
      <c r="J152" s="22"/>
      <c r="K152" s="22" t="s">
        <v>274</v>
      </c>
      <c r="L152" s="22"/>
      <c r="M152" s="22" t="str">
        <f t="shared" si="8"/>
        <v>yes</v>
      </c>
      <c r="N152" s="22" t="str">
        <f t="shared" si="9"/>
        <v>BH-T-13-01 @ 1.1 m</v>
      </c>
      <c r="O152" s="1"/>
      <c r="P152" s="1"/>
      <c r="Q152" s="1"/>
      <c r="R152" s="1"/>
      <c r="S152" s="5"/>
      <c r="T152" s="1"/>
      <c r="U152" s="1"/>
      <c r="V152" s="1"/>
      <c r="W152" s="1"/>
      <c r="X152" s="1"/>
      <c r="Y152" s="1"/>
      <c r="Z152" s="1"/>
      <c r="AA152" s="1"/>
      <c r="AB152" s="1"/>
      <c r="AC152" s="40">
        <v>0</v>
      </c>
      <c r="AD152" s="40">
        <v>70.77</v>
      </c>
      <c r="AE152" s="40">
        <v>29.23</v>
      </c>
      <c r="AF152" s="40"/>
      <c r="AG152" s="40"/>
      <c r="AH152" s="40">
        <v>100</v>
      </c>
      <c r="AI152" s="40"/>
      <c r="AJ152" s="40"/>
      <c r="AK152" s="40">
        <v>100</v>
      </c>
      <c r="AL152" s="40"/>
      <c r="AM152" s="40">
        <v>100</v>
      </c>
      <c r="AN152" s="40"/>
      <c r="AO152" s="40">
        <v>100</v>
      </c>
      <c r="AP152" s="40">
        <v>100</v>
      </c>
      <c r="AQ152" s="40"/>
      <c r="AR152" s="40">
        <v>100</v>
      </c>
      <c r="AS152" s="40"/>
      <c r="AT152" s="40">
        <v>97.43</v>
      </c>
      <c r="AU152" s="40"/>
      <c r="AV152" s="40"/>
      <c r="AW152" s="40">
        <v>82.25</v>
      </c>
      <c r="AX152" s="40"/>
      <c r="AY152" s="40"/>
      <c r="AZ152" s="40"/>
      <c r="BA152" s="40">
        <v>56.089999999999996</v>
      </c>
      <c r="BB152" s="40"/>
      <c r="BC152" s="40"/>
      <c r="BD152" s="40">
        <v>29.23</v>
      </c>
      <c r="BE152" s="40">
        <v>16.400000000000002</v>
      </c>
      <c r="BF152" s="40"/>
      <c r="BG152" s="40"/>
      <c r="BH152" s="40"/>
      <c r="BI152" s="40"/>
      <c r="BJ152" s="40"/>
      <c r="BK152" s="40"/>
      <c r="BL152" s="40"/>
      <c r="BM152" s="40"/>
      <c r="BN152" s="40"/>
      <c r="BO152" s="40"/>
      <c r="BP152" s="40"/>
      <c r="BQ152" s="40"/>
      <c r="BR152" s="40"/>
      <c r="BS152" s="40"/>
      <c r="BT152" s="40"/>
      <c r="BU152" s="40"/>
      <c r="BV152" s="40"/>
      <c r="BW152" s="40"/>
      <c r="BX152" s="40"/>
      <c r="BY152" s="40"/>
      <c r="BZ152" s="40"/>
      <c r="CA152" s="40"/>
      <c r="CB152" s="40"/>
      <c r="CC152" s="40"/>
      <c r="CD152" s="40"/>
      <c r="CE152" s="40"/>
      <c r="CF152" s="40"/>
      <c r="CG152" s="40"/>
      <c r="CH152" s="40"/>
      <c r="CI152" s="40"/>
      <c r="CJ152" s="40"/>
      <c r="CK152" s="40"/>
      <c r="CL152" s="40"/>
      <c r="CM152" s="40"/>
      <c r="CN152" s="40"/>
      <c r="CO152" s="40"/>
      <c r="CP152" s="40"/>
      <c r="CQ152" s="40"/>
      <c r="CR152" s="40"/>
      <c r="CS152" s="40"/>
      <c r="CT152" s="40"/>
      <c r="CU152" s="40"/>
      <c r="CV152" s="40"/>
      <c r="CW152" s="40"/>
      <c r="CX152" s="40"/>
      <c r="CY152" s="40"/>
      <c r="CZ152" s="40"/>
      <c r="DA152" s="40"/>
      <c r="DB152" s="40"/>
      <c r="DC152" s="40"/>
      <c r="DD152" s="40"/>
      <c r="DE152" s="40"/>
      <c r="DF152" s="40"/>
      <c r="DG152" s="40"/>
      <c r="DH152" s="40"/>
      <c r="DI152" s="40"/>
      <c r="DJ152" s="40"/>
      <c r="DK152" s="40"/>
      <c r="DL152" s="40"/>
      <c r="DM152" s="40"/>
      <c r="DN152" s="40"/>
      <c r="DO152" s="40"/>
      <c r="DP152" s="40"/>
      <c r="DQ152" s="40"/>
      <c r="DR152" s="40"/>
      <c r="DS152" s="40"/>
      <c r="DT152" s="40"/>
      <c r="DU152" s="40"/>
      <c r="DV152" s="40"/>
      <c r="DW152" s="40"/>
      <c r="DX152" s="40"/>
      <c r="DY152" s="40"/>
      <c r="DZ152" s="40"/>
      <c r="EA152" s="40"/>
      <c r="EB152" s="40"/>
      <c r="EC152" s="40"/>
      <c r="ED152" s="40"/>
      <c r="EE152" s="40"/>
      <c r="EF152" s="40"/>
      <c r="EG152" s="40"/>
      <c r="EH152" s="40"/>
      <c r="EI152" s="40"/>
      <c r="EJ152" s="40"/>
      <c r="EK152" s="40"/>
      <c r="EL152" s="40"/>
      <c r="EM152" s="40"/>
      <c r="EN152" s="40"/>
      <c r="EO152" s="40"/>
      <c r="EP152" s="40"/>
      <c r="EQ152" s="40"/>
      <c r="ER152" s="40"/>
      <c r="ES152" s="40"/>
      <c r="ET152" s="40"/>
      <c r="EU152" s="40"/>
      <c r="EV152" s="40"/>
      <c r="EW152" s="40"/>
      <c r="EX152" s="41"/>
    </row>
    <row r="153" spans="1:154" ht="15" customHeight="1">
      <c r="A153" s="35" t="s">
        <v>78</v>
      </c>
      <c r="B153" s="21" t="s">
        <v>36</v>
      </c>
      <c r="C153" s="22">
        <v>2013</v>
      </c>
      <c r="D153" s="22" t="s">
        <v>217</v>
      </c>
      <c r="E153" s="22"/>
      <c r="F153" s="22" t="s">
        <v>79</v>
      </c>
      <c r="G153" s="22" t="s">
        <v>76</v>
      </c>
      <c r="H153" s="22">
        <v>5.0999999999999996</v>
      </c>
      <c r="I153" s="22">
        <v>5.2</v>
      </c>
      <c r="J153" s="22"/>
      <c r="K153" s="22" t="s">
        <v>274</v>
      </c>
      <c r="L153" s="22"/>
      <c r="M153" s="22" t="str">
        <f t="shared" si="8"/>
        <v>yes</v>
      </c>
      <c r="N153" s="22" t="str">
        <f t="shared" si="9"/>
        <v>BH-T-13-01 @ 5.1 m</v>
      </c>
      <c r="O153" s="1"/>
      <c r="P153" s="1"/>
      <c r="Q153" s="1"/>
      <c r="R153" s="1"/>
      <c r="S153" s="5"/>
      <c r="T153" s="1"/>
      <c r="U153" s="1"/>
      <c r="V153" s="1"/>
      <c r="W153" s="1"/>
      <c r="X153" s="1"/>
      <c r="Y153" s="1"/>
      <c r="Z153" s="1"/>
      <c r="AA153" s="1"/>
      <c r="AB153" s="1"/>
      <c r="AC153" s="40">
        <v>0</v>
      </c>
      <c r="AD153" s="40">
        <v>86.27000000000001</v>
      </c>
      <c r="AE153" s="40">
        <v>13.729999999999986</v>
      </c>
      <c r="AF153" s="40"/>
      <c r="AG153" s="40"/>
      <c r="AH153" s="40">
        <v>100</v>
      </c>
      <c r="AI153" s="40"/>
      <c r="AJ153" s="40"/>
      <c r="AK153" s="40">
        <v>100</v>
      </c>
      <c r="AL153" s="40"/>
      <c r="AM153" s="40">
        <v>100</v>
      </c>
      <c r="AN153" s="40"/>
      <c r="AO153" s="40">
        <v>100</v>
      </c>
      <c r="AP153" s="40">
        <v>100</v>
      </c>
      <c r="AQ153" s="40"/>
      <c r="AR153" s="40">
        <v>99.350000000000009</v>
      </c>
      <c r="AS153" s="40"/>
      <c r="AT153" s="40">
        <v>95.15</v>
      </c>
      <c r="AU153" s="40"/>
      <c r="AV153" s="40"/>
      <c r="AW153" s="40">
        <v>70.56</v>
      </c>
      <c r="AX153" s="40"/>
      <c r="AY153" s="40"/>
      <c r="AZ153" s="40"/>
      <c r="BA153" s="40">
        <v>24</v>
      </c>
      <c r="BB153" s="40"/>
      <c r="BC153" s="40"/>
      <c r="BD153" s="40">
        <v>13.729999999999986</v>
      </c>
      <c r="BE153" s="40">
        <v>7.769999999999988</v>
      </c>
      <c r="BF153" s="40"/>
      <c r="BG153" s="40"/>
      <c r="BH153" s="40"/>
      <c r="BI153" s="40"/>
      <c r="BJ153" s="40"/>
      <c r="BK153" s="40"/>
      <c r="BL153" s="40"/>
      <c r="BM153" s="40"/>
      <c r="BN153" s="40"/>
      <c r="BO153" s="40"/>
      <c r="BP153" s="40"/>
      <c r="BQ153" s="40"/>
      <c r="BR153" s="40"/>
      <c r="BS153" s="40"/>
      <c r="BT153" s="40"/>
      <c r="BU153" s="40"/>
      <c r="BV153" s="40"/>
      <c r="BW153" s="40"/>
      <c r="BX153" s="40"/>
      <c r="BY153" s="40"/>
      <c r="BZ153" s="40"/>
      <c r="CA153" s="40"/>
      <c r="CB153" s="40"/>
      <c r="CC153" s="40"/>
      <c r="CD153" s="40"/>
      <c r="CE153" s="40"/>
      <c r="CF153" s="40"/>
      <c r="CG153" s="40"/>
      <c r="CH153" s="40"/>
      <c r="CI153" s="40"/>
      <c r="CJ153" s="40"/>
      <c r="CK153" s="40"/>
      <c r="CL153" s="40"/>
      <c r="CM153" s="40"/>
      <c r="CN153" s="40"/>
      <c r="CO153" s="40"/>
      <c r="CP153" s="40"/>
      <c r="CQ153" s="40"/>
      <c r="CR153" s="40"/>
      <c r="CS153" s="40"/>
      <c r="CT153" s="40"/>
      <c r="CU153" s="40"/>
      <c r="CV153" s="40"/>
      <c r="CW153" s="40"/>
      <c r="CX153" s="40"/>
      <c r="CY153" s="40"/>
      <c r="CZ153" s="40"/>
      <c r="DA153" s="40"/>
      <c r="DB153" s="40"/>
      <c r="DC153" s="40"/>
      <c r="DD153" s="40"/>
      <c r="DE153" s="40"/>
      <c r="DF153" s="40"/>
      <c r="DG153" s="40"/>
      <c r="DH153" s="40"/>
      <c r="DI153" s="40"/>
      <c r="DJ153" s="40"/>
      <c r="DK153" s="40"/>
      <c r="DL153" s="40"/>
      <c r="DM153" s="40"/>
      <c r="DN153" s="40"/>
      <c r="DO153" s="40"/>
      <c r="DP153" s="40"/>
      <c r="DQ153" s="40"/>
      <c r="DR153" s="40"/>
      <c r="DS153" s="40"/>
      <c r="DT153" s="40"/>
      <c r="DU153" s="40"/>
      <c r="DV153" s="40"/>
      <c r="DW153" s="40"/>
      <c r="DX153" s="40"/>
      <c r="DY153" s="40"/>
      <c r="DZ153" s="40"/>
      <c r="EA153" s="40"/>
      <c r="EB153" s="40"/>
      <c r="EC153" s="40"/>
      <c r="ED153" s="40"/>
      <c r="EE153" s="40"/>
      <c r="EF153" s="40"/>
      <c r="EG153" s="40"/>
      <c r="EH153" s="40"/>
      <c r="EI153" s="40"/>
      <c r="EJ153" s="40"/>
      <c r="EK153" s="40"/>
      <c r="EL153" s="40"/>
      <c r="EM153" s="40"/>
      <c r="EN153" s="40"/>
      <c r="EO153" s="40"/>
      <c r="EP153" s="40"/>
      <c r="EQ153" s="40"/>
      <c r="ER153" s="40"/>
      <c r="ES153" s="40"/>
      <c r="ET153" s="40"/>
      <c r="EU153" s="40"/>
      <c r="EV153" s="40"/>
      <c r="EW153" s="40"/>
      <c r="EX153" s="41"/>
    </row>
    <row r="154" spans="1:154" ht="15" customHeight="1">
      <c r="A154" s="35" t="s">
        <v>78</v>
      </c>
      <c r="B154" s="21" t="s">
        <v>36</v>
      </c>
      <c r="C154" s="22">
        <v>2013</v>
      </c>
      <c r="D154" s="22" t="s">
        <v>217</v>
      </c>
      <c r="E154" s="22"/>
      <c r="F154" s="22" t="s">
        <v>79</v>
      </c>
      <c r="G154" s="22" t="s">
        <v>77</v>
      </c>
      <c r="H154" s="22">
        <v>8.1</v>
      </c>
      <c r="I154" s="22">
        <v>8.1999999999999993</v>
      </c>
      <c r="J154" s="22"/>
      <c r="K154" s="22" t="s">
        <v>274</v>
      </c>
      <c r="L154" s="22"/>
      <c r="M154" s="22" t="str">
        <f t="shared" si="8"/>
        <v>yes</v>
      </c>
      <c r="N154" s="22" t="str">
        <f t="shared" si="9"/>
        <v>BH-T-13-01 @ 8.1 m</v>
      </c>
      <c r="O154" s="1"/>
      <c r="P154" s="1"/>
      <c r="Q154" s="1"/>
      <c r="R154" s="1"/>
      <c r="S154" s="5"/>
      <c r="T154" s="1"/>
      <c r="U154" s="1"/>
      <c r="V154" s="1"/>
      <c r="W154" s="1"/>
      <c r="X154" s="1"/>
      <c r="Y154" s="1"/>
      <c r="Z154" s="1"/>
      <c r="AA154" s="1"/>
      <c r="AB154" s="1"/>
      <c r="AC154" s="40">
        <v>0</v>
      </c>
      <c r="AD154" s="40">
        <v>71.540000000000006</v>
      </c>
      <c r="AE154" s="40">
        <v>28.459999999999997</v>
      </c>
      <c r="AF154" s="40"/>
      <c r="AG154" s="40"/>
      <c r="AH154" s="40">
        <v>100</v>
      </c>
      <c r="AI154" s="40"/>
      <c r="AJ154" s="40"/>
      <c r="AK154" s="40">
        <v>100</v>
      </c>
      <c r="AL154" s="40"/>
      <c r="AM154" s="40">
        <v>100</v>
      </c>
      <c r="AN154" s="40"/>
      <c r="AO154" s="40">
        <v>100</v>
      </c>
      <c r="AP154" s="40">
        <v>100</v>
      </c>
      <c r="AQ154" s="40"/>
      <c r="AR154" s="40">
        <v>96.78</v>
      </c>
      <c r="AS154" s="40"/>
      <c r="AT154" s="40">
        <v>91.72</v>
      </c>
      <c r="AU154" s="40"/>
      <c r="AV154" s="40"/>
      <c r="AW154" s="40">
        <v>87.52</v>
      </c>
      <c r="AX154" s="40"/>
      <c r="AY154" s="40"/>
      <c r="AZ154" s="40"/>
      <c r="BA154" s="40">
        <v>45.46</v>
      </c>
      <c r="BB154" s="40"/>
      <c r="BC154" s="40"/>
      <c r="BD154" s="40">
        <v>28.459999999999997</v>
      </c>
      <c r="BE154" s="40">
        <v>9.5999999999999979</v>
      </c>
      <c r="BF154" s="40"/>
      <c r="BG154" s="40"/>
      <c r="BH154" s="40"/>
      <c r="BI154" s="40"/>
      <c r="BJ154" s="40"/>
      <c r="BK154" s="40"/>
      <c r="BL154" s="40"/>
      <c r="BM154" s="40"/>
      <c r="BN154" s="40"/>
      <c r="BO154" s="40"/>
      <c r="BP154" s="40"/>
      <c r="BQ154" s="40"/>
      <c r="BR154" s="40"/>
      <c r="BS154" s="40"/>
      <c r="BT154" s="40"/>
      <c r="BU154" s="40"/>
      <c r="BV154" s="40"/>
      <c r="BW154" s="40"/>
      <c r="BX154" s="40"/>
      <c r="BY154" s="40"/>
      <c r="BZ154" s="40"/>
      <c r="CA154" s="40"/>
      <c r="CB154" s="40"/>
      <c r="CC154" s="40"/>
      <c r="CD154" s="40"/>
      <c r="CE154" s="40"/>
      <c r="CF154" s="40"/>
      <c r="CG154" s="40"/>
      <c r="CH154" s="40"/>
      <c r="CI154" s="40"/>
      <c r="CJ154" s="40"/>
      <c r="CK154" s="40"/>
      <c r="CL154" s="40"/>
      <c r="CM154" s="40"/>
      <c r="CN154" s="40"/>
      <c r="CO154" s="40"/>
      <c r="CP154" s="40"/>
      <c r="CQ154" s="40"/>
      <c r="CR154" s="40"/>
      <c r="CS154" s="40"/>
      <c r="CT154" s="40"/>
      <c r="CU154" s="40"/>
      <c r="CV154" s="40"/>
      <c r="CW154" s="40"/>
      <c r="CX154" s="40"/>
      <c r="CY154" s="40"/>
      <c r="CZ154" s="40"/>
      <c r="DA154" s="40"/>
      <c r="DB154" s="40"/>
      <c r="DC154" s="40"/>
      <c r="DD154" s="40"/>
      <c r="DE154" s="40"/>
      <c r="DF154" s="40"/>
      <c r="DG154" s="40"/>
      <c r="DH154" s="40"/>
      <c r="DI154" s="40"/>
      <c r="DJ154" s="40"/>
      <c r="DK154" s="40"/>
      <c r="DL154" s="40"/>
      <c r="DM154" s="40"/>
      <c r="DN154" s="40"/>
      <c r="DO154" s="40"/>
      <c r="DP154" s="40"/>
      <c r="DQ154" s="40"/>
      <c r="DR154" s="40"/>
      <c r="DS154" s="40"/>
      <c r="DT154" s="40"/>
      <c r="DU154" s="40"/>
      <c r="DV154" s="40"/>
      <c r="DW154" s="40"/>
      <c r="DX154" s="40"/>
      <c r="DY154" s="40"/>
      <c r="DZ154" s="40"/>
      <c r="EA154" s="40"/>
      <c r="EB154" s="40"/>
      <c r="EC154" s="40"/>
      <c r="ED154" s="40"/>
      <c r="EE154" s="40"/>
      <c r="EF154" s="40"/>
      <c r="EG154" s="40"/>
      <c r="EH154" s="40"/>
      <c r="EI154" s="40"/>
      <c r="EJ154" s="40"/>
      <c r="EK154" s="40"/>
      <c r="EL154" s="40"/>
      <c r="EM154" s="40"/>
      <c r="EN154" s="40"/>
      <c r="EO154" s="40"/>
      <c r="EP154" s="40"/>
      <c r="EQ154" s="40"/>
      <c r="ER154" s="40"/>
      <c r="ES154" s="40"/>
      <c r="ET154" s="40"/>
      <c r="EU154" s="40"/>
      <c r="EV154" s="40"/>
      <c r="EW154" s="40"/>
      <c r="EX154" s="41"/>
    </row>
    <row r="155" spans="1:154" ht="15" customHeight="1">
      <c r="A155" s="35" t="s">
        <v>78</v>
      </c>
      <c r="B155" s="21" t="s">
        <v>36</v>
      </c>
      <c r="C155" s="22">
        <v>2013</v>
      </c>
      <c r="D155" s="22" t="s">
        <v>217</v>
      </c>
      <c r="E155" s="22"/>
      <c r="F155" s="22" t="s">
        <v>102</v>
      </c>
      <c r="G155" s="22" t="s">
        <v>145</v>
      </c>
      <c r="H155" s="22">
        <v>2.1</v>
      </c>
      <c r="I155" s="22">
        <v>2.2000000000000002</v>
      </c>
      <c r="J155" s="22"/>
      <c r="K155" s="22" t="s">
        <v>274</v>
      </c>
      <c r="L155" s="22"/>
      <c r="M155" s="22" t="str">
        <f t="shared" si="8"/>
        <v>yes</v>
      </c>
      <c r="N155" s="22" t="str">
        <f t="shared" si="9"/>
        <v>BH-T-13-02 @ 2.1 m</v>
      </c>
      <c r="O155" s="1"/>
      <c r="P155" s="1"/>
      <c r="Q155" s="1"/>
      <c r="R155" s="1"/>
      <c r="S155" s="5"/>
      <c r="T155" s="1"/>
      <c r="U155" s="1"/>
      <c r="V155" s="1"/>
      <c r="W155" s="1"/>
      <c r="X155" s="1"/>
      <c r="Y155" s="1"/>
      <c r="Z155" s="1"/>
      <c r="AA155" s="1"/>
      <c r="AB155" s="1"/>
      <c r="AC155" s="40">
        <v>0</v>
      </c>
      <c r="AD155" s="40">
        <v>68.089999999999975</v>
      </c>
      <c r="AE155" s="40">
        <v>31.910000000000018</v>
      </c>
      <c r="AF155" s="40"/>
      <c r="AG155" s="40"/>
      <c r="AH155" s="40">
        <v>100</v>
      </c>
      <c r="AI155" s="40"/>
      <c r="AJ155" s="40"/>
      <c r="AK155" s="40">
        <v>100</v>
      </c>
      <c r="AL155" s="40"/>
      <c r="AM155" s="40">
        <v>100</v>
      </c>
      <c r="AN155" s="40"/>
      <c r="AO155" s="40">
        <v>100</v>
      </c>
      <c r="AP155" s="40">
        <v>99.550000000000011</v>
      </c>
      <c r="AQ155" s="40"/>
      <c r="AR155" s="40">
        <v>98.41</v>
      </c>
      <c r="AS155" s="40"/>
      <c r="AT155" s="40">
        <v>94.100000000000009</v>
      </c>
      <c r="AU155" s="40"/>
      <c r="AV155" s="40"/>
      <c r="AW155" s="40">
        <v>80.33</v>
      </c>
      <c r="AX155" s="40"/>
      <c r="AY155" s="40"/>
      <c r="AZ155" s="40"/>
      <c r="BA155" s="40">
        <v>54.61</v>
      </c>
      <c r="BB155" s="40"/>
      <c r="BC155" s="40"/>
      <c r="BD155" s="40">
        <v>31.910000000000018</v>
      </c>
      <c r="BE155" s="40">
        <v>21.230000000000015</v>
      </c>
      <c r="BF155" s="40"/>
      <c r="BG155" s="40"/>
      <c r="BH155" s="40"/>
      <c r="BI155" s="40"/>
      <c r="BJ155" s="40"/>
      <c r="BK155" s="40"/>
      <c r="BL155" s="40"/>
      <c r="BM155" s="40"/>
      <c r="BN155" s="40"/>
      <c r="BO155" s="40"/>
      <c r="BP155" s="40"/>
      <c r="BQ155" s="40"/>
      <c r="BR155" s="40"/>
      <c r="BS155" s="40"/>
      <c r="BT155" s="40"/>
      <c r="BU155" s="40"/>
      <c r="BV155" s="40"/>
      <c r="BW155" s="40"/>
      <c r="BX155" s="40"/>
      <c r="BY155" s="40"/>
      <c r="BZ155" s="40"/>
      <c r="CA155" s="40"/>
      <c r="CB155" s="40"/>
      <c r="CC155" s="40"/>
      <c r="CD155" s="40"/>
      <c r="CE155" s="40"/>
      <c r="CF155" s="40"/>
      <c r="CG155" s="40"/>
      <c r="CH155" s="40"/>
      <c r="CI155" s="40"/>
      <c r="CJ155" s="40"/>
      <c r="CK155" s="40"/>
      <c r="CL155" s="40"/>
      <c r="CM155" s="40"/>
      <c r="CN155" s="40"/>
      <c r="CO155" s="40"/>
      <c r="CP155" s="40"/>
      <c r="CQ155" s="40"/>
      <c r="CR155" s="40"/>
      <c r="CS155" s="40"/>
      <c r="CT155" s="40"/>
      <c r="CU155" s="40"/>
      <c r="CV155" s="40"/>
      <c r="CW155" s="40"/>
      <c r="CX155" s="40"/>
      <c r="CY155" s="40"/>
      <c r="CZ155" s="40"/>
      <c r="DA155" s="40"/>
      <c r="DB155" s="40"/>
      <c r="DC155" s="40"/>
      <c r="DD155" s="40"/>
      <c r="DE155" s="40"/>
      <c r="DF155" s="40"/>
      <c r="DG155" s="40"/>
      <c r="DH155" s="40"/>
      <c r="DI155" s="40"/>
      <c r="DJ155" s="40"/>
      <c r="DK155" s="40"/>
      <c r="DL155" s="40"/>
      <c r="DM155" s="40"/>
      <c r="DN155" s="40"/>
      <c r="DO155" s="40"/>
      <c r="DP155" s="40"/>
      <c r="DQ155" s="40"/>
      <c r="DR155" s="40"/>
      <c r="DS155" s="40"/>
      <c r="DT155" s="40"/>
      <c r="DU155" s="40"/>
      <c r="DV155" s="40"/>
      <c r="DW155" s="40"/>
      <c r="DX155" s="40"/>
      <c r="DY155" s="40"/>
      <c r="DZ155" s="40"/>
      <c r="EA155" s="40"/>
      <c r="EB155" s="40"/>
      <c r="EC155" s="40"/>
      <c r="ED155" s="40"/>
      <c r="EE155" s="40"/>
      <c r="EF155" s="40"/>
      <c r="EG155" s="40"/>
      <c r="EH155" s="40"/>
      <c r="EI155" s="40"/>
      <c r="EJ155" s="40"/>
      <c r="EK155" s="40"/>
      <c r="EL155" s="40"/>
      <c r="EM155" s="40"/>
      <c r="EN155" s="40"/>
      <c r="EO155" s="40"/>
      <c r="EP155" s="40"/>
      <c r="EQ155" s="40"/>
      <c r="ER155" s="40"/>
      <c r="ES155" s="40"/>
      <c r="ET155" s="40"/>
      <c r="EU155" s="40"/>
      <c r="EV155" s="40"/>
      <c r="EW155" s="40"/>
      <c r="EX155" s="41"/>
    </row>
    <row r="156" spans="1:154" s="16" customFormat="1" ht="15" customHeight="1">
      <c r="A156" s="35" t="s">
        <v>78</v>
      </c>
      <c r="B156" s="21" t="s">
        <v>36</v>
      </c>
      <c r="C156" s="22">
        <v>2013</v>
      </c>
      <c r="D156" s="22" t="s">
        <v>217</v>
      </c>
      <c r="E156" s="22"/>
      <c r="F156" s="22" t="s">
        <v>102</v>
      </c>
      <c r="G156" s="22" t="s">
        <v>146</v>
      </c>
      <c r="H156" s="22">
        <v>3.5</v>
      </c>
      <c r="I156" s="22">
        <v>3.6</v>
      </c>
      <c r="J156" s="22"/>
      <c r="K156" s="22" t="s">
        <v>274</v>
      </c>
      <c r="L156" s="22"/>
      <c r="M156" s="22" t="str">
        <f t="shared" si="8"/>
        <v>yes</v>
      </c>
      <c r="N156" s="22" t="str">
        <f t="shared" si="9"/>
        <v>BH-T-13-02 @ 3.5 m</v>
      </c>
      <c r="O156" s="1"/>
      <c r="P156" s="1"/>
      <c r="Q156" s="1"/>
      <c r="R156" s="1"/>
      <c r="S156" s="5"/>
      <c r="T156" s="1"/>
      <c r="U156" s="1"/>
      <c r="V156" s="1"/>
      <c r="W156" s="1"/>
      <c r="X156" s="1"/>
      <c r="Y156" s="1"/>
      <c r="Z156" s="1"/>
      <c r="AA156" s="1"/>
      <c r="AB156" s="1"/>
      <c r="AC156" s="40">
        <v>0</v>
      </c>
      <c r="AD156" s="40">
        <v>48.51</v>
      </c>
      <c r="AE156" s="40">
        <v>51.49</v>
      </c>
      <c r="AF156" s="40"/>
      <c r="AG156" s="40"/>
      <c r="AH156" s="40">
        <v>100</v>
      </c>
      <c r="AI156" s="40"/>
      <c r="AJ156" s="40"/>
      <c r="AK156" s="40">
        <v>100</v>
      </c>
      <c r="AL156" s="40"/>
      <c r="AM156" s="40">
        <v>100</v>
      </c>
      <c r="AN156" s="40"/>
      <c r="AO156" s="40">
        <v>100</v>
      </c>
      <c r="AP156" s="40">
        <v>100</v>
      </c>
      <c r="AQ156" s="40"/>
      <c r="AR156" s="40">
        <v>99.67</v>
      </c>
      <c r="AS156" s="40"/>
      <c r="AT156" s="40">
        <v>97.76</v>
      </c>
      <c r="AU156" s="40"/>
      <c r="AV156" s="40"/>
      <c r="AW156" s="40">
        <v>88.570000000000007</v>
      </c>
      <c r="AX156" s="40"/>
      <c r="AY156" s="40"/>
      <c r="AZ156" s="40"/>
      <c r="BA156" s="40">
        <v>68.95</v>
      </c>
      <c r="BB156" s="40"/>
      <c r="BC156" s="40"/>
      <c r="BD156" s="40">
        <v>51.49</v>
      </c>
      <c r="BE156" s="40">
        <v>40.33</v>
      </c>
      <c r="BF156" s="40"/>
      <c r="BG156" s="40"/>
      <c r="BH156" s="40"/>
      <c r="BI156" s="40"/>
      <c r="BJ156" s="40"/>
      <c r="BK156" s="40"/>
      <c r="BL156" s="40"/>
      <c r="BM156" s="40"/>
      <c r="BN156" s="40"/>
      <c r="BO156" s="40"/>
      <c r="BP156" s="40"/>
      <c r="BQ156" s="40"/>
      <c r="BR156" s="40"/>
      <c r="BS156" s="40"/>
      <c r="BT156" s="40"/>
      <c r="BU156" s="40"/>
      <c r="BV156" s="40"/>
      <c r="BW156" s="40"/>
      <c r="BX156" s="40"/>
      <c r="BY156" s="40"/>
      <c r="BZ156" s="40"/>
      <c r="CA156" s="40"/>
      <c r="CB156" s="40"/>
      <c r="CC156" s="40"/>
      <c r="CD156" s="40"/>
      <c r="CE156" s="40"/>
      <c r="CF156" s="40"/>
      <c r="CG156" s="40"/>
      <c r="CH156" s="40"/>
      <c r="CI156" s="40"/>
      <c r="CJ156" s="40"/>
      <c r="CK156" s="40"/>
      <c r="CL156" s="40"/>
      <c r="CM156" s="40"/>
      <c r="CN156" s="40"/>
      <c r="CO156" s="40"/>
      <c r="CP156" s="40"/>
      <c r="CQ156" s="40"/>
      <c r="CR156" s="40"/>
      <c r="CS156" s="40"/>
      <c r="CT156" s="40"/>
      <c r="CU156" s="40"/>
      <c r="CV156" s="40"/>
      <c r="CW156" s="40"/>
      <c r="CX156" s="40"/>
      <c r="CY156" s="40"/>
      <c r="CZ156" s="40"/>
      <c r="DA156" s="40"/>
      <c r="DB156" s="40"/>
      <c r="DC156" s="40"/>
      <c r="DD156" s="40"/>
      <c r="DE156" s="40"/>
      <c r="DF156" s="40"/>
      <c r="DG156" s="40"/>
      <c r="DH156" s="40"/>
      <c r="DI156" s="40"/>
      <c r="DJ156" s="40"/>
      <c r="DK156" s="40"/>
      <c r="DL156" s="40"/>
      <c r="DM156" s="40"/>
      <c r="DN156" s="40"/>
      <c r="DO156" s="40"/>
      <c r="DP156" s="40"/>
      <c r="DQ156" s="40"/>
      <c r="DR156" s="40"/>
      <c r="DS156" s="40"/>
      <c r="DT156" s="40"/>
      <c r="DU156" s="40"/>
      <c r="DV156" s="40"/>
      <c r="DW156" s="40"/>
      <c r="DX156" s="40"/>
      <c r="DY156" s="40"/>
      <c r="DZ156" s="40"/>
      <c r="EA156" s="40"/>
      <c r="EB156" s="40"/>
      <c r="EC156" s="40"/>
      <c r="ED156" s="40"/>
      <c r="EE156" s="40"/>
      <c r="EF156" s="40"/>
      <c r="EG156" s="40"/>
      <c r="EH156" s="40"/>
      <c r="EI156" s="40"/>
      <c r="EJ156" s="40"/>
      <c r="EK156" s="40"/>
      <c r="EL156" s="40"/>
      <c r="EM156" s="40"/>
      <c r="EN156" s="40"/>
      <c r="EO156" s="40"/>
      <c r="EP156" s="40"/>
      <c r="EQ156" s="40"/>
      <c r="ER156" s="40"/>
      <c r="ES156" s="40"/>
      <c r="ET156" s="40"/>
      <c r="EU156" s="40"/>
      <c r="EV156" s="40"/>
      <c r="EW156" s="40"/>
      <c r="EX156" s="41"/>
    </row>
    <row r="157" spans="1:154" s="16" customFormat="1" ht="15" customHeight="1">
      <c r="A157" s="35" t="s">
        <v>78</v>
      </c>
      <c r="B157" s="21" t="s">
        <v>36</v>
      </c>
      <c r="C157" s="22">
        <v>2013</v>
      </c>
      <c r="D157" s="22" t="s">
        <v>217</v>
      </c>
      <c r="E157" s="22"/>
      <c r="F157" s="22" t="s">
        <v>102</v>
      </c>
      <c r="G157" s="22" t="s">
        <v>147</v>
      </c>
      <c r="H157" s="22">
        <v>6.5</v>
      </c>
      <c r="I157" s="22">
        <v>6.6</v>
      </c>
      <c r="J157" s="22"/>
      <c r="K157" s="22" t="s">
        <v>274</v>
      </c>
      <c r="L157" s="22"/>
      <c r="M157" s="22" t="str">
        <f t="shared" si="8"/>
        <v>yes</v>
      </c>
      <c r="N157" s="22" t="str">
        <f t="shared" si="9"/>
        <v>BH-T-13-02 @ 6.5 m</v>
      </c>
      <c r="O157" s="1"/>
      <c r="P157" s="1"/>
      <c r="Q157" s="1"/>
      <c r="R157" s="1"/>
      <c r="S157" s="5"/>
      <c r="T157" s="1"/>
      <c r="U157" s="1"/>
      <c r="V157" s="1"/>
      <c r="W157" s="1"/>
      <c r="X157" s="1"/>
      <c r="Y157" s="1"/>
      <c r="Z157" s="1"/>
      <c r="AA157" s="1"/>
      <c r="AB157" s="1"/>
      <c r="AC157" s="40">
        <v>0</v>
      </c>
      <c r="AD157" s="40">
        <v>52.77</v>
      </c>
      <c r="AE157" s="40">
        <v>47.23</v>
      </c>
      <c r="AF157" s="40"/>
      <c r="AG157" s="40"/>
      <c r="AH157" s="40">
        <v>100</v>
      </c>
      <c r="AI157" s="40"/>
      <c r="AJ157" s="40"/>
      <c r="AK157" s="40">
        <v>100</v>
      </c>
      <c r="AL157" s="40"/>
      <c r="AM157" s="40">
        <v>100</v>
      </c>
      <c r="AN157" s="40"/>
      <c r="AO157" s="40">
        <v>100</v>
      </c>
      <c r="AP157" s="40">
        <v>98.41</v>
      </c>
      <c r="AQ157" s="40"/>
      <c r="AR157" s="40">
        <v>91.259999999999991</v>
      </c>
      <c r="AS157" s="40"/>
      <c r="AT157" s="40">
        <v>85.19</v>
      </c>
      <c r="AU157" s="40"/>
      <c r="AV157" s="40"/>
      <c r="AW157" s="40">
        <v>80.540000000000006</v>
      </c>
      <c r="AX157" s="40"/>
      <c r="AY157" s="40"/>
      <c r="AZ157" s="40"/>
      <c r="BA157" s="40">
        <v>63.4</v>
      </c>
      <c r="BB157" s="40"/>
      <c r="BC157" s="40"/>
      <c r="BD157" s="40">
        <v>47.23</v>
      </c>
      <c r="BE157" s="40">
        <v>26.959999999999994</v>
      </c>
      <c r="BF157" s="40"/>
      <c r="BG157" s="40"/>
      <c r="BH157" s="40"/>
      <c r="BI157" s="40"/>
      <c r="BJ157" s="40"/>
      <c r="BK157" s="40"/>
      <c r="BL157" s="40"/>
      <c r="BM157" s="40"/>
      <c r="BN157" s="40"/>
      <c r="BO157" s="40"/>
      <c r="BP157" s="40"/>
      <c r="BQ157" s="40"/>
      <c r="BR157" s="40"/>
      <c r="BS157" s="40"/>
      <c r="BT157" s="40"/>
      <c r="BU157" s="40"/>
      <c r="BV157" s="40"/>
      <c r="BW157" s="40"/>
      <c r="BX157" s="40"/>
      <c r="BY157" s="40"/>
      <c r="BZ157" s="40"/>
      <c r="CA157" s="40"/>
      <c r="CB157" s="40"/>
      <c r="CC157" s="40"/>
      <c r="CD157" s="40"/>
      <c r="CE157" s="40"/>
      <c r="CF157" s="40"/>
      <c r="CG157" s="40"/>
      <c r="CH157" s="40"/>
      <c r="CI157" s="40"/>
      <c r="CJ157" s="40"/>
      <c r="CK157" s="40"/>
      <c r="CL157" s="40"/>
      <c r="CM157" s="40"/>
      <c r="CN157" s="40"/>
      <c r="CO157" s="40"/>
      <c r="CP157" s="40"/>
      <c r="CQ157" s="40"/>
      <c r="CR157" s="40"/>
      <c r="CS157" s="40"/>
      <c r="CT157" s="40"/>
      <c r="CU157" s="40"/>
      <c r="CV157" s="40"/>
      <c r="CW157" s="40"/>
      <c r="CX157" s="40"/>
      <c r="CY157" s="40"/>
      <c r="CZ157" s="40"/>
      <c r="DA157" s="40"/>
      <c r="DB157" s="40"/>
      <c r="DC157" s="40"/>
      <c r="DD157" s="40"/>
      <c r="DE157" s="40"/>
      <c r="DF157" s="40"/>
      <c r="DG157" s="40"/>
      <c r="DH157" s="40"/>
      <c r="DI157" s="40"/>
      <c r="DJ157" s="40"/>
      <c r="DK157" s="40"/>
      <c r="DL157" s="40"/>
      <c r="DM157" s="40"/>
      <c r="DN157" s="40"/>
      <c r="DO157" s="40"/>
      <c r="DP157" s="40"/>
      <c r="DQ157" s="40"/>
      <c r="DR157" s="40"/>
      <c r="DS157" s="40"/>
      <c r="DT157" s="40"/>
      <c r="DU157" s="40"/>
      <c r="DV157" s="40"/>
      <c r="DW157" s="40"/>
      <c r="DX157" s="40"/>
      <c r="DY157" s="40"/>
      <c r="DZ157" s="40"/>
      <c r="EA157" s="40"/>
      <c r="EB157" s="40"/>
      <c r="EC157" s="40"/>
      <c r="ED157" s="40"/>
      <c r="EE157" s="40"/>
      <c r="EF157" s="40"/>
      <c r="EG157" s="40"/>
      <c r="EH157" s="40"/>
      <c r="EI157" s="40"/>
      <c r="EJ157" s="40"/>
      <c r="EK157" s="40"/>
      <c r="EL157" s="40"/>
      <c r="EM157" s="40"/>
      <c r="EN157" s="40"/>
      <c r="EO157" s="40"/>
      <c r="EP157" s="40"/>
      <c r="EQ157" s="40"/>
      <c r="ER157" s="40"/>
      <c r="ES157" s="40"/>
      <c r="ET157" s="40"/>
      <c r="EU157" s="40"/>
      <c r="EV157" s="40"/>
      <c r="EW157" s="40"/>
      <c r="EX157" s="41"/>
    </row>
    <row r="158" spans="1:154" s="16" customFormat="1" ht="15" customHeight="1">
      <c r="A158" s="35" t="s">
        <v>78</v>
      </c>
      <c r="B158" s="21" t="s">
        <v>36</v>
      </c>
      <c r="C158" s="22">
        <v>2013</v>
      </c>
      <c r="D158" s="22" t="s">
        <v>217</v>
      </c>
      <c r="E158" s="22"/>
      <c r="F158" s="22" t="s">
        <v>102</v>
      </c>
      <c r="G158" s="22" t="s">
        <v>149</v>
      </c>
      <c r="H158" s="22">
        <v>9.5</v>
      </c>
      <c r="I158" s="22">
        <v>9.6</v>
      </c>
      <c r="J158" s="22"/>
      <c r="K158" s="22" t="s">
        <v>274</v>
      </c>
      <c r="L158" s="22"/>
      <c r="M158" s="22" t="str">
        <f t="shared" si="8"/>
        <v>yes</v>
      </c>
      <c r="N158" s="22" t="str">
        <f t="shared" si="9"/>
        <v>BH-T-13-02 @ 9.5 m</v>
      </c>
      <c r="O158" s="1"/>
      <c r="P158" s="1"/>
      <c r="Q158" s="1"/>
      <c r="R158" s="1"/>
      <c r="S158" s="5"/>
      <c r="T158" s="1"/>
      <c r="U158" s="1"/>
      <c r="V158" s="1"/>
      <c r="W158" s="1"/>
      <c r="X158" s="1"/>
      <c r="Y158" s="1"/>
      <c r="Z158" s="1"/>
      <c r="AA158" s="1"/>
      <c r="AB158" s="1"/>
      <c r="AC158" s="40">
        <v>0</v>
      </c>
      <c r="AD158" s="40">
        <v>72.260000000000005</v>
      </c>
      <c r="AE158" s="40">
        <v>27.74</v>
      </c>
      <c r="AF158" s="40"/>
      <c r="AG158" s="40"/>
      <c r="AH158" s="40">
        <v>100</v>
      </c>
      <c r="AI158" s="40"/>
      <c r="AJ158" s="40"/>
      <c r="AK158" s="40">
        <v>100</v>
      </c>
      <c r="AL158" s="40"/>
      <c r="AM158" s="40">
        <v>100</v>
      </c>
      <c r="AN158" s="40"/>
      <c r="AO158" s="40">
        <v>100</v>
      </c>
      <c r="AP158" s="40">
        <v>99.16</v>
      </c>
      <c r="AQ158" s="40"/>
      <c r="AR158" s="40">
        <v>96.25</v>
      </c>
      <c r="AS158" s="40"/>
      <c r="AT158" s="40">
        <v>93.56</v>
      </c>
      <c r="AU158" s="40"/>
      <c r="AV158" s="40"/>
      <c r="AW158" s="40">
        <v>86.18</v>
      </c>
      <c r="AX158" s="40"/>
      <c r="AY158" s="40"/>
      <c r="AZ158" s="40"/>
      <c r="BA158" s="40">
        <v>50.11</v>
      </c>
      <c r="BB158" s="40"/>
      <c r="BC158" s="40"/>
      <c r="BD158" s="40">
        <v>27.74</v>
      </c>
      <c r="BE158" s="40">
        <v>10.609999999999998</v>
      </c>
      <c r="BF158" s="40"/>
      <c r="BG158" s="40"/>
      <c r="BH158" s="40"/>
      <c r="BI158" s="40"/>
      <c r="BJ158" s="40"/>
      <c r="BK158" s="40"/>
      <c r="BL158" s="40"/>
      <c r="BM158" s="40"/>
      <c r="BN158" s="40"/>
      <c r="BO158" s="40"/>
      <c r="BP158" s="40"/>
      <c r="BQ158" s="40"/>
      <c r="BR158" s="40"/>
      <c r="BS158" s="40"/>
      <c r="BT158" s="40"/>
      <c r="BU158" s="40"/>
      <c r="BV158" s="40"/>
      <c r="BW158" s="40"/>
      <c r="BX158" s="40"/>
      <c r="BY158" s="40"/>
      <c r="BZ158" s="40"/>
      <c r="CA158" s="40"/>
      <c r="CB158" s="40"/>
      <c r="CC158" s="40"/>
      <c r="CD158" s="40"/>
      <c r="CE158" s="40"/>
      <c r="CF158" s="40"/>
      <c r="CG158" s="40"/>
      <c r="CH158" s="40"/>
      <c r="CI158" s="40"/>
      <c r="CJ158" s="40"/>
      <c r="CK158" s="40"/>
      <c r="CL158" s="40"/>
      <c r="CM158" s="40"/>
      <c r="CN158" s="40"/>
      <c r="CO158" s="40"/>
      <c r="CP158" s="40"/>
      <c r="CQ158" s="40"/>
      <c r="CR158" s="40"/>
      <c r="CS158" s="40"/>
      <c r="CT158" s="40"/>
      <c r="CU158" s="40"/>
      <c r="CV158" s="40"/>
      <c r="CW158" s="40"/>
      <c r="CX158" s="40"/>
      <c r="CY158" s="40"/>
      <c r="CZ158" s="40"/>
      <c r="DA158" s="40"/>
      <c r="DB158" s="40"/>
      <c r="DC158" s="40"/>
      <c r="DD158" s="40"/>
      <c r="DE158" s="40"/>
      <c r="DF158" s="40"/>
      <c r="DG158" s="40"/>
      <c r="DH158" s="40"/>
      <c r="DI158" s="40"/>
      <c r="DJ158" s="40"/>
      <c r="DK158" s="40"/>
      <c r="DL158" s="40"/>
      <c r="DM158" s="40"/>
      <c r="DN158" s="40"/>
      <c r="DO158" s="40"/>
      <c r="DP158" s="40"/>
      <c r="DQ158" s="40"/>
      <c r="DR158" s="40"/>
      <c r="DS158" s="40"/>
      <c r="DT158" s="40"/>
      <c r="DU158" s="40"/>
      <c r="DV158" s="40"/>
      <c r="DW158" s="40"/>
      <c r="DX158" s="40"/>
      <c r="DY158" s="40"/>
      <c r="DZ158" s="40"/>
      <c r="EA158" s="40"/>
      <c r="EB158" s="40"/>
      <c r="EC158" s="40"/>
      <c r="ED158" s="40"/>
      <c r="EE158" s="40"/>
      <c r="EF158" s="40"/>
      <c r="EG158" s="40"/>
      <c r="EH158" s="40"/>
      <c r="EI158" s="40"/>
      <c r="EJ158" s="40"/>
      <c r="EK158" s="40"/>
      <c r="EL158" s="40"/>
      <c r="EM158" s="40"/>
      <c r="EN158" s="40"/>
      <c r="EO158" s="40"/>
      <c r="EP158" s="40"/>
      <c r="EQ158" s="40"/>
      <c r="ER158" s="40"/>
      <c r="ES158" s="40"/>
      <c r="ET158" s="40"/>
      <c r="EU158" s="40"/>
      <c r="EV158" s="40"/>
      <c r="EW158" s="40"/>
      <c r="EX158" s="41"/>
    </row>
    <row r="159" spans="1:154" s="16" customFormat="1" ht="15" customHeight="1">
      <c r="A159" s="35" t="s">
        <v>78</v>
      </c>
      <c r="B159" s="21" t="s">
        <v>36</v>
      </c>
      <c r="C159" s="22">
        <v>2013</v>
      </c>
      <c r="D159" s="22" t="s">
        <v>217</v>
      </c>
      <c r="E159" s="22"/>
      <c r="F159" s="22" t="s">
        <v>102</v>
      </c>
      <c r="G159" s="22" t="s">
        <v>107</v>
      </c>
      <c r="H159" s="22">
        <v>11.1</v>
      </c>
      <c r="I159" s="22">
        <v>11.2</v>
      </c>
      <c r="J159" s="22"/>
      <c r="K159" s="22" t="s">
        <v>274</v>
      </c>
      <c r="L159" s="22"/>
      <c r="M159" s="22" t="str">
        <f t="shared" si="8"/>
        <v>yes</v>
      </c>
      <c r="N159" s="22" t="str">
        <f t="shared" si="9"/>
        <v>BH-T-13-02 @ 11.1 m</v>
      </c>
      <c r="O159" s="1"/>
      <c r="P159" s="1"/>
      <c r="Q159" s="1"/>
      <c r="R159" s="1"/>
      <c r="S159" s="5"/>
      <c r="T159" s="1"/>
      <c r="U159" s="1"/>
      <c r="V159" s="1"/>
      <c r="W159" s="1"/>
      <c r="X159" s="1"/>
      <c r="Y159" s="1"/>
      <c r="Z159" s="1"/>
      <c r="AA159" s="1"/>
      <c r="AB159" s="1"/>
      <c r="AC159" s="40">
        <v>65.42</v>
      </c>
      <c r="AD159" s="40">
        <v>31.664000000000001</v>
      </c>
      <c r="AE159" s="40">
        <v>2.9159999999999964</v>
      </c>
      <c r="AF159" s="40"/>
      <c r="AG159" s="40"/>
      <c r="AH159" s="40">
        <v>100</v>
      </c>
      <c r="AI159" s="40"/>
      <c r="AJ159" s="40"/>
      <c r="AK159" s="40">
        <v>77.23</v>
      </c>
      <c r="AL159" s="40"/>
      <c r="AM159" s="40">
        <v>48.19</v>
      </c>
      <c r="AN159" s="40"/>
      <c r="AO159" s="40">
        <v>34.58</v>
      </c>
      <c r="AP159" s="40">
        <v>24.997999999999998</v>
      </c>
      <c r="AQ159" s="40"/>
      <c r="AR159" s="40">
        <v>20.013999999999999</v>
      </c>
      <c r="AS159" s="40"/>
      <c r="AT159" s="40">
        <v>16.793999999999997</v>
      </c>
      <c r="AU159" s="40"/>
      <c r="AV159" s="40"/>
      <c r="AW159" s="40">
        <v>12.778</v>
      </c>
      <c r="AX159" s="40"/>
      <c r="AY159" s="40"/>
      <c r="AZ159" s="40"/>
      <c r="BA159" s="40">
        <v>4.0359999999999951</v>
      </c>
      <c r="BB159" s="40"/>
      <c r="BC159" s="40"/>
      <c r="BD159" s="40">
        <v>2.9159999999999964</v>
      </c>
      <c r="BE159" s="40">
        <v>1.9899999999999918</v>
      </c>
      <c r="BF159" s="40"/>
      <c r="BG159" s="40"/>
      <c r="BH159" s="40"/>
      <c r="BI159" s="40"/>
      <c r="BJ159" s="40"/>
      <c r="BK159" s="40"/>
      <c r="BL159" s="40"/>
      <c r="BM159" s="40"/>
      <c r="BN159" s="40"/>
      <c r="BO159" s="40"/>
      <c r="BP159" s="40"/>
      <c r="BQ159" s="40"/>
      <c r="BR159" s="40"/>
      <c r="BS159" s="40"/>
      <c r="BT159" s="40"/>
      <c r="BU159" s="40"/>
      <c r="BV159" s="40"/>
      <c r="BW159" s="40"/>
      <c r="BX159" s="40"/>
      <c r="BY159" s="40"/>
      <c r="BZ159" s="40"/>
      <c r="CA159" s="40"/>
      <c r="CB159" s="40"/>
      <c r="CC159" s="40"/>
      <c r="CD159" s="40"/>
      <c r="CE159" s="40"/>
      <c r="CF159" s="40"/>
      <c r="CG159" s="40"/>
      <c r="CH159" s="40"/>
      <c r="CI159" s="40"/>
      <c r="CJ159" s="40"/>
      <c r="CK159" s="40"/>
      <c r="CL159" s="40"/>
      <c r="CM159" s="40"/>
      <c r="CN159" s="40"/>
      <c r="CO159" s="40"/>
      <c r="CP159" s="40"/>
      <c r="CQ159" s="40"/>
      <c r="CR159" s="40"/>
      <c r="CS159" s="40"/>
      <c r="CT159" s="40"/>
      <c r="CU159" s="40"/>
      <c r="CV159" s="40"/>
      <c r="CW159" s="40"/>
      <c r="CX159" s="40"/>
      <c r="CY159" s="40"/>
      <c r="CZ159" s="40"/>
      <c r="DA159" s="40"/>
      <c r="DB159" s="40"/>
      <c r="DC159" s="40"/>
      <c r="DD159" s="40"/>
      <c r="DE159" s="40"/>
      <c r="DF159" s="40"/>
      <c r="DG159" s="40"/>
      <c r="DH159" s="40"/>
      <c r="DI159" s="40"/>
      <c r="DJ159" s="40"/>
      <c r="DK159" s="40"/>
      <c r="DL159" s="40"/>
      <c r="DM159" s="40"/>
      <c r="DN159" s="40"/>
      <c r="DO159" s="40"/>
      <c r="DP159" s="40"/>
      <c r="DQ159" s="40"/>
      <c r="DR159" s="40"/>
      <c r="DS159" s="40"/>
      <c r="DT159" s="40"/>
      <c r="DU159" s="40"/>
      <c r="DV159" s="40"/>
      <c r="DW159" s="40"/>
      <c r="DX159" s="40"/>
      <c r="DY159" s="40"/>
      <c r="DZ159" s="40"/>
      <c r="EA159" s="40"/>
      <c r="EB159" s="40"/>
      <c r="EC159" s="40"/>
      <c r="ED159" s="40"/>
      <c r="EE159" s="40"/>
      <c r="EF159" s="40"/>
      <c r="EG159" s="40"/>
      <c r="EH159" s="40"/>
      <c r="EI159" s="40"/>
      <c r="EJ159" s="40"/>
      <c r="EK159" s="40"/>
      <c r="EL159" s="40"/>
      <c r="EM159" s="40"/>
      <c r="EN159" s="40"/>
      <c r="EO159" s="40"/>
      <c r="EP159" s="40"/>
      <c r="EQ159" s="40"/>
      <c r="ER159" s="40"/>
      <c r="ES159" s="40"/>
      <c r="ET159" s="40"/>
      <c r="EU159" s="40"/>
      <c r="EV159" s="40"/>
      <c r="EW159" s="40"/>
      <c r="EX159" s="41"/>
    </row>
    <row r="160" spans="1:154" s="16" customFormat="1" ht="15" customHeight="1">
      <c r="A160" s="34" t="s">
        <v>78</v>
      </c>
      <c r="B160" s="21" t="s">
        <v>36</v>
      </c>
      <c r="C160" s="22">
        <v>2013</v>
      </c>
      <c r="D160" s="22" t="s">
        <v>217</v>
      </c>
      <c r="E160" s="22"/>
      <c r="F160" s="22" t="s">
        <v>104</v>
      </c>
      <c r="G160" s="22" t="s">
        <v>77</v>
      </c>
      <c r="H160" s="22">
        <v>10.5</v>
      </c>
      <c r="I160" s="22">
        <v>10.6</v>
      </c>
      <c r="J160" s="22">
        <v>0.1</v>
      </c>
      <c r="K160" s="26" t="s">
        <v>274</v>
      </c>
      <c r="L160" s="22" t="e">
        <f>IF(ISNA(VLOOKUP(F160&amp;G160,#REF!,8,FALSE)),"",VLOOKUP(F160&amp;G160,#REF!,8,FALSE))</f>
        <v>#REF!</v>
      </c>
      <c r="M160" s="22" t="str">
        <f t="shared" si="8"/>
        <v>yes</v>
      </c>
      <c r="N160" s="22" t="str">
        <f t="shared" si="9"/>
        <v>BH-T-13-03 @ 10.5 m</v>
      </c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40">
        <v>1.1000000000000001</v>
      </c>
      <c r="AD160" s="40">
        <v>94.7</v>
      </c>
      <c r="AE160" s="40">
        <v>4.2</v>
      </c>
      <c r="AF160" s="40"/>
      <c r="AG160" s="40"/>
      <c r="AH160" s="40">
        <v>100</v>
      </c>
      <c r="AI160" s="40">
        <v>100</v>
      </c>
      <c r="AJ160" s="40"/>
      <c r="AK160" s="40">
        <v>100</v>
      </c>
      <c r="AL160" s="40">
        <v>100</v>
      </c>
      <c r="AM160" s="40"/>
      <c r="AN160" s="40">
        <v>99.2</v>
      </c>
      <c r="AO160" s="40">
        <v>98.9</v>
      </c>
      <c r="AP160" s="40"/>
      <c r="AQ160" s="40">
        <v>98.2</v>
      </c>
      <c r="AR160" s="40">
        <v>97.6</v>
      </c>
      <c r="AS160" s="40"/>
      <c r="AT160" s="40"/>
      <c r="AU160" s="40"/>
      <c r="AV160" s="40">
        <v>81.400000000000006</v>
      </c>
      <c r="AW160" s="40"/>
      <c r="AX160" s="40"/>
      <c r="AY160" s="40"/>
      <c r="AZ160" s="40"/>
      <c r="BA160" s="40"/>
      <c r="BB160" s="40"/>
      <c r="BC160" s="40"/>
      <c r="BD160" s="40">
        <v>4.2</v>
      </c>
      <c r="BE160" s="40"/>
      <c r="BF160" s="40"/>
      <c r="BG160" s="40"/>
      <c r="BH160" s="40"/>
      <c r="BI160" s="40"/>
      <c r="BJ160" s="40"/>
      <c r="BK160" s="40"/>
      <c r="BL160" s="40"/>
      <c r="BM160" s="40"/>
      <c r="BN160" s="40"/>
      <c r="BO160" s="40"/>
      <c r="BP160" s="40"/>
      <c r="BQ160" s="40"/>
      <c r="BR160" s="40"/>
      <c r="BS160" s="40"/>
      <c r="BT160" s="40"/>
      <c r="BU160" s="40"/>
      <c r="BV160" s="40"/>
      <c r="BW160" s="40"/>
      <c r="BX160" s="40"/>
      <c r="BY160" s="40"/>
      <c r="BZ160" s="40"/>
      <c r="CA160" s="40"/>
      <c r="CB160" s="40"/>
      <c r="CC160" s="40"/>
      <c r="CD160" s="40"/>
      <c r="CE160" s="40"/>
      <c r="CF160" s="40"/>
      <c r="CG160" s="40"/>
      <c r="CH160" s="40"/>
      <c r="CI160" s="40"/>
      <c r="CJ160" s="40"/>
      <c r="CK160" s="40"/>
      <c r="CL160" s="40"/>
      <c r="CM160" s="40"/>
      <c r="CN160" s="40"/>
      <c r="CO160" s="40"/>
      <c r="CP160" s="40"/>
      <c r="CQ160" s="40"/>
      <c r="CR160" s="40"/>
      <c r="CS160" s="40"/>
      <c r="CT160" s="40"/>
      <c r="CU160" s="40"/>
      <c r="CV160" s="40"/>
      <c r="CW160" s="40"/>
      <c r="CX160" s="40"/>
      <c r="CY160" s="40"/>
      <c r="CZ160" s="40"/>
      <c r="DA160" s="40"/>
      <c r="DB160" s="40"/>
      <c r="DC160" s="40"/>
      <c r="DD160" s="40"/>
      <c r="DE160" s="40"/>
      <c r="DF160" s="40"/>
      <c r="DG160" s="40"/>
      <c r="DH160" s="40"/>
      <c r="DI160" s="40"/>
      <c r="DJ160" s="40"/>
      <c r="DK160" s="40"/>
      <c r="DL160" s="40"/>
      <c r="DM160" s="40"/>
      <c r="DN160" s="40"/>
      <c r="DO160" s="40"/>
      <c r="DP160" s="40"/>
      <c r="DQ160" s="40"/>
      <c r="DR160" s="40"/>
      <c r="DS160" s="40"/>
      <c r="DT160" s="40"/>
      <c r="DU160" s="40"/>
      <c r="DV160" s="40"/>
      <c r="DW160" s="40"/>
      <c r="DX160" s="40"/>
      <c r="DY160" s="40"/>
      <c r="DZ160" s="40"/>
      <c r="EA160" s="40"/>
      <c r="EB160" s="40"/>
      <c r="EC160" s="40"/>
      <c r="ED160" s="40"/>
      <c r="EE160" s="40"/>
      <c r="EF160" s="40"/>
      <c r="EG160" s="40"/>
      <c r="EH160" s="40"/>
      <c r="EI160" s="40"/>
      <c r="EJ160" s="40"/>
      <c r="EK160" s="40"/>
      <c r="EL160" s="40"/>
      <c r="EM160" s="40"/>
      <c r="EN160" s="40"/>
      <c r="EO160" s="40"/>
      <c r="EP160" s="40"/>
      <c r="EQ160" s="40"/>
      <c r="ER160" s="40"/>
      <c r="ES160" s="40"/>
      <c r="ET160" s="40"/>
      <c r="EU160" s="40"/>
      <c r="EV160" s="40"/>
      <c r="EW160" s="40"/>
      <c r="EX160" s="41"/>
    </row>
    <row r="161" spans="1:154" s="16" customFormat="1" ht="15" customHeight="1">
      <c r="A161" s="34" t="s">
        <v>78</v>
      </c>
      <c r="B161" s="21" t="s">
        <v>36</v>
      </c>
      <c r="C161" s="22">
        <v>2013</v>
      </c>
      <c r="D161" s="22" t="s">
        <v>217</v>
      </c>
      <c r="E161" s="22"/>
      <c r="F161" s="22" t="s">
        <v>104</v>
      </c>
      <c r="G161" s="22" t="s">
        <v>107</v>
      </c>
      <c r="H161" s="22">
        <v>13.5</v>
      </c>
      <c r="I161" s="22">
        <v>13.6</v>
      </c>
      <c r="J161" s="22">
        <v>0.1</v>
      </c>
      <c r="K161" s="26" t="s">
        <v>274</v>
      </c>
      <c r="L161" s="22" t="e">
        <f>IF(ISNA(VLOOKUP(F161&amp;G161,#REF!,8,FALSE)),"",VLOOKUP(F161&amp;G161,#REF!,8,FALSE))</f>
        <v>#REF!</v>
      </c>
      <c r="M161" s="22" t="str">
        <f t="shared" si="8"/>
        <v>yes</v>
      </c>
      <c r="N161" s="22" t="str">
        <f t="shared" si="9"/>
        <v>BH-T-13-03 @ 13.5 m</v>
      </c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40">
        <v>5.0651230101302502</v>
      </c>
      <c r="AD161" s="40">
        <v>89.580318379160644</v>
      </c>
      <c r="AE161" s="40">
        <v>5.3545586107091179</v>
      </c>
      <c r="AF161" s="40"/>
      <c r="AG161" s="40"/>
      <c r="AH161" s="40">
        <v>100</v>
      </c>
      <c r="AI161" s="40">
        <v>100</v>
      </c>
      <c r="AJ161" s="40"/>
      <c r="AK161" s="40">
        <v>98</v>
      </c>
      <c r="AL161" s="40">
        <v>98</v>
      </c>
      <c r="AM161" s="40"/>
      <c r="AN161" s="40">
        <v>96.67149059334298</v>
      </c>
      <c r="AO161" s="40">
        <v>94.93487698986975</v>
      </c>
      <c r="AP161" s="40"/>
      <c r="AQ161" s="40">
        <v>91.751085383502172</v>
      </c>
      <c r="AR161" s="40">
        <v>90.014471780028941</v>
      </c>
      <c r="AS161" s="40"/>
      <c r="AT161" s="40"/>
      <c r="AU161" s="40"/>
      <c r="AV161" s="40">
        <v>67.727930535455855</v>
      </c>
      <c r="AW161" s="40"/>
      <c r="AX161" s="40"/>
      <c r="AY161" s="40"/>
      <c r="AZ161" s="40"/>
      <c r="BA161" s="40"/>
      <c r="BB161" s="40"/>
      <c r="BC161" s="40"/>
      <c r="BD161" s="40">
        <v>5.3545586107091054</v>
      </c>
      <c r="BE161" s="40"/>
      <c r="BF161" s="40"/>
      <c r="BG161" s="40"/>
      <c r="BH161" s="40"/>
      <c r="BI161" s="40"/>
      <c r="BJ161" s="40"/>
      <c r="BK161" s="40"/>
      <c r="BL161" s="40"/>
      <c r="BM161" s="40"/>
      <c r="BN161" s="40"/>
      <c r="BO161" s="40"/>
      <c r="BP161" s="40"/>
      <c r="BQ161" s="40"/>
      <c r="BR161" s="40"/>
      <c r="BS161" s="40"/>
      <c r="BT161" s="40"/>
      <c r="BU161" s="40"/>
      <c r="BV161" s="40"/>
      <c r="BW161" s="40"/>
      <c r="BX161" s="40"/>
      <c r="BY161" s="40"/>
      <c r="BZ161" s="40"/>
      <c r="CA161" s="40"/>
      <c r="CB161" s="40"/>
      <c r="CC161" s="40"/>
      <c r="CD161" s="40"/>
      <c r="CE161" s="40"/>
      <c r="CF161" s="40"/>
      <c r="CG161" s="40"/>
      <c r="CH161" s="40"/>
      <c r="CI161" s="40"/>
      <c r="CJ161" s="40"/>
      <c r="CK161" s="40"/>
      <c r="CL161" s="40"/>
      <c r="CM161" s="40"/>
      <c r="CN161" s="40"/>
      <c r="CO161" s="40"/>
      <c r="CP161" s="40"/>
      <c r="CQ161" s="40"/>
      <c r="CR161" s="40"/>
      <c r="CS161" s="40"/>
      <c r="CT161" s="40"/>
      <c r="CU161" s="40"/>
      <c r="CV161" s="40"/>
      <c r="CW161" s="40"/>
      <c r="CX161" s="40"/>
      <c r="CY161" s="40"/>
      <c r="CZ161" s="40"/>
      <c r="DA161" s="40"/>
      <c r="DB161" s="40"/>
      <c r="DC161" s="40"/>
      <c r="DD161" s="40"/>
      <c r="DE161" s="40"/>
      <c r="DF161" s="40"/>
      <c r="DG161" s="40"/>
      <c r="DH161" s="40"/>
      <c r="DI161" s="40"/>
      <c r="DJ161" s="40"/>
      <c r="DK161" s="40"/>
      <c r="DL161" s="40"/>
      <c r="DM161" s="40"/>
      <c r="DN161" s="40"/>
      <c r="DO161" s="40"/>
      <c r="DP161" s="40"/>
      <c r="DQ161" s="40"/>
      <c r="DR161" s="40"/>
      <c r="DS161" s="40"/>
      <c r="DT161" s="40"/>
      <c r="DU161" s="40"/>
      <c r="DV161" s="40"/>
      <c r="DW161" s="40"/>
      <c r="DX161" s="40"/>
      <c r="DY161" s="40"/>
      <c r="DZ161" s="40"/>
      <c r="EA161" s="40"/>
      <c r="EB161" s="40"/>
      <c r="EC161" s="40"/>
      <c r="ED161" s="40"/>
      <c r="EE161" s="40"/>
      <c r="EF161" s="40"/>
      <c r="EG161" s="40"/>
      <c r="EH161" s="40"/>
      <c r="EI161" s="40"/>
      <c r="EJ161" s="40"/>
      <c r="EK161" s="40"/>
      <c r="EL161" s="40"/>
      <c r="EM161" s="40"/>
      <c r="EN161" s="40"/>
      <c r="EO161" s="40"/>
      <c r="EP161" s="40"/>
      <c r="EQ161" s="40"/>
      <c r="ER161" s="40"/>
      <c r="ES161" s="40"/>
      <c r="ET161" s="40"/>
      <c r="EU161" s="40"/>
      <c r="EV161" s="40"/>
      <c r="EW161" s="40"/>
      <c r="EX161" s="41"/>
    </row>
    <row r="162" spans="1:154" s="16" customFormat="1" ht="15" customHeight="1">
      <c r="A162" s="34" t="s">
        <v>78</v>
      </c>
      <c r="B162" s="21" t="s">
        <v>36</v>
      </c>
      <c r="C162" s="22">
        <v>2013</v>
      </c>
      <c r="D162" s="22" t="s">
        <v>217</v>
      </c>
      <c r="E162" s="22"/>
      <c r="F162" s="22" t="s">
        <v>104</v>
      </c>
      <c r="G162" s="22" t="s">
        <v>105</v>
      </c>
      <c r="H162" s="22">
        <v>4</v>
      </c>
      <c r="I162" s="22">
        <v>4.0999999999999996</v>
      </c>
      <c r="J162" s="22">
        <v>0.1</v>
      </c>
      <c r="K162" s="22" t="s">
        <v>180</v>
      </c>
      <c r="L162" s="22" t="e">
        <f>IF(ISNA(VLOOKUP(F162&amp;G162,#REF!,8,FALSE)),"",VLOOKUP(F162&amp;G162,#REF!,8,FALSE))</f>
        <v>#REF!</v>
      </c>
      <c r="M162" s="22" t="str">
        <f t="shared" si="8"/>
        <v>yes</v>
      </c>
      <c r="N162" s="22" t="str">
        <f t="shared" si="9"/>
        <v>BH-T-13-03 @ 4 m</v>
      </c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40">
        <v>0</v>
      </c>
      <c r="AD162" s="40">
        <v>50.1</v>
      </c>
      <c r="AE162" s="40">
        <v>49.9</v>
      </c>
      <c r="AF162" s="40">
        <v>100</v>
      </c>
      <c r="AG162" s="40">
        <v>100</v>
      </c>
      <c r="AH162" s="40">
        <v>100</v>
      </c>
      <c r="AI162" s="40">
        <v>100</v>
      </c>
      <c r="AJ162" s="40">
        <v>100</v>
      </c>
      <c r="AK162" s="40">
        <v>100</v>
      </c>
      <c r="AL162" s="40">
        <v>100</v>
      </c>
      <c r="AM162" s="40"/>
      <c r="AN162" s="40"/>
      <c r="AO162" s="40">
        <v>100</v>
      </c>
      <c r="AP162" s="40"/>
      <c r="AQ162" s="40">
        <v>100</v>
      </c>
      <c r="AR162" s="40"/>
      <c r="AS162" s="40">
        <v>100</v>
      </c>
      <c r="AT162" s="40"/>
      <c r="AU162" s="40"/>
      <c r="AV162" s="40">
        <v>99.9</v>
      </c>
      <c r="AW162" s="40"/>
      <c r="AX162" s="40">
        <v>98.1</v>
      </c>
      <c r="AY162" s="40"/>
      <c r="AZ162" s="40"/>
      <c r="BA162" s="40">
        <v>91.7</v>
      </c>
      <c r="BB162" s="40"/>
      <c r="BC162" s="40"/>
      <c r="BD162" s="40">
        <v>49.9</v>
      </c>
      <c r="BE162" s="40"/>
      <c r="BF162" s="40"/>
      <c r="BG162" s="40"/>
      <c r="BH162" s="40"/>
      <c r="BI162" s="40"/>
      <c r="BJ162" s="40"/>
      <c r="BK162" s="40"/>
      <c r="BL162" s="40"/>
      <c r="BM162" s="40"/>
      <c r="BN162" s="40"/>
      <c r="BO162" s="40"/>
      <c r="BP162" s="40"/>
      <c r="BQ162" s="40"/>
      <c r="BR162" s="40"/>
      <c r="BS162" s="40"/>
      <c r="BT162" s="40"/>
      <c r="BU162" s="40"/>
      <c r="BV162" s="40"/>
      <c r="BW162" s="40"/>
      <c r="BX162" s="40"/>
      <c r="BY162" s="40"/>
      <c r="BZ162" s="40"/>
      <c r="CA162" s="40"/>
      <c r="CB162" s="40"/>
      <c r="CC162" s="40"/>
      <c r="CD162" s="40"/>
      <c r="CE162" s="40"/>
      <c r="CF162" s="40"/>
      <c r="CG162" s="40"/>
      <c r="CH162" s="40"/>
      <c r="CI162" s="40"/>
      <c r="CJ162" s="40"/>
      <c r="CK162" s="40"/>
      <c r="CL162" s="40"/>
      <c r="CM162" s="40"/>
      <c r="CN162" s="40"/>
      <c r="CO162" s="40"/>
      <c r="CP162" s="40"/>
      <c r="CQ162" s="40"/>
      <c r="CR162" s="40"/>
      <c r="CS162" s="40"/>
      <c r="CT162" s="40"/>
      <c r="CU162" s="40"/>
      <c r="CV162" s="40"/>
      <c r="CW162" s="40"/>
      <c r="CX162" s="40"/>
      <c r="CY162" s="40"/>
      <c r="CZ162" s="40"/>
      <c r="DA162" s="40"/>
      <c r="DB162" s="40"/>
      <c r="DC162" s="40"/>
      <c r="DD162" s="40"/>
      <c r="DE162" s="40"/>
      <c r="DF162" s="40"/>
      <c r="DG162" s="40"/>
      <c r="DH162" s="40"/>
      <c r="DI162" s="40"/>
      <c r="DJ162" s="40"/>
      <c r="DK162" s="40"/>
      <c r="DL162" s="40"/>
      <c r="DM162" s="40"/>
      <c r="DN162" s="40"/>
      <c r="DO162" s="40"/>
      <c r="DP162" s="40"/>
      <c r="DQ162" s="40"/>
      <c r="DR162" s="40"/>
      <c r="DS162" s="40"/>
      <c r="DT162" s="40"/>
      <c r="DU162" s="40"/>
      <c r="DV162" s="40"/>
      <c r="DW162" s="40"/>
      <c r="DX162" s="40"/>
      <c r="DY162" s="40"/>
      <c r="DZ162" s="40"/>
      <c r="EA162" s="40"/>
      <c r="EB162" s="40"/>
      <c r="EC162" s="40"/>
      <c r="ED162" s="40"/>
      <c r="EE162" s="40"/>
      <c r="EF162" s="40"/>
      <c r="EG162" s="40"/>
      <c r="EH162" s="40"/>
      <c r="EI162" s="40"/>
      <c r="EJ162" s="40"/>
      <c r="EK162" s="40"/>
      <c r="EL162" s="40"/>
      <c r="EM162" s="40"/>
      <c r="EN162" s="40"/>
      <c r="EO162" s="40"/>
      <c r="EP162" s="40"/>
      <c r="EQ162" s="40"/>
      <c r="ER162" s="40"/>
      <c r="ES162" s="40"/>
      <c r="ET162" s="40"/>
      <c r="EU162" s="40"/>
      <c r="EV162" s="40"/>
      <c r="EW162" s="40"/>
      <c r="EX162" s="41"/>
    </row>
    <row r="163" spans="1:154" s="16" customFormat="1" ht="15" customHeight="1">
      <c r="A163" s="35" t="s">
        <v>78</v>
      </c>
      <c r="B163" s="21" t="s">
        <v>36</v>
      </c>
      <c r="C163" s="22">
        <v>2013</v>
      </c>
      <c r="D163" s="22" t="s">
        <v>217</v>
      </c>
      <c r="E163" s="22"/>
      <c r="F163" s="22" t="s">
        <v>108</v>
      </c>
      <c r="G163" s="22" t="s">
        <v>146</v>
      </c>
      <c r="H163" s="22">
        <v>7</v>
      </c>
      <c r="I163" s="22">
        <v>7.1</v>
      </c>
      <c r="J163" s="22"/>
      <c r="K163" s="22" t="s">
        <v>274</v>
      </c>
      <c r="L163" s="22"/>
      <c r="M163" s="22" t="str">
        <f t="shared" si="8"/>
        <v>yes</v>
      </c>
      <c r="N163" s="22" t="str">
        <f t="shared" si="9"/>
        <v>BH-T-13-04 @ 7 m</v>
      </c>
      <c r="O163" s="1"/>
      <c r="P163" s="1"/>
      <c r="Q163" s="1"/>
      <c r="R163" s="1"/>
      <c r="S163" s="5"/>
      <c r="T163" s="1"/>
      <c r="U163" s="1"/>
      <c r="V163" s="1"/>
      <c r="W163" s="1"/>
      <c r="X163" s="1"/>
      <c r="Y163" s="1"/>
      <c r="Z163" s="1"/>
      <c r="AA163" s="1"/>
      <c r="AB163" s="1"/>
      <c r="AC163" s="40">
        <v>0</v>
      </c>
      <c r="AD163" s="40">
        <v>88.65</v>
      </c>
      <c r="AE163" s="40">
        <v>11.349999999999994</v>
      </c>
      <c r="AF163" s="40"/>
      <c r="AG163" s="40"/>
      <c r="AH163" s="40">
        <v>100</v>
      </c>
      <c r="AI163" s="40"/>
      <c r="AJ163" s="40"/>
      <c r="AK163" s="40">
        <v>100</v>
      </c>
      <c r="AL163" s="40"/>
      <c r="AM163" s="40">
        <v>100</v>
      </c>
      <c r="AN163" s="40"/>
      <c r="AO163" s="40">
        <v>100</v>
      </c>
      <c r="AP163" s="40">
        <v>100</v>
      </c>
      <c r="AQ163" s="40"/>
      <c r="AR163" s="40">
        <v>98.83</v>
      </c>
      <c r="AS163" s="40"/>
      <c r="AT163" s="40">
        <v>93.410000000000011</v>
      </c>
      <c r="AU163" s="40"/>
      <c r="AV163" s="40"/>
      <c r="AW163" s="40">
        <v>39.480000000000004</v>
      </c>
      <c r="AX163" s="40"/>
      <c r="AY163" s="40"/>
      <c r="AZ163" s="40"/>
      <c r="BA163" s="40">
        <v>15.129999999999999</v>
      </c>
      <c r="BB163" s="40"/>
      <c r="BC163" s="40"/>
      <c r="BD163" s="40">
        <v>11.349999999999994</v>
      </c>
      <c r="BE163" s="40">
        <v>7.4899999999999967</v>
      </c>
      <c r="BF163" s="40"/>
      <c r="BG163" s="40"/>
      <c r="BH163" s="40"/>
      <c r="BI163" s="40"/>
      <c r="BJ163" s="40"/>
      <c r="BK163" s="40"/>
      <c r="BL163" s="40"/>
      <c r="BM163" s="40"/>
      <c r="BN163" s="40"/>
      <c r="BO163" s="40"/>
      <c r="BP163" s="40"/>
      <c r="BQ163" s="40"/>
      <c r="BR163" s="40"/>
      <c r="BS163" s="40"/>
      <c r="BT163" s="40"/>
      <c r="BU163" s="40"/>
      <c r="BV163" s="40"/>
      <c r="BW163" s="40"/>
      <c r="BX163" s="40"/>
      <c r="BY163" s="40"/>
      <c r="BZ163" s="40"/>
      <c r="CA163" s="40"/>
      <c r="CB163" s="40"/>
      <c r="CC163" s="40"/>
      <c r="CD163" s="40"/>
      <c r="CE163" s="40"/>
      <c r="CF163" s="40"/>
      <c r="CG163" s="40"/>
      <c r="CH163" s="40"/>
      <c r="CI163" s="40"/>
      <c r="CJ163" s="40"/>
      <c r="CK163" s="40"/>
      <c r="CL163" s="40"/>
      <c r="CM163" s="40"/>
      <c r="CN163" s="40"/>
      <c r="CO163" s="40"/>
      <c r="CP163" s="40"/>
      <c r="CQ163" s="40"/>
      <c r="CR163" s="40"/>
      <c r="CS163" s="40"/>
      <c r="CT163" s="40"/>
      <c r="CU163" s="40"/>
      <c r="CV163" s="40"/>
      <c r="CW163" s="40"/>
      <c r="CX163" s="40"/>
      <c r="CY163" s="40"/>
      <c r="CZ163" s="40"/>
      <c r="DA163" s="40"/>
      <c r="DB163" s="40"/>
      <c r="DC163" s="40"/>
      <c r="DD163" s="40"/>
      <c r="DE163" s="40"/>
      <c r="DF163" s="40"/>
      <c r="DG163" s="40"/>
      <c r="DH163" s="40"/>
      <c r="DI163" s="40"/>
      <c r="DJ163" s="40"/>
      <c r="DK163" s="40"/>
      <c r="DL163" s="40"/>
      <c r="DM163" s="40"/>
      <c r="DN163" s="40"/>
      <c r="DO163" s="40"/>
      <c r="DP163" s="40"/>
      <c r="DQ163" s="40"/>
      <c r="DR163" s="40"/>
      <c r="DS163" s="40"/>
      <c r="DT163" s="40"/>
      <c r="DU163" s="40"/>
      <c r="DV163" s="40"/>
      <c r="DW163" s="40"/>
      <c r="DX163" s="40"/>
      <c r="DY163" s="40"/>
      <c r="DZ163" s="40"/>
      <c r="EA163" s="40"/>
      <c r="EB163" s="40"/>
      <c r="EC163" s="40"/>
      <c r="ED163" s="40"/>
      <c r="EE163" s="40"/>
      <c r="EF163" s="40"/>
      <c r="EG163" s="40"/>
      <c r="EH163" s="40"/>
      <c r="EI163" s="40"/>
      <c r="EJ163" s="40"/>
      <c r="EK163" s="40"/>
      <c r="EL163" s="40"/>
      <c r="EM163" s="40"/>
      <c r="EN163" s="40"/>
      <c r="EO163" s="40"/>
      <c r="EP163" s="40"/>
      <c r="EQ163" s="40"/>
      <c r="ER163" s="40"/>
      <c r="ES163" s="40"/>
      <c r="ET163" s="40"/>
      <c r="EU163" s="40"/>
      <c r="EV163" s="40"/>
      <c r="EW163" s="40"/>
      <c r="EX163" s="41"/>
    </row>
    <row r="164" spans="1:154" s="16" customFormat="1" ht="15" customHeight="1">
      <c r="A164" s="35" t="s">
        <v>78</v>
      </c>
      <c r="B164" s="21" t="s">
        <v>36</v>
      </c>
      <c r="C164" s="22">
        <v>2013</v>
      </c>
      <c r="D164" s="22" t="s">
        <v>217</v>
      </c>
      <c r="E164" s="22"/>
      <c r="F164" s="22" t="s">
        <v>108</v>
      </c>
      <c r="G164" s="22" t="s">
        <v>147</v>
      </c>
      <c r="H164" s="22">
        <v>10.6</v>
      </c>
      <c r="I164" s="22">
        <v>10.7</v>
      </c>
      <c r="J164" s="22"/>
      <c r="K164" s="22" t="s">
        <v>274</v>
      </c>
      <c r="L164" s="22"/>
      <c r="M164" s="22" t="str">
        <f t="shared" si="8"/>
        <v>yes</v>
      </c>
      <c r="N164" s="22" t="str">
        <f t="shared" si="9"/>
        <v>BH-T-13-04 @ 10.6 m</v>
      </c>
      <c r="O164" s="1"/>
      <c r="P164" s="1"/>
      <c r="Q164" s="1"/>
      <c r="R164" s="1"/>
      <c r="S164" s="5"/>
      <c r="T164" s="1"/>
      <c r="U164" s="1"/>
      <c r="V164" s="1"/>
      <c r="W164" s="1"/>
      <c r="X164" s="1"/>
      <c r="Y164" s="1"/>
      <c r="Z164" s="1"/>
      <c r="AA164" s="1"/>
      <c r="AB164" s="1"/>
      <c r="AC164" s="40">
        <v>0</v>
      </c>
      <c r="AD164" s="40">
        <v>83.11999999999999</v>
      </c>
      <c r="AE164" s="40">
        <v>16.880000000000006</v>
      </c>
      <c r="AF164" s="40"/>
      <c r="AG164" s="40"/>
      <c r="AH164" s="40">
        <v>100</v>
      </c>
      <c r="AI164" s="40"/>
      <c r="AJ164" s="40"/>
      <c r="AK164" s="40">
        <v>100</v>
      </c>
      <c r="AL164" s="40"/>
      <c r="AM164" s="40">
        <v>100</v>
      </c>
      <c r="AN164" s="40"/>
      <c r="AO164" s="40">
        <v>100</v>
      </c>
      <c r="AP164" s="40">
        <v>98.92</v>
      </c>
      <c r="AQ164" s="40"/>
      <c r="AR164" s="40">
        <v>98.11</v>
      </c>
      <c r="AS164" s="40"/>
      <c r="AT164" s="40">
        <v>92.61</v>
      </c>
      <c r="AU164" s="40"/>
      <c r="AV164" s="40"/>
      <c r="AW164" s="40">
        <v>78.41</v>
      </c>
      <c r="AX164" s="40"/>
      <c r="AY164" s="40"/>
      <c r="AZ164" s="40"/>
      <c r="BA164" s="40">
        <v>52.879999999999995</v>
      </c>
      <c r="BB164" s="40"/>
      <c r="BC164" s="40"/>
      <c r="BD164" s="40">
        <v>16.880000000000006</v>
      </c>
      <c r="BE164" s="40">
        <v>5.7100000000000044</v>
      </c>
      <c r="BF164" s="40"/>
      <c r="BG164" s="40"/>
      <c r="BH164" s="40"/>
      <c r="BI164" s="40"/>
      <c r="BJ164" s="40"/>
      <c r="BK164" s="40"/>
      <c r="BL164" s="40"/>
      <c r="BM164" s="40"/>
      <c r="BN164" s="40"/>
      <c r="BO164" s="40"/>
      <c r="BP164" s="40"/>
      <c r="BQ164" s="40"/>
      <c r="BR164" s="40"/>
      <c r="BS164" s="40"/>
      <c r="BT164" s="40"/>
      <c r="BU164" s="40"/>
      <c r="BV164" s="40"/>
      <c r="BW164" s="40"/>
      <c r="BX164" s="40"/>
      <c r="BY164" s="40"/>
      <c r="BZ164" s="40"/>
      <c r="CA164" s="40"/>
      <c r="CB164" s="40"/>
      <c r="CC164" s="40"/>
      <c r="CD164" s="40"/>
      <c r="CE164" s="40"/>
      <c r="CF164" s="40"/>
      <c r="CG164" s="40"/>
      <c r="CH164" s="40"/>
      <c r="CI164" s="40"/>
      <c r="CJ164" s="40"/>
      <c r="CK164" s="40"/>
      <c r="CL164" s="40"/>
      <c r="CM164" s="40"/>
      <c r="CN164" s="40"/>
      <c r="CO164" s="40"/>
      <c r="CP164" s="40"/>
      <c r="CQ164" s="40"/>
      <c r="CR164" s="40"/>
      <c r="CS164" s="40"/>
      <c r="CT164" s="40"/>
      <c r="CU164" s="40"/>
      <c r="CV164" s="40"/>
      <c r="CW164" s="40"/>
      <c r="CX164" s="40"/>
      <c r="CY164" s="40"/>
      <c r="CZ164" s="40"/>
      <c r="DA164" s="40"/>
      <c r="DB164" s="40"/>
      <c r="DC164" s="40"/>
      <c r="DD164" s="40"/>
      <c r="DE164" s="40"/>
      <c r="DF164" s="40"/>
      <c r="DG164" s="40"/>
      <c r="DH164" s="40"/>
      <c r="DI164" s="40"/>
      <c r="DJ164" s="40"/>
      <c r="DK164" s="40"/>
      <c r="DL164" s="40"/>
      <c r="DM164" s="40"/>
      <c r="DN164" s="40"/>
      <c r="DO164" s="40"/>
      <c r="DP164" s="40"/>
      <c r="DQ164" s="40"/>
      <c r="DR164" s="40"/>
      <c r="DS164" s="40"/>
      <c r="DT164" s="40"/>
      <c r="DU164" s="40"/>
      <c r="DV164" s="40"/>
      <c r="DW164" s="40"/>
      <c r="DX164" s="40"/>
      <c r="DY164" s="40"/>
      <c r="DZ164" s="40"/>
      <c r="EA164" s="40"/>
      <c r="EB164" s="40"/>
      <c r="EC164" s="40"/>
      <c r="ED164" s="40"/>
      <c r="EE164" s="40"/>
      <c r="EF164" s="40"/>
      <c r="EG164" s="40"/>
      <c r="EH164" s="40"/>
      <c r="EI164" s="40"/>
      <c r="EJ164" s="40"/>
      <c r="EK164" s="40"/>
      <c r="EL164" s="40"/>
      <c r="EM164" s="40"/>
      <c r="EN164" s="40"/>
      <c r="EO164" s="40"/>
      <c r="EP164" s="40"/>
      <c r="EQ164" s="40"/>
      <c r="ER164" s="40"/>
      <c r="ES164" s="40"/>
      <c r="ET164" s="40"/>
      <c r="EU164" s="40"/>
      <c r="EV164" s="40"/>
      <c r="EW164" s="40"/>
      <c r="EX164" s="41"/>
    </row>
    <row r="165" spans="1:154" s="16" customFormat="1" ht="15" customHeight="1">
      <c r="A165" s="34" t="s">
        <v>131</v>
      </c>
      <c r="B165" s="21" t="s">
        <v>66</v>
      </c>
      <c r="C165" s="22">
        <v>2008</v>
      </c>
      <c r="D165" s="22" t="s">
        <v>199</v>
      </c>
      <c r="E165" s="22" t="s">
        <v>198</v>
      </c>
      <c r="F165" s="22" t="s">
        <v>203</v>
      </c>
      <c r="G165" s="22"/>
      <c r="H165" s="22">
        <v>0</v>
      </c>
      <c r="I165" s="22"/>
      <c r="J165" s="22"/>
      <c r="K165" s="22" t="s">
        <v>173</v>
      </c>
      <c r="L165" s="22"/>
      <c r="M165" s="22" t="str">
        <f t="shared" si="8"/>
        <v>yes</v>
      </c>
      <c r="N165" s="22" t="str">
        <f t="shared" si="9"/>
        <v>L1-1GS @ 0 m</v>
      </c>
      <c r="O165" s="1"/>
      <c r="P165" s="47"/>
      <c r="Q165" s="47"/>
      <c r="R165" s="47"/>
      <c r="S165" s="49">
        <v>8.3000000000000007</v>
      </c>
      <c r="T165" s="47"/>
      <c r="U165" s="47"/>
      <c r="V165" s="47"/>
      <c r="W165" s="47"/>
      <c r="X165" s="47"/>
      <c r="Y165" s="47"/>
      <c r="Z165" s="47"/>
      <c r="AA165" s="47"/>
      <c r="AB165" s="47"/>
      <c r="AC165" s="49"/>
      <c r="AD165" s="49"/>
      <c r="AE165" s="49"/>
      <c r="AF165" s="49"/>
      <c r="AG165" s="49"/>
      <c r="AH165" s="49">
        <v>100</v>
      </c>
      <c r="AI165" s="49">
        <v>89</v>
      </c>
      <c r="AJ165" s="49"/>
      <c r="AK165" s="49">
        <v>85</v>
      </c>
      <c r="AL165" s="49">
        <v>76</v>
      </c>
      <c r="AM165" s="49">
        <v>68</v>
      </c>
      <c r="AN165" s="49"/>
      <c r="AO165" s="49">
        <v>55</v>
      </c>
      <c r="AP165" s="49"/>
      <c r="AQ165" s="49">
        <v>42</v>
      </c>
      <c r="AR165" s="49"/>
      <c r="AS165" s="49">
        <v>32</v>
      </c>
      <c r="AT165" s="49"/>
      <c r="AU165" s="49"/>
      <c r="AV165" s="49">
        <v>26</v>
      </c>
      <c r="AW165" s="49"/>
      <c r="AX165" s="49">
        <v>23</v>
      </c>
      <c r="AY165" s="49"/>
      <c r="AZ165" s="49"/>
      <c r="BA165" s="49">
        <v>19</v>
      </c>
      <c r="BB165" s="49"/>
      <c r="BC165" s="49"/>
      <c r="BD165" s="49">
        <v>16.399999999999999</v>
      </c>
      <c r="BE165" s="49"/>
      <c r="BF165" s="49"/>
      <c r="BG165" s="49"/>
      <c r="BH165" s="49"/>
      <c r="BI165" s="49"/>
      <c r="BJ165" s="49"/>
      <c r="BK165" s="49"/>
      <c r="BL165" s="49"/>
      <c r="BM165" s="49"/>
      <c r="BN165" s="49"/>
      <c r="BO165" s="49"/>
      <c r="BP165" s="49"/>
      <c r="BQ165" s="49"/>
      <c r="BR165" s="49"/>
      <c r="BS165" s="49"/>
      <c r="BT165" s="49"/>
      <c r="BU165" s="49"/>
      <c r="BV165" s="49"/>
      <c r="BW165" s="49"/>
      <c r="BX165" s="49"/>
      <c r="BY165" s="49"/>
      <c r="BZ165" s="49"/>
      <c r="CA165" s="49"/>
      <c r="CB165" s="49"/>
      <c r="CC165" s="49"/>
      <c r="CD165" s="49"/>
      <c r="CE165" s="49"/>
      <c r="CF165" s="49"/>
      <c r="CG165" s="49"/>
      <c r="CH165" s="49"/>
      <c r="CI165" s="49"/>
      <c r="CJ165" s="49"/>
      <c r="CK165" s="49"/>
      <c r="CL165" s="49"/>
      <c r="CM165" s="49"/>
      <c r="CN165" s="49"/>
      <c r="CO165" s="49"/>
      <c r="CP165" s="49"/>
      <c r="CQ165" s="49"/>
      <c r="CR165" s="49"/>
      <c r="CS165" s="49"/>
      <c r="CT165" s="49"/>
      <c r="CU165" s="49"/>
      <c r="CV165" s="49"/>
      <c r="CW165" s="49"/>
      <c r="CX165" s="49"/>
      <c r="CY165" s="49"/>
      <c r="CZ165" s="49"/>
      <c r="DA165" s="49"/>
      <c r="DB165" s="49"/>
      <c r="DC165" s="49"/>
      <c r="DD165" s="49"/>
      <c r="DE165" s="49"/>
      <c r="DF165" s="49"/>
      <c r="DG165" s="49"/>
      <c r="DH165" s="49"/>
      <c r="DI165" s="49"/>
      <c r="DJ165" s="49"/>
      <c r="DK165" s="49"/>
      <c r="DL165" s="49"/>
      <c r="DM165" s="49"/>
      <c r="DN165" s="49"/>
      <c r="DO165" s="49"/>
      <c r="DP165" s="49"/>
      <c r="DQ165" s="49"/>
      <c r="DR165" s="49"/>
      <c r="DS165" s="49"/>
      <c r="DT165" s="49"/>
      <c r="DU165" s="49"/>
      <c r="DV165" s="49"/>
      <c r="DW165" s="49"/>
      <c r="DX165" s="49"/>
      <c r="DY165" s="49"/>
      <c r="DZ165" s="49"/>
      <c r="EA165" s="49"/>
      <c r="EB165" s="49"/>
      <c r="EC165" s="49"/>
      <c r="ED165" s="49"/>
      <c r="EE165" s="49"/>
      <c r="EF165" s="49"/>
      <c r="EG165" s="49"/>
      <c r="EH165" s="49"/>
      <c r="EI165" s="49"/>
      <c r="EJ165" s="49"/>
      <c r="EK165" s="49"/>
      <c r="EL165" s="49"/>
      <c r="EM165" s="49"/>
      <c r="EN165" s="49"/>
      <c r="EO165" s="49"/>
      <c r="EP165" s="49"/>
      <c r="EQ165" s="49"/>
      <c r="ER165" s="49"/>
      <c r="ES165" s="49"/>
      <c r="ET165" s="49"/>
      <c r="EU165" s="49"/>
      <c r="EV165" s="49"/>
      <c r="EW165" s="49"/>
      <c r="EX165" s="41"/>
    </row>
    <row r="166" spans="1:154" s="16" customFormat="1" ht="15" customHeight="1">
      <c r="A166" s="34" t="s">
        <v>131</v>
      </c>
      <c r="B166" s="21" t="s">
        <v>66</v>
      </c>
      <c r="C166" s="22">
        <v>2008</v>
      </c>
      <c r="D166" s="22" t="s">
        <v>199</v>
      </c>
      <c r="E166" s="22" t="s">
        <v>198</v>
      </c>
      <c r="F166" s="22" t="s">
        <v>204</v>
      </c>
      <c r="G166" s="22"/>
      <c r="H166" s="22">
        <v>0</v>
      </c>
      <c r="I166" s="22"/>
      <c r="J166" s="22"/>
      <c r="K166" s="22" t="s">
        <v>173</v>
      </c>
      <c r="L166" s="22"/>
      <c r="M166" s="22" t="str">
        <f t="shared" si="8"/>
        <v>yes</v>
      </c>
      <c r="N166" s="22" t="str">
        <f t="shared" si="9"/>
        <v>L1-2GS @ 0 m</v>
      </c>
      <c r="O166" s="1"/>
      <c r="P166" s="47"/>
      <c r="Q166" s="47"/>
      <c r="R166" s="47"/>
      <c r="S166" s="49">
        <v>8.6</v>
      </c>
      <c r="T166" s="47"/>
      <c r="U166" s="47"/>
      <c r="V166" s="47"/>
      <c r="W166" s="47"/>
      <c r="X166" s="47"/>
      <c r="Y166" s="47"/>
      <c r="Z166" s="47"/>
      <c r="AA166" s="47"/>
      <c r="AB166" s="47"/>
      <c r="AC166" s="49"/>
      <c r="AD166" s="49"/>
      <c r="AE166" s="49"/>
      <c r="AF166" s="49"/>
      <c r="AG166" s="49"/>
      <c r="AH166" s="49">
        <v>100</v>
      </c>
      <c r="AI166" s="49">
        <v>90</v>
      </c>
      <c r="AJ166" s="49"/>
      <c r="AK166" s="49">
        <v>87</v>
      </c>
      <c r="AL166" s="49">
        <v>78</v>
      </c>
      <c r="AM166" s="49">
        <v>71</v>
      </c>
      <c r="AN166" s="49"/>
      <c r="AO166" s="49">
        <v>60</v>
      </c>
      <c r="AP166" s="49"/>
      <c r="AQ166" s="49">
        <v>48</v>
      </c>
      <c r="AR166" s="49"/>
      <c r="AS166" s="49">
        <v>37</v>
      </c>
      <c r="AT166" s="49"/>
      <c r="AU166" s="49"/>
      <c r="AV166" s="49">
        <v>29</v>
      </c>
      <c r="AW166" s="49"/>
      <c r="AX166" s="49">
        <v>25</v>
      </c>
      <c r="AY166" s="49"/>
      <c r="AZ166" s="49"/>
      <c r="BA166" s="49">
        <v>22</v>
      </c>
      <c r="BB166" s="49"/>
      <c r="BC166" s="49"/>
      <c r="BD166" s="49">
        <v>18.600000000000001</v>
      </c>
      <c r="BE166" s="49"/>
      <c r="BF166" s="49"/>
      <c r="BG166" s="49"/>
      <c r="BH166" s="49"/>
      <c r="BI166" s="49"/>
      <c r="BJ166" s="49"/>
      <c r="BK166" s="49"/>
      <c r="BL166" s="49"/>
      <c r="BM166" s="49"/>
      <c r="BN166" s="49"/>
      <c r="BO166" s="49"/>
      <c r="BP166" s="49"/>
      <c r="BQ166" s="49"/>
      <c r="BR166" s="49"/>
      <c r="BS166" s="49"/>
      <c r="BT166" s="49"/>
      <c r="BU166" s="49"/>
      <c r="BV166" s="49"/>
      <c r="BW166" s="49"/>
      <c r="BX166" s="49"/>
      <c r="BY166" s="49"/>
      <c r="BZ166" s="49"/>
      <c r="CA166" s="49"/>
      <c r="CB166" s="49"/>
      <c r="CC166" s="49"/>
      <c r="CD166" s="49"/>
      <c r="CE166" s="49"/>
      <c r="CF166" s="49"/>
      <c r="CG166" s="49"/>
      <c r="CH166" s="49"/>
      <c r="CI166" s="49"/>
      <c r="CJ166" s="49"/>
      <c r="CK166" s="49"/>
      <c r="CL166" s="49"/>
      <c r="CM166" s="49"/>
      <c r="CN166" s="49"/>
      <c r="CO166" s="49"/>
      <c r="CP166" s="49"/>
      <c r="CQ166" s="49"/>
      <c r="CR166" s="49"/>
      <c r="CS166" s="49"/>
      <c r="CT166" s="49"/>
      <c r="CU166" s="49"/>
      <c r="CV166" s="49"/>
      <c r="CW166" s="49"/>
      <c r="CX166" s="49"/>
      <c r="CY166" s="49"/>
      <c r="CZ166" s="49"/>
      <c r="DA166" s="49"/>
      <c r="DB166" s="49"/>
      <c r="DC166" s="49"/>
      <c r="DD166" s="49"/>
      <c r="DE166" s="49"/>
      <c r="DF166" s="49"/>
      <c r="DG166" s="49"/>
      <c r="DH166" s="49"/>
      <c r="DI166" s="49"/>
      <c r="DJ166" s="49"/>
      <c r="DK166" s="49"/>
      <c r="DL166" s="49"/>
      <c r="DM166" s="49"/>
      <c r="DN166" s="49"/>
      <c r="DO166" s="49"/>
      <c r="DP166" s="49"/>
      <c r="DQ166" s="49"/>
      <c r="DR166" s="49"/>
      <c r="DS166" s="49"/>
      <c r="DT166" s="49"/>
      <c r="DU166" s="49"/>
      <c r="DV166" s="49"/>
      <c r="DW166" s="49"/>
      <c r="DX166" s="49"/>
      <c r="DY166" s="49"/>
      <c r="DZ166" s="49"/>
      <c r="EA166" s="49"/>
      <c r="EB166" s="49"/>
      <c r="EC166" s="49"/>
      <c r="ED166" s="49"/>
      <c r="EE166" s="49"/>
      <c r="EF166" s="49"/>
      <c r="EG166" s="49"/>
      <c r="EH166" s="49"/>
      <c r="EI166" s="49"/>
      <c r="EJ166" s="49"/>
      <c r="EK166" s="49"/>
      <c r="EL166" s="49"/>
      <c r="EM166" s="49"/>
      <c r="EN166" s="49"/>
      <c r="EO166" s="49"/>
      <c r="EP166" s="49"/>
      <c r="EQ166" s="49"/>
      <c r="ER166" s="49"/>
      <c r="ES166" s="49"/>
      <c r="ET166" s="49"/>
      <c r="EU166" s="49"/>
      <c r="EV166" s="49"/>
      <c r="EW166" s="49"/>
      <c r="EX166" s="41"/>
    </row>
    <row r="167" spans="1:154" s="16" customFormat="1" ht="15" customHeight="1">
      <c r="A167" s="34" t="s">
        <v>131</v>
      </c>
      <c r="B167" s="21" t="s">
        <v>66</v>
      </c>
      <c r="C167" s="22">
        <v>2008</v>
      </c>
      <c r="D167" s="22" t="s">
        <v>199</v>
      </c>
      <c r="E167" s="22" t="s">
        <v>198</v>
      </c>
      <c r="F167" s="22" t="s">
        <v>205</v>
      </c>
      <c r="G167" s="22"/>
      <c r="H167" s="22">
        <v>0</v>
      </c>
      <c r="I167" s="22"/>
      <c r="J167" s="22"/>
      <c r="K167" s="22" t="s">
        <v>173</v>
      </c>
      <c r="L167" s="22"/>
      <c r="M167" s="22" t="str">
        <f t="shared" si="8"/>
        <v>yes</v>
      </c>
      <c r="N167" s="22" t="str">
        <f t="shared" si="9"/>
        <v>L2-1GS @ 0 m</v>
      </c>
      <c r="O167" s="1"/>
      <c r="P167" s="47"/>
      <c r="Q167" s="47"/>
      <c r="R167" s="47"/>
      <c r="S167" s="49">
        <v>8.1</v>
      </c>
      <c r="T167" s="47"/>
      <c r="U167" s="47"/>
      <c r="V167" s="47"/>
      <c r="W167" s="47"/>
      <c r="X167" s="47"/>
      <c r="Y167" s="47"/>
      <c r="Z167" s="47"/>
      <c r="AA167" s="47"/>
      <c r="AB167" s="47"/>
      <c r="AC167" s="49"/>
      <c r="AD167" s="49"/>
      <c r="AE167" s="49"/>
      <c r="AF167" s="49"/>
      <c r="AG167" s="49">
        <v>100</v>
      </c>
      <c r="AH167" s="49">
        <v>91</v>
      </c>
      <c r="AI167" s="49">
        <v>76</v>
      </c>
      <c r="AJ167" s="49"/>
      <c r="AK167" s="49">
        <v>72</v>
      </c>
      <c r="AL167" s="49">
        <v>64</v>
      </c>
      <c r="AM167" s="49">
        <v>59</v>
      </c>
      <c r="AN167" s="49"/>
      <c r="AO167" s="49">
        <v>51</v>
      </c>
      <c r="AP167" s="49"/>
      <c r="AQ167" s="49">
        <v>42</v>
      </c>
      <c r="AR167" s="49"/>
      <c r="AS167" s="49">
        <v>33</v>
      </c>
      <c r="AT167" s="49"/>
      <c r="AU167" s="49"/>
      <c r="AV167" s="49">
        <v>26</v>
      </c>
      <c r="AW167" s="49"/>
      <c r="AX167" s="49">
        <v>23</v>
      </c>
      <c r="AY167" s="49"/>
      <c r="AZ167" s="49"/>
      <c r="BA167" s="49">
        <v>19</v>
      </c>
      <c r="BB167" s="49"/>
      <c r="BC167" s="49"/>
      <c r="BD167" s="49">
        <v>15.5</v>
      </c>
      <c r="BE167" s="49"/>
      <c r="BF167" s="49"/>
      <c r="BG167" s="49"/>
      <c r="BH167" s="49"/>
      <c r="BI167" s="49"/>
      <c r="BJ167" s="49"/>
      <c r="BK167" s="49"/>
      <c r="BL167" s="49"/>
      <c r="BM167" s="49"/>
      <c r="BN167" s="49"/>
      <c r="BO167" s="49"/>
      <c r="BP167" s="49"/>
      <c r="BQ167" s="49"/>
      <c r="BR167" s="49"/>
      <c r="BS167" s="49"/>
      <c r="BT167" s="49"/>
      <c r="BU167" s="49"/>
      <c r="BV167" s="49"/>
      <c r="BW167" s="49"/>
      <c r="BX167" s="49"/>
      <c r="BY167" s="49"/>
      <c r="BZ167" s="49"/>
      <c r="CA167" s="49"/>
      <c r="CB167" s="49"/>
      <c r="CC167" s="49"/>
      <c r="CD167" s="49"/>
      <c r="CE167" s="49"/>
      <c r="CF167" s="49"/>
      <c r="CG167" s="49"/>
      <c r="CH167" s="49"/>
      <c r="CI167" s="49"/>
      <c r="CJ167" s="49"/>
      <c r="CK167" s="49"/>
      <c r="CL167" s="49"/>
      <c r="CM167" s="49"/>
      <c r="CN167" s="49"/>
      <c r="CO167" s="49"/>
      <c r="CP167" s="49"/>
      <c r="CQ167" s="49"/>
      <c r="CR167" s="49"/>
      <c r="CS167" s="49"/>
      <c r="CT167" s="49"/>
      <c r="CU167" s="49"/>
      <c r="CV167" s="49"/>
      <c r="CW167" s="49"/>
      <c r="CX167" s="49"/>
      <c r="CY167" s="49"/>
      <c r="CZ167" s="49"/>
      <c r="DA167" s="49"/>
      <c r="DB167" s="49"/>
      <c r="DC167" s="49"/>
      <c r="DD167" s="49"/>
      <c r="DE167" s="49"/>
      <c r="DF167" s="49"/>
      <c r="DG167" s="49"/>
      <c r="DH167" s="49"/>
      <c r="DI167" s="49"/>
      <c r="DJ167" s="49"/>
      <c r="DK167" s="49"/>
      <c r="DL167" s="49"/>
      <c r="DM167" s="49"/>
      <c r="DN167" s="49"/>
      <c r="DO167" s="49"/>
      <c r="DP167" s="49"/>
      <c r="DQ167" s="49"/>
      <c r="DR167" s="49"/>
      <c r="DS167" s="49"/>
      <c r="DT167" s="49"/>
      <c r="DU167" s="49"/>
      <c r="DV167" s="49"/>
      <c r="DW167" s="49"/>
      <c r="DX167" s="49"/>
      <c r="DY167" s="49"/>
      <c r="DZ167" s="49"/>
      <c r="EA167" s="49"/>
      <c r="EB167" s="49"/>
      <c r="EC167" s="49"/>
      <c r="ED167" s="49"/>
      <c r="EE167" s="49"/>
      <c r="EF167" s="49"/>
      <c r="EG167" s="49"/>
      <c r="EH167" s="49"/>
      <c r="EI167" s="49"/>
      <c r="EJ167" s="49"/>
      <c r="EK167" s="49"/>
      <c r="EL167" s="49"/>
      <c r="EM167" s="49"/>
      <c r="EN167" s="49"/>
      <c r="EO167" s="49"/>
      <c r="EP167" s="49"/>
      <c r="EQ167" s="49"/>
      <c r="ER167" s="49"/>
      <c r="ES167" s="49"/>
      <c r="ET167" s="49"/>
      <c r="EU167" s="49"/>
      <c r="EV167" s="49"/>
      <c r="EW167" s="49"/>
      <c r="EX167" s="41"/>
    </row>
    <row r="168" spans="1:154" s="16" customFormat="1" ht="15" customHeight="1">
      <c r="A168" s="34" t="s">
        <v>131</v>
      </c>
      <c r="B168" s="21" t="s">
        <v>66</v>
      </c>
      <c r="C168" s="22">
        <v>2008</v>
      </c>
      <c r="D168" s="22" t="s">
        <v>199</v>
      </c>
      <c r="E168" s="22" t="s">
        <v>198</v>
      </c>
      <c r="F168" s="22" t="s">
        <v>206</v>
      </c>
      <c r="G168" s="22"/>
      <c r="H168" s="22">
        <v>0</v>
      </c>
      <c r="I168" s="22"/>
      <c r="J168" s="22"/>
      <c r="K168" s="22" t="s">
        <v>173</v>
      </c>
      <c r="L168" s="22"/>
      <c r="M168" s="22" t="str">
        <f t="shared" si="8"/>
        <v>yes</v>
      </c>
      <c r="N168" s="22" t="str">
        <f t="shared" si="9"/>
        <v>L2-2GS @ 0 m</v>
      </c>
      <c r="O168" s="1"/>
      <c r="P168" s="47"/>
      <c r="Q168" s="47"/>
      <c r="R168" s="47"/>
      <c r="S168" s="49">
        <v>8.1</v>
      </c>
      <c r="T168" s="47"/>
      <c r="U168" s="47"/>
      <c r="V168" s="47"/>
      <c r="W168" s="47"/>
      <c r="X168" s="47"/>
      <c r="Y168" s="47"/>
      <c r="Z168" s="47"/>
      <c r="AA168" s="47"/>
      <c r="AB168" s="47"/>
      <c r="AC168" s="49"/>
      <c r="AD168" s="49"/>
      <c r="AE168" s="49"/>
      <c r="AF168" s="49"/>
      <c r="AG168" s="49">
        <v>100</v>
      </c>
      <c r="AH168" s="49">
        <v>87</v>
      </c>
      <c r="AI168" s="49">
        <v>81</v>
      </c>
      <c r="AJ168" s="49"/>
      <c r="AK168" s="49">
        <v>71</v>
      </c>
      <c r="AL168" s="49">
        <v>65</v>
      </c>
      <c r="AM168" s="49">
        <v>60</v>
      </c>
      <c r="AN168" s="49"/>
      <c r="AO168" s="49">
        <v>52</v>
      </c>
      <c r="AP168" s="49"/>
      <c r="AQ168" s="49">
        <v>43</v>
      </c>
      <c r="AR168" s="49"/>
      <c r="AS168" s="49">
        <v>34</v>
      </c>
      <c r="AT168" s="49"/>
      <c r="AU168" s="49"/>
      <c r="AV168" s="49">
        <v>27</v>
      </c>
      <c r="AW168" s="49"/>
      <c r="AX168" s="49">
        <v>24</v>
      </c>
      <c r="AY168" s="49"/>
      <c r="AZ168" s="49"/>
      <c r="BA168" s="49">
        <v>20</v>
      </c>
      <c r="BB168" s="49"/>
      <c r="BC168" s="49"/>
      <c r="BD168" s="49">
        <v>16.3</v>
      </c>
      <c r="BE168" s="49"/>
      <c r="BF168" s="49"/>
      <c r="BG168" s="49"/>
      <c r="BH168" s="49"/>
      <c r="BI168" s="49"/>
      <c r="BJ168" s="49"/>
      <c r="BK168" s="49"/>
      <c r="BL168" s="49"/>
      <c r="BM168" s="49"/>
      <c r="BN168" s="49"/>
      <c r="BO168" s="49"/>
      <c r="BP168" s="49"/>
      <c r="BQ168" s="49"/>
      <c r="BR168" s="49"/>
      <c r="BS168" s="49"/>
      <c r="BT168" s="49"/>
      <c r="BU168" s="49"/>
      <c r="BV168" s="49"/>
      <c r="BW168" s="49"/>
      <c r="BX168" s="49"/>
      <c r="BY168" s="49"/>
      <c r="BZ168" s="49"/>
      <c r="CA168" s="49"/>
      <c r="CB168" s="49"/>
      <c r="CC168" s="49"/>
      <c r="CD168" s="49"/>
      <c r="CE168" s="49"/>
      <c r="CF168" s="49"/>
      <c r="CG168" s="49"/>
      <c r="CH168" s="49"/>
      <c r="CI168" s="49"/>
      <c r="CJ168" s="49"/>
      <c r="CK168" s="49"/>
      <c r="CL168" s="49"/>
      <c r="CM168" s="49"/>
      <c r="CN168" s="49"/>
      <c r="CO168" s="49"/>
      <c r="CP168" s="49"/>
      <c r="CQ168" s="49"/>
      <c r="CR168" s="49"/>
      <c r="CS168" s="49"/>
      <c r="CT168" s="49"/>
      <c r="CU168" s="49"/>
      <c r="CV168" s="49"/>
      <c r="CW168" s="49"/>
      <c r="CX168" s="49"/>
      <c r="CY168" s="49"/>
      <c r="CZ168" s="49"/>
      <c r="DA168" s="49"/>
      <c r="DB168" s="49"/>
      <c r="DC168" s="49"/>
      <c r="DD168" s="49"/>
      <c r="DE168" s="49"/>
      <c r="DF168" s="49"/>
      <c r="DG168" s="49"/>
      <c r="DH168" s="49"/>
      <c r="DI168" s="49"/>
      <c r="DJ168" s="49"/>
      <c r="DK168" s="49"/>
      <c r="DL168" s="49"/>
      <c r="DM168" s="49"/>
      <c r="DN168" s="49"/>
      <c r="DO168" s="49"/>
      <c r="DP168" s="49"/>
      <c r="DQ168" s="49"/>
      <c r="DR168" s="49"/>
      <c r="DS168" s="49"/>
      <c r="DT168" s="49"/>
      <c r="DU168" s="49"/>
      <c r="DV168" s="49"/>
      <c r="DW168" s="49"/>
      <c r="DX168" s="49"/>
      <c r="DY168" s="49"/>
      <c r="DZ168" s="49"/>
      <c r="EA168" s="49"/>
      <c r="EB168" s="49"/>
      <c r="EC168" s="49"/>
      <c r="ED168" s="49"/>
      <c r="EE168" s="49"/>
      <c r="EF168" s="49"/>
      <c r="EG168" s="49"/>
      <c r="EH168" s="49"/>
      <c r="EI168" s="49"/>
      <c r="EJ168" s="49"/>
      <c r="EK168" s="49"/>
      <c r="EL168" s="49"/>
      <c r="EM168" s="49"/>
      <c r="EN168" s="49"/>
      <c r="EO168" s="49"/>
      <c r="EP168" s="49"/>
      <c r="EQ168" s="49"/>
      <c r="ER168" s="49"/>
      <c r="ES168" s="49"/>
      <c r="ET168" s="49"/>
      <c r="EU168" s="49"/>
      <c r="EV168" s="49"/>
      <c r="EW168" s="49"/>
      <c r="EX168" s="41"/>
    </row>
    <row r="169" spans="1:154" s="16" customFormat="1" ht="15" customHeight="1">
      <c r="A169" s="34" t="s">
        <v>78</v>
      </c>
      <c r="B169" s="21" t="s">
        <v>36</v>
      </c>
      <c r="C169" s="22">
        <v>2009</v>
      </c>
      <c r="D169" s="22" t="s">
        <v>190</v>
      </c>
      <c r="E169" s="22" t="s">
        <v>185</v>
      </c>
      <c r="F169" s="22" t="s">
        <v>186</v>
      </c>
      <c r="G169" s="22" t="s">
        <v>228</v>
      </c>
      <c r="H169" s="22">
        <v>4.5</v>
      </c>
      <c r="I169" s="22"/>
      <c r="J169" s="22"/>
      <c r="K169" s="22" t="s">
        <v>180</v>
      </c>
      <c r="L169" s="22"/>
      <c r="M169" s="22" t="str">
        <f t="shared" si="8"/>
        <v>no</v>
      </c>
      <c r="N169" s="22" t="str">
        <f t="shared" ref="N169:N180" si="10">G169</f>
        <v>MW09-01 @ 4.5 m (AECOM 2009)</v>
      </c>
      <c r="O169" s="1"/>
      <c r="P169" s="1"/>
      <c r="Q169" s="1"/>
      <c r="R169" s="1"/>
      <c r="S169" s="1"/>
      <c r="T169" s="1"/>
      <c r="U169" s="47"/>
      <c r="V169" s="47"/>
      <c r="W169" s="47"/>
      <c r="X169" s="47"/>
      <c r="Y169" s="47"/>
      <c r="Z169" s="40">
        <v>1235</v>
      </c>
      <c r="AA169" s="40"/>
      <c r="AB169" s="40"/>
      <c r="AC169" s="49"/>
      <c r="AD169" s="49"/>
      <c r="AE169" s="49"/>
      <c r="AF169" s="49"/>
      <c r="AG169" s="49"/>
      <c r="AH169" s="49"/>
      <c r="AI169" s="49"/>
      <c r="AJ169" s="49"/>
      <c r="AK169" s="49"/>
      <c r="AL169" s="49"/>
      <c r="AM169" s="49"/>
      <c r="AN169" s="49"/>
      <c r="AO169" s="49"/>
      <c r="AP169" s="49"/>
      <c r="AQ169" s="49"/>
      <c r="AR169" s="49"/>
      <c r="AS169" s="49"/>
      <c r="AT169" s="49"/>
      <c r="AU169" s="49"/>
      <c r="AV169" s="49"/>
      <c r="AW169" s="49"/>
      <c r="AX169" s="49"/>
      <c r="AY169" s="49"/>
      <c r="AZ169" s="49"/>
      <c r="BA169" s="49"/>
      <c r="BB169" s="49"/>
      <c r="BC169" s="49"/>
      <c r="BD169" s="49"/>
      <c r="BE169" s="49"/>
      <c r="BF169" s="49"/>
      <c r="BG169" s="49"/>
      <c r="BH169" s="49"/>
      <c r="BI169" s="49"/>
      <c r="BJ169" s="49"/>
      <c r="BK169" s="49"/>
      <c r="BL169" s="49"/>
      <c r="BM169" s="49"/>
      <c r="BN169" s="49"/>
      <c r="BO169" s="49"/>
      <c r="BP169" s="49"/>
      <c r="BQ169" s="49"/>
      <c r="BR169" s="49"/>
      <c r="BS169" s="49"/>
      <c r="BT169" s="49"/>
      <c r="BU169" s="49"/>
      <c r="BV169" s="49"/>
      <c r="BW169" s="49"/>
      <c r="BX169" s="49"/>
      <c r="BY169" s="49"/>
      <c r="BZ169" s="49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31"/>
    </row>
    <row r="170" spans="1:154" s="16" customFormat="1" ht="15" customHeight="1">
      <c r="A170" s="34" t="s">
        <v>78</v>
      </c>
      <c r="B170" s="21" t="s">
        <v>36</v>
      </c>
      <c r="C170" s="22">
        <v>2009</v>
      </c>
      <c r="D170" s="22" t="s">
        <v>190</v>
      </c>
      <c r="E170" s="22" t="s">
        <v>185</v>
      </c>
      <c r="F170" s="22" t="s">
        <v>186</v>
      </c>
      <c r="G170" s="22" t="s">
        <v>250</v>
      </c>
      <c r="H170" s="22">
        <v>8</v>
      </c>
      <c r="I170" s="22"/>
      <c r="J170" s="22"/>
      <c r="K170" s="22" t="s">
        <v>180</v>
      </c>
      <c r="L170" s="22"/>
      <c r="M170" s="22" t="s">
        <v>249</v>
      </c>
      <c r="N170" s="22" t="str">
        <f t="shared" si="10"/>
        <v>MW09-01 @ 8 m (AECOM 2009)</v>
      </c>
      <c r="O170" s="1">
        <v>52.2</v>
      </c>
      <c r="P170" s="47"/>
      <c r="Q170" s="47">
        <v>30.9</v>
      </c>
      <c r="R170" s="47">
        <v>21.4</v>
      </c>
      <c r="S170" s="47">
        <v>51</v>
      </c>
      <c r="T170" s="47"/>
      <c r="U170" s="47">
        <v>2.64</v>
      </c>
      <c r="V170" s="47"/>
      <c r="W170" s="47"/>
      <c r="X170" s="47"/>
      <c r="Y170" s="47"/>
      <c r="Z170" s="40">
        <v>1351</v>
      </c>
      <c r="AA170" s="40"/>
      <c r="AB170" s="40"/>
      <c r="AC170" s="49"/>
      <c r="AD170" s="49"/>
      <c r="AE170" s="49"/>
      <c r="AF170" s="49"/>
      <c r="AG170" s="49"/>
      <c r="AH170" s="49"/>
      <c r="AI170" s="49"/>
      <c r="AJ170" s="49"/>
      <c r="AK170" s="49"/>
      <c r="AL170" s="49"/>
      <c r="AM170" s="49"/>
      <c r="AN170" s="49"/>
      <c r="AO170" s="49"/>
      <c r="AP170" s="49"/>
      <c r="AQ170" s="49"/>
      <c r="AR170" s="49"/>
      <c r="AS170" s="49"/>
      <c r="AT170" s="49"/>
      <c r="AU170" s="49"/>
      <c r="AV170" s="49"/>
      <c r="AW170" s="49"/>
      <c r="AX170" s="49"/>
      <c r="AY170" s="49"/>
      <c r="AZ170" s="49"/>
      <c r="BA170" s="49"/>
      <c r="BB170" s="49"/>
      <c r="BC170" s="49"/>
      <c r="BD170" s="49"/>
      <c r="BE170" s="49"/>
      <c r="BF170" s="49"/>
      <c r="BG170" s="49"/>
      <c r="BH170" s="49"/>
      <c r="BI170" s="49"/>
      <c r="BJ170" s="49"/>
      <c r="BK170" s="49"/>
      <c r="BL170" s="49"/>
      <c r="BM170" s="49"/>
      <c r="BN170" s="49"/>
      <c r="BO170" s="49"/>
      <c r="BP170" s="49"/>
      <c r="BQ170" s="49"/>
      <c r="BR170" s="49"/>
      <c r="BS170" s="49"/>
      <c r="BT170" s="49"/>
      <c r="BU170" s="49"/>
      <c r="BV170" s="49"/>
      <c r="BW170" s="49"/>
      <c r="BX170" s="49"/>
      <c r="BY170" s="49"/>
      <c r="BZ170" s="49"/>
      <c r="CA170" s="49">
        <v>100</v>
      </c>
      <c r="CB170" s="49"/>
      <c r="CC170" s="49"/>
      <c r="CD170" s="49"/>
      <c r="CE170" s="49"/>
      <c r="CF170" s="49"/>
      <c r="CG170" s="49">
        <v>93.2</v>
      </c>
      <c r="CH170" s="49"/>
      <c r="CI170" s="49"/>
      <c r="CJ170" s="49"/>
      <c r="CK170" s="49"/>
      <c r="CL170" s="49"/>
      <c r="CM170" s="49"/>
      <c r="CN170" s="49"/>
      <c r="CO170" s="49"/>
      <c r="CP170" s="49">
        <v>87</v>
      </c>
      <c r="CQ170" s="49"/>
      <c r="CR170" s="49"/>
      <c r="CS170" s="49"/>
      <c r="CT170" s="49"/>
      <c r="CU170" s="49"/>
      <c r="CV170" s="49"/>
      <c r="CW170" s="49">
        <v>81.599999999999994</v>
      </c>
      <c r="CX170" s="49"/>
      <c r="CY170" s="49"/>
      <c r="CZ170" s="49"/>
      <c r="DA170" s="49"/>
      <c r="DB170" s="49"/>
      <c r="DC170" s="49"/>
      <c r="DD170" s="49"/>
      <c r="DE170" s="49"/>
      <c r="DF170" s="49">
        <v>75.8</v>
      </c>
      <c r="DG170" s="49"/>
      <c r="DH170" s="49"/>
      <c r="DI170" s="49"/>
      <c r="DJ170" s="49"/>
      <c r="DK170" s="49"/>
      <c r="DL170" s="49"/>
      <c r="DM170" s="49">
        <v>66.599999999999994</v>
      </c>
      <c r="DN170" s="49"/>
      <c r="DO170" s="49"/>
      <c r="DP170" s="49"/>
      <c r="DQ170" s="49"/>
      <c r="DR170" s="49"/>
      <c r="DS170" s="49"/>
      <c r="DT170" s="49"/>
      <c r="DU170" s="49">
        <v>63</v>
      </c>
      <c r="DV170" s="49"/>
      <c r="DW170" s="49"/>
      <c r="DX170" s="49"/>
      <c r="DY170" s="49"/>
      <c r="DZ170" s="49"/>
      <c r="EA170" s="49">
        <v>55.5</v>
      </c>
      <c r="EB170" s="49"/>
      <c r="EC170" s="49"/>
      <c r="ED170" s="49"/>
      <c r="EE170" s="49"/>
      <c r="EF170" s="49"/>
      <c r="EG170" s="49">
        <v>51.5</v>
      </c>
      <c r="EH170" s="49"/>
      <c r="EI170" s="49"/>
      <c r="EJ170" s="49"/>
      <c r="EK170" s="49"/>
      <c r="EL170" s="49"/>
      <c r="EM170" s="49"/>
      <c r="EN170" s="49">
        <v>42.8</v>
      </c>
      <c r="EO170" s="49"/>
      <c r="EP170" s="49"/>
      <c r="EQ170" s="49">
        <v>37</v>
      </c>
      <c r="ER170" s="49"/>
      <c r="ES170" s="49"/>
      <c r="ET170" s="49"/>
      <c r="EU170" s="49">
        <v>29.8</v>
      </c>
      <c r="EV170" s="49"/>
      <c r="EW170" s="49"/>
      <c r="EX170" s="41">
        <v>20.7</v>
      </c>
    </row>
    <row r="171" spans="1:154" s="16" customFormat="1" ht="15" customHeight="1">
      <c r="A171" s="34" t="s">
        <v>78</v>
      </c>
      <c r="B171" s="21" t="s">
        <v>36</v>
      </c>
      <c r="C171" s="22">
        <v>2009</v>
      </c>
      <c r="D171" s="22" t="s">
        <v>190</v>
      </c>
      <c r="E171" s="22" t="s">
        <v>185</v>
      </c>
      <c r="F171" s="22" t="s">
        <v>187</v>
      </c>
      <c r="G171" s="22" t="s">
        <v>229</v>
      </c>
      <c r="H171" s="22">
        <v>3</v>
      </c>
      <c r="I171" s="22"/>
      <c r="J171" s="22"/>
      <c r="K171" s="22" t="s">
        <v>180</v>
      </c>
      <c r="L171" s="22"/>
      <c r="M171" s="22" t="str">
        <f>IF(SUM(AC171:EX171)&gt;99,"yes","no")</f>
        <v>yes</v>
      </c>
      <c r="N171" s="22" t="str">
        <f t="shared" si="10"/>
        <v>MW09-02 @ 3.0 m (AECOM 2009)</v>
      </c>
      <c r="O171" s="1"/>
      <c r="P171" s="47">
        <v>1</v>
      </c>
      <c r="Q171" s="47"/>
      <c r="R171" s="47"/>
      <c r="S171" s="47">
        <v>27.4</v>
      </c>
      <c r="T171" s="47"/>
      <c r="U171" s="47">
        <v>2.73</v>
      </c>
      <c r="V171" s="47"/>
      <c r="W171" s="47"/>
      <c r="X171" s="47"/>
      <c r="Y171" s="47"/>
      <c r="Z171" s="40">
        <v>993</v>
      </c>
      <c r="AA171" s="40"/>
      <c r="AB171" s="40"/>
      <c r="AC171" s="49"/>
      <c r="AD171" s="49"/>
      <c r="AE171" s="49"/>
      <c r="AF171" s="49"/>
      <c r="AG171" s="49"/>
      <c r="AH171" s="49"/>
      <c r="AI171" s="49"/>
      <c r="AJ171" s="49"/>
      <c r="AK171" s="49"/>
      <c r="AL171" s="49"/>
      <c r="AM171" s="49"/>
      <c r="AN171" s="49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9"/>
      <c r="BK171" s="49"/>
      <c r="BL171" s="49"/>
      <c r="BM171" s="49"/>
      <c r="BN171" s="49"/>
      <c r="BO171" s="49"/>
      <c r="BP171" s="49"/>
      <c r="BQ171" s="49"/>
      <c r="BR171" s="49"/>
      <c r="BS171" s="49"/>
      <c r="BT171" s="49"/>
      <c r="BU171" s="49"/>
      <c r="BV171" s="49"/>
      <c r="BW171" s="49"/>
      <c r="BX171" s="49"/>
      <c r="BY171" s="49">
        <v>100</v>
      </c>
      <c r="BZ171" s="49">
        <v>93</v>
      </c>
      <c r="CA171" s="49">
        <v>58</v>
      </c>
      <c r="CB171" s="49">
        <v>45.9</v>
      </c>
      <c r="CC171" s="49"/>
      <c r="CD171" s="49"/>
      <c r="CE171" s="49"/>
      <c r="CF171" s="49"/>
      <c r="CG171" s="49">
        <v>29.3</v>
      </c>
      <c r="CH171" s="49"/>
      <c r="CI171" s="49"/>
      <c r="CJ171" s="49"/>
      <c r="CK171" s="49"/>
      <c r="CL171" s="49"/>
      <c r="CM171" s="49"/>
      <c r="CN171" s="49"/>
      <c r="CO171" s="49"/>
      <c r="CP171" s="49"/>
      <c r="CQ171" s="49">
        <v>20.6</v>
      </c>
      <c r="CR171" s="49"/>
      <c r="CS171" s="49"/>
      <c r="CT171" s="49"/>
      <c r="CU171" s="49"/>
      <c r="CV171" s="49"/>
      <c r="CW171" s="49"/>
      <c r="CX171" s="49">
        <v>13.2</v>
      </c>
      <c r="CY171" s="49"/>
      <c r="CZ171" s="49"/>
      <c r="DA171" s="49"/>
      <c r="DB171" s="49"/>
      <c r="DC171" s="49"/>
      <c r="DD171" s="49"/>
      <c r="DE171" s="49"/>
      <c r="DF171" s="49"/>
      <c r="DG171" s="49">
        <v>9.1999999999999993</v>
      </c>
      <c r="DH171" s="49"/>
      <c r="DI171" s="49"/>
      <c r="DJ171" s="49"/>
      <c r="DK171" s="49"/>
      <c r="DL171" s="49"/>
      <c r="DM171" s="49"/>
      <c r="DN171" s="49"/>
      <c r="DO171" s="49"/>
      <c r="DP171" s="49"/>
      <c r="DQ171" s="49"/>
      <c r="DR171" s="49"/>
      <c r="DS171" s="49"/>
      <c r="DT171" s="49"/>
      <c r="DU171" s="49">
        <v>7.7</v>
      </c>
      <c r="DV171" s="49"/>
      <c r="DW171" s="49"/>
      <c r="DX171" s="49"/>
      <c r="DY171" s="49"/>
      <c r="DZ171" s="49"/>
      <c r="EA171" s="49">
        <v>6.1</v>
      </c>
      <c r="EB171" s="49"/>
      <c r="EC171" s="49">
        <v>5.5</v>
      </c>
      <c r="ED171" s="49"/>
      <c r="EE171" s="49"/>
      <c r="EF171" s="49"/>
      <c r="EG171" s="49"/>
      <c r="EH171" s="49"/>
      <c r="EI171" s="49">
        <v>4.9000000000000004</v>
      </c>
      <c r="EJ171" s="49"/>
      <c r="EK171" s="49"/>
      <c r="EL171" s="49"/>
      <c r="EM171" s="49"/>
      <c r="EN171" s="49"/>
      <c r="EO171" s="49"/>
      <c r="EP171" s="49"/>
      <c r="EQ171" s="49">
        <v>4.4000000000000004</v>
      </c>
      <c r="ER171" s="49"/>
      <c r="ES171" s="49"/>
      <c r="ET171" s="49"/>
      <c r="EU171" s="49">
        <v>3.4</v>
      </c>
      <c r="EV171" s="49"/>
      <c r="EW171" s="49"/>
      <c r="EX171" s="41">
        <v>2.4</v>
      </c>
    </row>
    <row r="172" spans="1:154" s="16" customFormat="1" ht="15" customHeight="1">
      <c r="A172" s="34" t="s">
        <v>78</v>
      </c>
      <c r="B172" s="21" t="s">
        <v>36</v>
      </c>
      <c r="C172" s="22">
        <v>2009</v>
      </c>
      <c r="D172" s="22" t="s">
        <v>190</v>
      </c>
      <c r="E172" s="22" t="s">
        <v>185</v>
      </c>
      <c r="F172" s="22" t="s">
        <v>188</v>
      </c>
      <c r="G172" s="22" t="s">
        <v>251</v>
      </c>
      <c r="H172" s="22">
        <v>1</v>
      </c>
      <c r="I172" s="22"/>
      <c r="J172" s="22"/>
      <c r="K172" s="22" t="s">
        <v>180</v>
      </c>
      <c r="L172" s="22"/>
      <c r="M172" s="22" t="s">
        <v>249</v>
      </c>
      <c r="N172" s="22" t="str">
        <f t="shared" si="10"/>
        <v>MW09-03 @ 1.0 m (AECOM 2009)</v>
      </c>
      <c r="O172" s="1"/>
      <c r="P172" s="47"/>
      <c r="Q172" s="47"/>
      <c r="R172" s="47"/>
      <c r="S172" s="47"/>
      <c r="T172" s="47"/>
      <c r="U172" s="47"/>
      <c r="V172" s="47"/>
      <c r="W172" s="47"/>
      <c r="X172" s="47"/>
      <c r="Y172" s="47"/>
      <c r="Z172" s="40">
        <v>1152</v>
      </c>
      <c r="AA172" s="40"/>
      <c r="AB172" s="40"/>
      <c r="AC172" s="49"/>
      <c r="AD172" s="49"/>
      <c r="AE172" s="49"/>
      <c r="AF172" s="49"/>
      <c r="AG172" s="49"/>
      <c r="AH172" s="49"/>
      <c r="AI172" s="49"/>
      <c r="AJ172" s="49"/>
      <c r="AK172" s="49"/>
      <c r="AL172" s="49"/>
      <c r="AM172" s="49"/>
      <c r="AN172" s="49"/>
      <c r="AO172" s="49"/>
      <c r="AP172" s="49"/>
      <c r="AQ172" s="49"/>
      <c r="AR172" s="49"/>
      <c r="AS172" s="49"/>
      <c r="AT172" s="49"/>
      <c r="AU172" s="49"/>
      <c r="AV172" s="49"/>
      <c r="AW172" s="49"/>
      <c r="AX172" s="49"/>
      <c r="AY172" s="49"/>
      <c r="AZ172" s="49"/>
      <c r="BA172" s="49"/>
      <c r="BB172" s="49"/>
      <c r="BC172" s="49"/>
      <c r="BD172" s="49"/>
      <c r="BE172" s="49"/>
      <c r="BF172" s="49"/>
      <c r="BG172" s="49"/>
      <c r="BH172" s="49"/>
      <c r="BI172" s="49"/>
      <c r="BJ172" s="49"/>
      <c r="BK172" s="49"/>
      <c r="BL172" s="49"/>
      <c r="BM172" s="49"/>
      <c r="BN172" s="49"/>
      <c r="BO172" s="49"/>
      <c r="BP172" s="49"/>
      <c r="BQ172" s="49"/>
      <c r="BR172" s="49"/>
      <c r="BS172" s="49"/>
      <c r="BT172" s="49"/>
      <c r="BU172" s="49"/>
      <c r="BV172" s="49"/>
      <c r="BW172" s="49"/>
      <c r="BX172" s="49"/>
      <c r="BY172" s="49"/>
      <c r="BZ172" s="49"/>
      <c r="CA172" s="49"/>
      <c r="CB172" s="49"/>
      <c r="CC172" s="49"/>
      <c r="CD172" s="49"/>
      <c r="CE172" s="49"/>
      <c r="CF172" s="49"/>
      <c r="CG172" s="49"/>
      <c r="CH172" s="49"/>
      <c r="CI172" s="49"/>
      <c r="CJ172" s="49"/>
      <c r="CK172" s="49"/>
      <c r="CL172" s="49"/>
      <c r="CM172" s="49"/>
      <c r="CN172" s="49"/>
      <c r="CO172" s="49"/>
      <c r="CP172" s="49"/>
      <c r="CQ172" s="49"/>
      <c r="CR172" s="49"/>
      <c r="CS172" s="49"/>
      <c r="CT172" s="49"/>
      <c r="CU172" s="49"/>
      <c r="CV172" s="49"/>
      <c r="CW172" s="49"/>
      <c r="CX172" s="49"/>
      <c r="CY172" s="49"/>
      <c r="CZ172" s="49"/>
      <c r="DA172" s="49"/>
      <c r="DB172" s="49"/>
      <c r="DC172" s="49"/>
      <c r="DD172" s="49"/>
      <c r="DE172" s="49"/>
      <c r="DF172" s="49"/>
      <c r="DG172" s="49"/>
      <c r="DH172" s="49"/>
      <c r="DI172" s="49"/>
      <c r="DJ172" s="49"/>
      <c r="DK172" s="49"/>
      <c r="DL172" s="49"/>
      <c r="DM172" s="49"/>
      <c r="DN172" s="49"/>
      <c r="DO172" s="49"/>
      <c r="DP172" s="49"/>
      <c r="DQ172" s="49"/>
      <c r="DR172" s="49"/>
      <c r="DS172" s="49"/>
      <c r="DT172" s="49"/>
      <c r="DU172" s="49"/>
      <c r="DV172" s="49"/>
      <c r="DW172" s="49"/>
      <c r="DX172" s="49"/>
      <c r="DY172" s="49"/>
      <c r="DZ172" s="49"/>
      <c r="EA172" s="49"/>
      <c r="EB172" s="49"/>
      <c r="EC172" s="49"/>
      <c r="ED172" s="49"/>
      <c r="EE172" s="49"/>
      <c r="EF172" s="49"/>
      <c r="EG172" s="49"/>
      <c r="EH172" s="49"/>
      <c r="EI172" s="49"/>
      <c r="EJ172" s="49"/>
      <c r="EK172" s="49"/>
      <c r="EL172" s="49"/>
      <c r="EM172" s="49"/>
      <c r="EN172" s="49"/>
      <c r="EO172" s="49"/>
      <c r="EP172" s="49"/>
      <c r="EQ172" s="49"/>
      <c r="ER172" s="49"/>
      <c r="ES172" s="49"/>
      <c r="ET172" s="49"/>
      <c r="EU172" s="49"/>
      <c r="EV172" s="49"/>
      <c r="EW172" s="49"/>
      <c r="EX172" s="41"/>
    </row>
    <row r="173" spans="1:154" s="16" customFormat="1" ht="15" customHeight="1">
      <c r="A173" s="34" t="s">
        <v>78</v>
      </c>
      <c r="B173" s="21" t="s">
        <v>36</v>
      </c>
      <c r="C173" s="22">
        <v>2009</v>
      </c>
      <c r="D173" s="22" t="s">
        <v>190</v>
      </c>
      <c r="E173" s="22" t="s">
        <v>185</v>
      </c>
      <c r="F173" s="22" t="s">
        <v>188</v>
      </c>
      <c r="G173" s="22" t="s">
        <v>252</v>
      </c>
      <c r="H173" s="22">
        <v>3</v>
      </c>
      <c r="I173" s="22"/>
      <c r="J173" s="22"/>
      <c r="K173" s="22" t="s">
        <v>180</v>
      </c>
      <c r="L173" s="22"/>
      <c r="M173" s="22" t="s">
        <v>249</v>
      </c>
      <c r="N173" s="22" t="str">
        <f t="shared" si="10"/>
        <v>MW09-03 @ 3.0 m (AECOM 2009)</v>
      </c>
      <c r="O173" s="1"/>
      <c r="P173" s="47"/>
      <c r="Q173" s="47"/>
      <c r="R173" s="47"/>
      <c r="S173" s="47"/>
      <c r="T173" s="47"/>
      <c r="U173" s="47"/>
      <c r="V173" s="47"/>
      <c r="W173" s="47"/>
      <c r="X173" s="47"/>
      <c r="Y173" s="47"/>
      <c r="Z173" s="40">
        <v>1385</v>
      </c>
      <c r="AA173" s="40"/>
      <c r="AB173" s="40"/>
      <c r="AC173" s="49"/>
      <c r="AD173" s="49"/>
      <c r="AE173" s="49"/>
      <c r="AF173" s="49"/>
      <c r="AG173" s="49"/>
      <c r="AH173" s="49"/>
      <c r="AI173" s="49"/>
      <c r="AJ173" s="49"/>
      <c r="AK173" s="49"/>
      <c r="AL173" s="49"/>
      <c r="AM173" s="49"/>
      <c r="AN173" s="49"/>
      <c r="AO173" s="49"/>
      <c r="AP173" s="49"/>
      <c r="AQ173" s="49"/>
      <c r="AR173" s="49"/>
      <c r="AS173" s="49"/>
      <c r="AT173" s="49"/>
      <c r="AU173" s="49"/>
      <c r="AV173" s="49"/>
      <c r="AW173" s="49"/>
      <c r="AX173" s="49"/>
      <c r="AY173" s="49"/>
      <c r="AZ173" s="49"/>
      <c r="BA173" s="49"/>
      <c r="BB173" s="49"/>
      <c r="BC173" s="49"/>
      <c r="BD173" s="49"/>
      <c r="BE173" s="49"/>
      <c r="BF173" s="49"/>
      <c r="BG173" s="49"/>
      <c r="BH173" s="49"/>
      <c r="BI173" s="49"/>
      <c r="BJ173" s="49"/>
      <c r="BK173" s="49"/>
      <c r="BL173" s="49"/>
      <c r="BM173" s="49"/>
      <c r="BN173" s="49"/>
      <c r="BO173" s="49"/>
      <c r="BP173" s="49"/>
      <c r="BQ173" s="49"/>
      <c r="BR173" s="49"/>
      <c r="BS173" s="49"/>
      <c r="BT173" s="49"/>
      <c r="BU173" s="49"/>
      <c r="BV173" s="49"/>
      <c r="BW173" s="49"/>
      <c r="BX173" s="49"/>
      <c r="BY173" s="49"/>
      <c r="BZ173" s="49"/>
      <c r="CA173" s="49"/>
      <c r="CB173" s="49"/>
      <c r="CC173" s="49"/>
      <c r="CD173" s="49"/>
      <c r="CE173" s="49"/>
      <c r="CF173" s="49"/>
      <c r="CG173" s="49"/>
      <c r="CH173" s="49"/>
      <c r="CI173" s="49"/>
      <c r="CJ173" s="49"/>
      <c r="CK173" s="49"/>
      <c r="CL173" s="49"/>
      <c r="CM173" s="49"/>
      <c r="CN173" s="49"/>
      <c r="CO173" s="49"/>
      <c r="CP173" s="49"/>
      <c r="CQ173" s="49"/>
      <c r="CR173" s="49"/>
      <c r="CS173" s="49"/>
      <c r="CT173" s="49"/>
      <c r="CU173" s="49"/>
      <c r="CV173" s="49"/>
      <c r="CW173" s="49"/>
      <c r="CX173" s="49"/>
      <c r="CY173" s="49"/>
      <c r="CZ173" s="49"/>
      <c r="DA173" s="49"/>
      <c r="DB173" s="49"/>
      <c r="DC173" s="49"/>
      <c r="DD173" s="49"/>
      <c r="DE173" s="49"/>
      <c r="DF173" s="49"/>
      <c r="DG173" s="49"/>
      <c r="DH173" s="49"/>
      <c r="DI173" s="49"/>
      <c r="DJ173" s="49"/>
      <c r="DK173" s="49"/>
      <c r="DL173" s="49"/>
      <c r="DM173" s="49"/>
      <c r="DN173" s="49"/>
      <c r="DO173" s="49"/>
      <c r="DP173" s="49"/>
      <c r="DQ173" s="49"/>
      <c r="DR173" s="49"/>
      <c r="DS173" s="49"/>
      <c r="DT173" s="49"/>
      <c r="DU173" s="49"/>
      <c r="DV173" s="49"/>
      <c r="DW173" s="49"/>
      <c r="DX173" s="49"/>
      <c r="DY173" s="49"/>
      <c r="DZ173" s="49"/>
      <c r="EA173" s="49"/>
      <c r="EB173" s="49"/>
      <c r="EC173" s="49"/>
      <c r="ED173" s="49"/>
      <c r="EE173" s="49"/>
      <c r="EF173" s="49"/>
      <c r="EG173" s="49"/>
      <c r="EH173" s="49"/>
      <c r="EI173" s="49"/>
      <c r="EJ173" s="49"/>
      <c r="EK173" s="49"/>
      <c r="EL173" s="49"/>
      <c r="EM173" s="49"/>
      <c r="EN173" s="49"/>
      <c r="EO173" s="49"/>
      <c r="EP173" s="49"/>
      <c r="EQ173" s="49"/>
      <c r="ER173" s="49"/>
      <c r="ES173" s="49"/>
      <c r="ET173" s="49"/>
      <c r="EU173" s="49"/>
      <c r="EV173" s="49"/>
      <c r="EW173" s="49"/>
      <c r="EX173" s="41"/>
    </row>
    <row r="174" spans="1:154" s="16" customFormat="1" ht="15" customHeight="1">
      <c r="A174" s="34" t="s">
        <v>78</v>
      </c>
      <c r="B174" s="21" t="s">
        <v>36</v>
      </c>
      <c r="C174" s="22">
        <v>2009</v>
      </c>
      <c r="D174" s="22" t="s">
        <v>190</v>
      </c>
      <c r="E174" s="22" t="s">
        <v>185</v>
      </c>
      <c r="F174" s="22" t="s">
        <v>188</v>
      </c>
      <c r="G174" s="22" t="s">
        <v>253</v>
      </c>
      <c r="H174" s="22">
        <v>7</v>
      </c>
      <c r="I174" s="22"/>
      <c r="J174" s="22"/>
      <c r="K174" s="22" t="s">
        <v>180</v>
      </c>
      <c r="L174" s="22"/>
      <c r="M174" s="22" t="s">
        <v>249</v>
      </c>
      <c r="N174" s="22" t="str">
        <f t="shared" si="10"/>
        <v>MW09-03 @ 7.0 m (AECOM 2009)</v>
      </c>
      <c r="O174" s="1"/>
      <c r="P174" s="47"/>
      <c r="Q174" s="47"/>
      <c r="R174" s="47"/>
      <c r="S174" s="47"/>
      <c r="T174" s="47"/>
      <c r="U174" s="47"/>
      <c r="V174" s="47"/>
      <c r="W174" s="47"/>
      <c r="X174" s="47"/>
      <c r="Y174" s="47"/>
      <c r="Z174" s="40">
        <v>1416</v>
      </c>
      <c r="AA174" s="40"/>
      <c r="AB174" s="40"/>
      <c r="AC174" s="49"/>
      <c r="AD174" s="49"/>
      <c r="AE174" s="49"/>
      <c r="AF174" s="49"/>
      <c r="AG174" s="49"/>
      <c r="AH174" s="49"/>
      <c r="AI174" s="49"/>
      <c r="AJ174" s="49"/>
      <c r="AK174" s="49"/>
      <c r="AL174" s="49"/>
      <c r="AM174" s="49"/>
      <c r="AN174" s="49"/>
      <c r="AO174" s="49"/>
      <c r="AP174" s="49"/>
      <c r="AQ174" s="49"/>
      <c r="AR174" s="49"/>
      <c r="AS174" s="49"/>
      <c r="AT174" s="49"/>
      <c r="AU174" s="49"/>
      <c r="AV174" s="49"/>
      <c r="AW174" s="49"/>
      <c r="AX174" s="49"/>
      <c r="AY174" s="49"/>
      <c r="AZ174" s="49"/>
      <c r="BA174" s="49"/>
      <c r="BB174" s="49"/>
      <c r="BC174" s="49"/>
      <c r="BD174" s="49"/>
      <c r="BE174" s="49"/>
      <c r="BF174" s="49"/>
      <c r="BG174" s="49"/>
      <c r="BH174" s="49"/>
      <c r="BI174" s="49"/>
      <c r="BJ174" s="49"/>
      <c r="BK174" s="49"/>
      <c r="BL174" s="49"/>
      <c r="BM174" s="49"/>
      <c r="BN174" s="49"/>
      <c r="BO174" s="49"/>
      <c r="BP174" s="49"/>
      <c r="BQ174" s="49"/>
      <c r="BR174" s="49"/>
      <c r="BS174" s="49"/>
      <c r="BT174" s="49"/>
      <c r="BU174" s="49"/>
      <c r="BV174" s="49"/>
      <c r="BW174" s="49"/>
      <c r="BX174" s="49"/>
      <c r="BY174" s="49"/>
      <c r="BZ174" s="49"/>
      <c r="CA174" s="49"/>
      <c r="CB174" s="49"/>
      <c r="CC174" s="49"/>
      <c r="CD174" s="49"/>
      <c r="CE174" s="49"/>
      <c r="CF174" s="49"/>
      <c r="CG174" s="49"/>
      <c r="CH174" s="49"/>
      <c r="CI174" s="49"/>
      <c r="CJ174" s="49"/>
      <c r="CK174" s="49"/>
      <c r="CL174" s="49"/>
      <c r="CM174" s="49"/>
      <c r="CN174" s="49"/>
      <c r="CO174" s="49"/>
      <c r="CP174" s="49"/>
      <c r="CQ174" s="49"/>
      <c r="CR174" s="49"/>
      <c r="CS174" s="49"/>
      <c r="CT174" s="49"/>
      <c r="CU174" s="49"/>
      <c r="CV174" s="49"/>
      <c r="CW174" s="49"/>
      <c r="CX174" s="49"/>
      <c r="CY174" s="49"/>
      <c r="CZ174" s="49"/>
      <c r="DA174" s="49"/>
      <c r="DB174" s="49"/>
      <c r="DC174" s="49"/>
      <c r="DD174" s="49"/>
      <c r="DE174" s="49"/>
      <c r="DF174" s="49"/>
      <c r="DG174" s="49"/>
      <c r="DH174" s="49"/>
      <c r="DI174" s="49"/>
      <c r="DJ174" s="49"/>
      <c r="DK174" s="49"/>
      <c r="DL174" s="49"/>
      <c r="DM174" s="49"/>
      <c r="DN174" s="49"/>
      <c r="DO174" s="49"/>
      <c r="DP174" s="49"/>
      <c r="DQ174" s="49"/>
      <c r="DR174" s="49"/>
      <c r="DS174" s="49"/>
      <c r="DT174" s="49"/>
      <c r="DU174" s="49"/>
      <c r="DV174" s="49"/>
      <c r="DW174" s="49"/>
      <c r="DX174" s="49"/>
      <c r="DY174" s="49"/>
      <c r="DZ174" s="49"/>
      <c r="EA174" s="49"/>
      <c r="EB174" s="49"/>
      <c r="EC174" s="49"/>
      <c r="ED174" s="49"/>
      <c r="EE174" s="49"/>
      <c r="EF174" s="49"/>
      <c r="EG174" s="49"/>
      <c r="EH174" s="49"/>
      <c r="EI174" s="49"/>
      <c r="EJ174" s="49"/>
      <c r="EK174" s="49"/>
      <c r="EL174" s="49"/>
      <c r="EM174" s="49"/>
      <c r="EN174" s="49"/>
      <c r="EO174" s="49"/>
      <c r="EP174" s="49"/>
      <c r="EQ174" s="49"/>
      <c r="ER174" s="49"/>
      <c r="ES174" s="49"/>
      <c r="ET174" s="49"/>
      <c r="EU174" s="49"/>
      <c r="EV174" s="49"/>
      <c r="EW174" s="49"/>
      <c r="EX174" s="41"/>
    </row>
    <row r="175" spans="1:154" s="16" customFormat="1" ht="15" customHeight="1">
      <c r="A175" s="34" t="s">
        <v>78</v>
      </c>
      <c r="B175" s="21" t="s">
        <v>36</v>
      </c>
      <c r="C175" s="22">
        <v>2009</v>
      </c>
      <c r="D175" s="22" t="s">
        <v>190</v>
      </c>
      <c r="E175" s="22" t="s">
        <v>185</v>
      </c>
      <c r="F175" s="22" t="s">
        <v>188</v>
      </c>
      <c r="G175" s="22" t="s">
        <v>254</v>
      </c>
      <c r="H175" s="22">
        <v>8.1999999999999993</v>
      </c>
      <c r="I175" s="22"/>
      <c r="J175" s="22"/>
      <c r="K175" s="22" t="s">
        <v>274</v>
      </c>
      <c r="L175" s="22"/>
      <c r="M175" s="22" t="str">
        <f>IF(SUM(AC175:EX175)&gt;99,"yes","no")</f>
        <v>yes</v>
      </c>
      <c r="N175" s="22" t="str">
        <f t="shared" si="10"/>
        <v>MW09-03 @ 8.2 m (AECOM 2009)</v>
      </c>
      <c r="O175" s="1"/>
      <c r="P175" s="47"/>
      <c r="Q175" s="47"/>
      <c r="R175" s="47"/>
      <c r="S175" s="47"/>
      <c r="T175" s="47"/>
      <c r="U175" s="47"/>
      <c r="V175" s="47"/>
      <c r="W175" s="47"/>
      <c r="X175" s="47"/>
      <c r="Y175" s="47"/>
      <c r="Z175" s="47"/>
      <c r="AA175" s="47"/>
      <c r="AB175" s="47"/>
      <c r="AC175" s="49"/>
      <c r="AD175" s="49"/>
      <c r="AE175" s="49"/>
      <c r="AF175" s="49"/>
      <c r="AG175" s="49"/>
      <c r="AH175" s="49"/>
      <c r="AI175" s="49"/>
      <c r="AJ175" s="49"/>
      <c r="AK175" s="49">
        <v>100</v>
      </c>
      <c r="AL175" s="49"/>
      <c r="AM175" s="49">
        <v>98</v>
      </c>
      <c r="AN175" s="49"/>
      <c r="AO175" s="49">
        <v>97</v>
      </c>
      <c r="AP175" s="49"/>
      <c r="AQ175" s="49">
        <v>96</v>
      </c>
      <c r="AR175" s="49"/>
      <c r="AS175" s="49"/>
      <c r="AT175" s="49"/>
      <c r="AU175" s="49"/>
      <c r="AV175" s="49"/>
      <c r="AW175" s="49"/>
      <c r="AX175" s="49"/>
      <c r="AY175" s="49"/>
      <c r="AZ175" s="49"/>
      <c r="BA175" s="49"/>
      <c r="BB175" s="49"/>
      <c r="BC175" s="49"/>
      <c r="BD175" s="49"/>
      <c r="BE175" s="49"/>
      <c r="BF175" s="49"/>
      <c r="BG175" s="49"/>
      <c r="BH175" s="49"/>
      <c r="BI175" s="49"/>
      <c r="BJ175" s="49"/>
      <c r="BK175" s="49"/>
      <c r="BL175" s="49"/>
      <c r="BM175" s="49"/>
      <c r="BN175" s="49"/>
      <c r="BO175" s="49"/>
      <c r="BP175" s="49"/>
      <c r="BQ175" s="49"/>
      <c r="BR175" s="49"/>
      <c r="BS175" s="49"/>
      <c r="BT175" s="49"/>
      <c r="BU175" s="49"/>
      <c r="BV175" s="49">
        <v>96</v>
      </c>
      <c r="BW175" s="49">
        <v>93</v>
      </c>
      <c r="BX175" s="49">
        <v>78</v>
      </c>
      <c r="BY175" s="49">
        <v>54</v>
      </c>
      <c r="BZ175" s="49">
        <v>30</v>
      </c>
      <c r="CA175" s="49">
        <v>5</v>
      </c>
      <c r="CB175" s="49">
        <v>4.3</v>
      </c>
      <c r="CC175" s="49"/>
      <c r="CD175" s="49"/>
      <c r="CE175" s="49"/>
      <c r="CF175" s="49"/>
      <c r="CG175" s="49">
        <v>3.3</v>
      </c>
      <c r="CH175" s="49"/>
      <c r="CI175" s="49"/>
      <c r="CJ175" s="49"/>
      <c r="CK175" s="49"/>
      <c r="CL175" s="49"/>
      <c r="CM175" s="49"/>
      <c r="CN175" s="49"/>
      <c r="CO175" s="49"/>
      <c r="CP175" s="49">
        <v>3.1</v>
      </c>
      <c r="CQ175" s="49"/>
      <c r="CR175" s="49"/>
      <c r="CS175" s="49"/>
      <c r="CT175" s="49"/>
      <c r="CU175" s="49"/>
      <c r="CV175" s="49"/>
      <c r="CW175" s="49"/>
      <c r="CX175" s="49">
        <v>2.6</v>
      </c>
      <c r="CY175" s="49"/>
      <c r="CZ175" s="49"/>
      <c r="DA175" s="49"/>
      <c r="DB175" s="49"/>
      <c r="DC175" s="49"/>
      <c r="DD175" s="49"/>
      <c r="DE175" s="49"/>
      <c r="DF175" s="49"/>
      <c r="DG175" s="49">
        <v>2.4</v>
      </c>
      <c r="DH175" s="49"/>
      <c r="DI175" s="49"/>
      <c r="DJ175" s="49"/>
      <c r="DK175" s="49"/>
      <c r="DL175" s="49"/>
      <c r="DM175" s="49">
        <v>1.3</v>
      </c>
      <c r="DN175" s="49"/>
      <c r="DO175" s="49"/>
      <c r="DP175" s="49"/>
      <c r="DQ175" s="49"/>
      <c r="DR175" s="49"/>
      <c r="DS175" s="49"/>
      <c r="DT175" s="49"/>
      <c r="DU175" s="49">
        <v>1.1000000000000001</v>
      </c>
      <c r="DV175" s="49"/>
      <c r="DW175" s="49"/>
      <c r="DX175" s="49"/>
      <c r="DY175" s="49"/>
      <c r="DZ175" s="49"/>
      <c r="EA175" s="49"/>
      <c r="EB175" s="49"/>
      <c r="EC175" s="49">
        <v>0.1</v>
      </c>
      <c r="ED175" s="49"/>
      <c r="EE175" s="49"/>
      <c r="EF175" s="49"/>
      <c r="EG175" s="49"/>
      <c r="EH175" s="49"/>
      <c r="EI175" s="49"/>
      <c r="EJ175" s="49"/>
      <c r="EK175" s="49"/>
      <c r="EL175" s="49"/>
      <c r="EM175" s="49"/>
      <c r="EN175" s="49"/>
      <c r="EO175" s="49"/>
      <c r="EP175" s="49"/>
      <c r="EQ175" s="49"/>
      <c r="ER175" s="49"/>
      <c r="ES175" s="49"/>
      <c r="ET175" s="49"/>
      <c r="EU175" s="49"/>
      <c r="EV175" s="49"/>
      <c r="EW175" s="49"/>
      <c r="EX175" s="41"/>
    </row>
    <row r="176" spans="1:154" s="16" customFormat="1" ht="15" customHeight="1">
      <c r="A176" s="34" t="s">
        <v>78</v>
      </c>
      <c r="B176" s="21" t="s">
        <v>36</v>
      </c>
      <c r="C176" s="22">
        <v>2009</v>
      </c>
      <c r="D176" s="22" t="s">
        <v>190</v>
      </c>
      <c r="E176" s="22" t="s">
        <v>185</v>
      </c>
      <c r="F176" s="22" t="s">
        <v>257</v>
      </c>
      <c r="G176" s="22" t="s">
        <v>258</v>
      </c>
      <c r="H176" s="22">
        <v>4.9000000000000004</v>
      </c>
      <c r="I176" s="22"/>
      <c r="J176" s="22"/>
      <c r="K176" s="22" t="s">
        <v>180</v>
      </c>
      <c r="L176" s="22"/>
      <c r="M176" s="22" t="s">
        <v>249</v>
      </c>
      <c r="N176" s="22" t="str">
        <f t="shared" si="10"/>
        <v>MW09-04 @ 4.9 m (AECOM 2009)</v>
      </c>
      <c r="O176" s="1"/>
      <c r="P176" s="47"/>
      <c r="Q176" s="47"/>
      <c r="R176" s="47"/>
      <c r="S176" s="47"/>
      <c r="T176" s="47"/>
      <c r="U176" s="47"/>
      <c r="V176" s="47"/>
      <c r="W176" s="47"/>
      <c r="X176" s="47"/>
      <c r="Y176" s="47"/>
      <c r="Z176" s="40">
        <v>1784</v>
      </c>
      <c r="AA176" s="40"/>
      <c r="AB176" s="40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49"/>
      <c r="BN176" s="49"/>
      <c r="BO176" s="49"/>
      <c r="BP176" s="49"/>
      <c r="BQ176" s="49"/>
      <c r="BR176" s="49"/>
      <c r="BS176" s="49"/>
      <c r="BT176" s="49"/>
      <c r="BU176" s="49"/>
      <c r="BV176" s="49"/>
      <c r="BW176" s="49"/>
      <c r="BX176" s="49"/>
      <c r="BY176" s="49"/>
      <c r="BZ176" s="49"/>
      <c r="CA176" s="49"/>
      <c r="CB176" s="49"/>
      <c r="CC176" s="49"/>
      <c r="CD176" s="49"/>
      <c r="CE176" s="49"/>
      <c r="CF176" s="49"/>
      <c r="CG176" s="49"/>
      <c r="CH176" s="49"/>
      <c r="CI176" s="49"/>
      <c r="CJ176" s="49"/>
      <c r="CK176" s="49"/>
      <c r="CL176" s="49"/>
      <c r="CM176" s="49"/>
      <c r="CN176" s="49"/>
      <c r="CO176" s="49"/>
      <c r="CP176" s="49"/>
      <c r="CQ176" s="49"/>
      <c r="CR176" s="49"/>
      <c r="CS176" s="49"/>
      <c r="CT176" s="49"/>
      <c r="CU176" s="49"/>
      <c r="CV176" s="49"/>
      <c r="CW176" s="49"/>
      <c r="CX176" s="49"/>
      <c r="CY176" s="49"/>
      <c r="CZ176" s="49"/>
      <c r="DA176" s="49"/>
      <c r="DB176" s="49"/>
      <c r="DC176" s="49"/>
      <c r="DD176" s="49"/>
      <c r="DE176" s="49"/>
      <c r="DF176" s="49"/>
      <c r="DG176" s="49"/>
      <c r="DH176" s="49"/>
      <c r="DI176" s="49"/>
      <c r="DJ176" s="49"/>
      <c r="DK176" s="49"/>
      <c r="DL176" s="49"/>
      <c r="DM176" s="49"/>
      <c r="DN176" s="49"/>
      <c r="DO176" s="49"/>
      <c r="DP176" s="49"/>
      <c r="DQ176" s="49"/>
      <c r="DR176" s="49"/>
      <c r="DS176" s="49"/>
      <c r="DT176" s="49"/>
      <c r="DU176" s="49"/>
      <c r="DV176" s="49"/>
      <c r="DW176" s="49"/>
      <c r="DX176" s="49"/>
      <c r="DY176" s="49"/>
      <c r="DZ176" s="49"/>
      <c r="EA176" s="49"/>
      <c r="EB176" s="49"/>
      <c r="EC176" s="49"/>
      <c r="ED176" s="49"/>
      <c r="EE176" s="49"/>
      <c r="EF176" s="49"/>
      <c r="EG176" s="49"/>
      <c r="EH176" s="49"/>
      <c r="EI176" s="49"/>
      <c r="EJ176" s="49"/>
      <c r="EK176" s="49"/>
      <c r="EL176" s="49"/>
      <c r="EM176" s="49"/>
      <c r="EN176" s="49"/>
      <c r="EO176" s="49"/>
      <c r="EP176" s="49"/>
      <c r="EQ176" s="49"/>
      <c r="ER176" s="49"/>
      <c r="ES176" s="49"/>
      <c r="ET176" s="49"/>
      <c r="EU176" s="49"/>
      <c r="EV176" s="49"/>
      <c r="EW176" s="49"/>
      <c r="EX176" s="41"/>
    </row>
    <row r="177" spans="1:154" s="16" customFormat="1" ht="15" customHeight="1">
      <c r="A177" s="34" t="s">
        <v>222</v>
      </c>
      <c r="B177" s="21" t="s">
        <v>36</v>
      </c>
      <c r="C177" s="22">
        <v>2009</v>
      </c>
      <c r="D177" s="22" t="s">
        <v>190</v>
      </c>
      <c r="E177" s="22" t="s">
        <v>185</v>
      </c>
      <c r="F177" s="22" t="s">
        <v>189</v>
      </c>
      <c r="G177" s="22" t="s">
        <v>230</v>
      </c>
      <c r="H177" s="22"/>
      <c r="I177" s="22"/>
      <c r="J177" s="22"/>
      <c r="K177" s="22" t="s">
        <v>274</v>
      </c>
      <c r="L177" s="22"/>
      <c r="M177" s="22" t="str">
        <f>IF(SUM(AC177:EX177)&gt;99,"yes","no")</f>
        <v>yes</v>
      </c>
      <c r="N177" s="22" t="str">
        <f t="shared" si="10"/>
        <v>MW09-11 (AECOM 2009)</v>
      </c>
      <c r="O177" s="1"/>
      <c r="P177" s="47"/>
      <c r="Q177" s="47"/>
      <c r="R177" s="47"/>
      <c r="S177" s="47"/>
      <c r="T177" s="47"/>
      <c r="U177" s="47"/>
      <c r="V177" s="47"/>
      <c r="W177" s="47"/>
      <c r="X177" s="47"/>
      <c r="Y177" s="47"/>
      <c r="Z177" s="47"/>
      <c r="AA177" s="47"/>
      <c r="AB177" s="47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49"/>
      <c r="BN177" s="49"/>
      <c r="BO177" s="49"/>
      <c r="BP177" s="49"/>
      <c r="BQ177" s="49"/>
      <c r="BR177" s="49"/>
      <c r="BS177" s="49"/>
      <c r="BT177" s="49"/>
      <c r="BU177" s="49"/>
      <c r="BV177" s="49"/>
      <c r="BW177" s="49">
        <v>100</v>
      </c>
      <c r="BX177" s="49">
        <v>95</v>
      </c>
      <c r="BY177" s="49">
        <v>86</v>
      </c>
      <c r="BZ177" s="49">
        <v>69</v>
      </c>
      <c r="CA177" s="49">
        <v>15</v>
      </c>
      <c r="CB177" s="49">
        <v>10.7</v>
      </c>
      <c r="CC177" s="49"/>
      <c r="CD177" s="49"/>
      <c r="CE177" s="49"/>
      <c r="CF177" s="49"/>
      <c r="CG177" s="49">
        <v>3.4</v>
      </c>
      <c r="CH177" s="49"/>
      <c r="CI177" s="49"/>
      <c r="CJ177" s="49"/>
      <c r="CK177" s="49"/>
      <c r="CL177" s="49"/>
      <c r="CM177" s="49"/>
      <c r="CN177" s="49"/>
      <c r="CO177" s="49"/>
      <c r="CP177" s="49">
        <v>2.2000000000000002</v>
      </c>
      <c r="CQ177" s="49"/>
      <c r="CR177" s="49"/>
      <c r="CS177" s="49"/>
      <c r="CT177" s="49"/>
      <c r="CU177" s="49"/>
      <c r="CV177" s="49"/>
      <c r="CW177" s="49"/>
      <c r="CX177" s="49">
        <v>1.6</v>
      </c>
      <c r="CY177" s="49"/>
      <c r="CZ177" s="49"/>
      <c r="DA177" s="49"/>
      <c r="DB177" s="49"/>
      <c r="DC177" s="49"/>
      <c r="DD177" s="49"/>
      <c r="DE177" s="49"/>
      <c r="DF177" s="49"/>
      <c r="DG177" s="49">
        <v>1.4</v>
      </c>
      <c r="DH177" s="49"/>
      <c r="DI177" s="49"/>
      <c r="DJ177" s="49"/>
      <c r="DK177" s="49"/>
      <c r="DL177" s="49"/>
      <c r="DM177" s="49">
        <v>1.3</v>
      </c>
      <c r="DN177" s="49"/>
      <c r="DO177" s="49"/>
      <c r="DP177" s="49"/>
      <c r="DQ177" s="49"/>
      <c r="DR177" s="49"/>
      <c r="DS177" s="49"/>
      <c r="DT177" s="49"/>
      <c r="DU177" s="49">
        <v>1.1000000000000001</v>
      </c>
      <c r="DV177" s="49"/>
      <c r="DW177" s="49"/>
      <c r="DX177" s="49"/>
      <c r="DY177" s="49"/>
      <c r="DZ177" s="49"/>
      <c r="EA177" s="49"/>
      <c r="EB177" s="49"/>
      <c r="EC177" s="49">
        <v>0.7</v>
      </c>
      <c r="ED177" s="49"/>
      <c r="EE177" s="49"/>
      <c r="EF177" s="49"/>
      <c r="EG177" s="49"/>
      <c r="EH177" s="49"/>
      <c r="EI177" s="49"/>
      <c r="EJ177" s="49"/>
      <c r="EK177" s="49"/>
      <c r="EL177" s="49"/>
      <c r="EM177" s="49"/>
      <c r="EN177" s="49"/>
      <c r="EO177" s="49"/>
      <c r="EP177" s="49"/>
      <c r="EQ177" s="49"/>
      <c r="ER177" s="49"/>
      <c r="ES177" s="49"/>
      <c r="ET177" s="49"/>
      <c r="EU177" s="49"/>
      <c r="EV177" s="49"/>
      <c r="EW177" s="49"/>
      <c r="EX177" s="41"/>
    </row>
    <row r="178" spans="1:154" s="16" customFormat="1" ht="15" customHeight="1">
      <c r="A178" s="34" t="s">
        <v>131</v>
      </c>
      <c r="B178" s="21" t="s">
        <v>66</v>
      </c>
      <c r="C178" s="22">
        <v>2009</v>
      </c>
      <c r="D178" s="22" t="s">
        <v>199</v>
      </c>
      <c r="E178" s="22" t="s">
        <v>213</v>
      </c>
      <c r="F178" s="22" t="s">
        <v>214</v>
      </c>
      <c r="G178" s="22" t="s">
        <v>231</v>
      </c>
      <c r="H178" s="22"/>
      <c r="I178" s="22"/>
      <c r="J178" s="22"/>
      <c r="K178" s="22" t="s">
        <v>173</v>
      </c>
      <c r="L178" s="22"/>
      <c r="M178" s="22" t="str">
        <f>IF(SUM(AC178:EX178)&gt;99,"yes","no")</f>
        <v>yes</v>
      </c>
      <c r="N178" s="22" t="str">
        <f t="shared" si="10"/>
        <v>Bulk 1 (EBA 2009)</v>
      </c>
      <c r="O178" s="1"/>
      <c r="P178" s="47"/>
      <c r="Q178" s="47"/>
      <c r="R178" s="47"/>
      <c r="S178" s="49">
        <v>4.0999999999999996</v>
      </c>
      <c r="T178" s="47"/>
      <c r="U178" s="47"/>
      <c r="V178" s="47"/>
      <c r="W178" s="47"/>
      <c r="X178" s="47"/>
      <c r="Y178" s="47"/>
      <c r="Z178" s="47"/>
      <c r="AA178" s="47"/>
      <c r="AB178" s="47"/>
      <c r="AC178" s="49"/>
      <c r="AD178" s="49"/>
      <c r="AE178" s="49"/>
      <c r="AF178" s="49">
        <v>100</v>
      </c>
      <c r="AG178" s="49"/>
      <c r="AH178" s="49">
        <v>71</v>
      </c>
      <c r="AI178" s="49">
        <v>57</v>
      </c>
      <c r="AJ178" s="49"/>
      <c r="AK178" s="49"/>
      <c r="AL178" s="49">
        <v>44</v>
      </c>
      <c r="AM178" s="49">
        <v>40</v>
      </c>
      <c r="AN178" s="49"/>
      <c r="AO178" s="49">
        <v>30</v>
      </c>
      <c r="AP178" s="49"/>
      <c r="AQ178" s="49">
        <v>20</v>
      </c>
      <c r="AR178" s="49"/>
      <c r="AS178" s="49">
        <v>16</v>
      </c>
      <c r="AT178" s="49"/>
      <c r="AU178" s="49"/>
      <c r="AV178" s="49">
        <v>13</v>
      </c>
      <c r="AW178" s="49"/>
      <c r="AX178" s="49">
        <v>11</v>
      </c>
      <c r="AY178" s="49"/>
      <c r="AZ178" s="49"/>
      <c r="BA178" s="62">
        <v>9</v>
      </c>
      <c r="BB178" s="49"/>
      <c r="BC178" s="49"/>
      <c r="BD178" s="49">
        <v>8</v>
      </c>
      <c r="BE178" s="49"/>
      <c r="BF178" s="49"/>
      <c r="BG178" s="49"/>
      <c r="BH178" s="49"/>
      <c r="BI178" s="49"/>
      <c r="BJ178" s="49"/>
      <c r="BK178" s="49"/>
      <c r="BL178" s="49"/>
      <c r="BM178" s="49"/>
      <c r="BN178" s="49"/>
      <c r="BO178" s="49"/>
      <c r="BP178" s="49"/>
      <c r="BQ178" s="49"/>
      <c r="BR178" s="49"/>
      <c r="BS178" s="49"/>
      <c r="BT178" s="49"/>
      <c r="BU178" s="49"/>
      <c r="BV178" s="49"/>
      <c r="BW178" s="49"/>
      <c r="BX178" s="49"/>
      <c r="BY178" s="49"/>
      <c r="BZ178" s="49"/>
      <c r="CA178" s="49"/>
      <c r="CB178" s="49"/>
      <c r="CC178" s="49"/>
      <c r="CD178" s="49"/>
      <c r="CE178" s="49"/>
      <c r="CF178" s="49"/>
      <c r="CG178" s="49"/>
      <c r="CH178" s="49"/>
      <c r="CI178" s="49"/>
      <c r="CJ178" s="49"/>
      <c r="CK178" s="49"/>
      <c r="CL178" s="49"/>
      <c r="CM178" s="49"/>
      <c r="CN178" s="49"/>
      <c r="CO178" s="49"/>
      <c r="CP178" s="49"/>
      <c r="CQ178" s="49"/>
      <c r="CR178" s="49"/>
      <c r="CS178" s="49"/>
      <c r="CT178" s="49"/>
      <c r="CU178" s="49"/>
      <c r="CV178" s="49"/>
      <c r="CW178" s="49"/>
      <c r="CX178" s="49"/>
      <c r="CY178" s="49"/>
      <c r="CZ178" s="49"/>
      <c r="DA178" s="49"/>
      <c r="DB178" s="49"/>
      <c r="DC178" s="49"/>
      <c r="DD178" s="49"/>
      <c r="DE178" s="49"/>
      <c r="DF178" s="49"/>
      <c r="DG178" s="49"/>
      <c r="DH178" s="49"/>
      <c r="DI178" s="49"/>
      <c r="DJ178" s="49"/>
      <c r="DK178" s="49"/>
      <c r="DL178" s="49"/>
      <c r="DM178" s="49"/>
      <c r="DN178" s="49"/>
      <c r="DO178" s="49"/>
      <c r="DP178" s="49"/>
      <c r="DQ178" s="49"/>
      <c r="DR178" s="49"/>
      <c r="DS178" s="49"/>
      <c r="DT178" s="49"/>
      <c r="DU178" s="49"/>
      <c r="DV178" s="49"/>
      <c r="DW178" s="49"/>
      <c r="DX178" s="49"/>
      <c r="DY178" s="49"/>
      <c r="DZ178" s="49"/>
      <c r="EA178" s="49"/>
      <c r="EB178" s="49"/>
      <c r="EC178" s="49"/>
      <c r="ED178" s="49"/>
      <c r="EE178" s="49"/>
      <c r="EF178" s="49"/>
      <c r="EG178" s="49"/>
      <c r="EH178" s="49"/>
      <c r="EI178" s="49"/>
      <c r="EJ178" s="49"/>
      <c r="EK178" s="49"/>
      <c r="EL178" s="49"/>
      <c r="EM178" s="49"/>
      <c r="EN178" s="49"/>
      <c r="EO178" s="49"/>
      <c r="EP178" s="49"/>
      <c r="EQ178" s="49"/>
      <c r="ER178" s="49"/>
      <c r="ES178" s="49"/>
      <c r="ET178" s="49"/>
      <c r="EU178" s="49"/>
      <c r="EV178" s="49"/>
      <c r="EW178" s="49"/>
      <c r="EX178" s="41"/>
    </row>
    <row r="179" spans="1:154" s="16" customFormat="1" ht="15" customHeight="1">
      <c r="A179" s="34" t="s">
        <v>131</v>
      </c>
      <c r="B179" s="21" t="s">
        <v>66</v>
      </c>
      <c r="C179" s="22">
        <v>2009</v>
      </c>
      <c r="D179" s="22" t="s">
        <v>199</v>
      </c>
      <c r="E179" s="22" t="s">
        <v>213</v>
      </c>
      <c r="F179" s="22" t="s">
        <v>215</v>
      </c>
      <c r="G179" s="22" t="s">
        <v>232</v>
      </c>
      <c r="H179" s="22"/>
      <c r="I179" s="22"/>
      <c r="J179" s="22"/>
      <c r="K179" s="22" t="s">
        <v>173</v>
      </c>
      <c r="L179" s="22"/>
      <c r="M179" s="22" t="str">
        <f>IF(SUM(AC179:EX179)&gt;99,"yes","no")</f>
        <v>yes</v>
      </c>
      <c r="N179" s="22" t="str">
        <f t="shared" si="10"/>
        <v>Bulk 2 (EBA 2009)</v>
      </c>
      <c r="O179" s="1"/>
      <c r="P179" s="47"/>
      <c r="Q179" s="47"/>
      <c r="R179" s="47"/>
      <c r="S179" s="49">
        <v>3.4</v>
      </c>
      <c r="T179" s="47"/>
      <c r="U179" s="47"/>
      <c r="V179" s="47"/>
      <c r="W179" s="47"/>
      <c r="X179" s="47"/>
      <c r="Y179" s="47"/>
      <c r="Z179" s="47"/>
      <c r="AA179" s="47"/>
      <c r="AB179" s="47"/>
      <c r="AC179" s="49"/>
      <c r="AD179" s="49"/>
      <c r="AE179" s="49"/>
      <c r="AF179" s="49">
        <v>100</v>
      </c>
      <c r="AG179" s="49"/>
      <c r="AH179" s="49">
        <v>90</v>
      </c>
      <c r="AI179" s="49">
        <v>80</v>
      </c>
      <c r="AJ179" s="49"/>
      <c r="AK179" s="49">
        <v>70</v>
      </c>
      <c r="AL179" s="49">
        <v>65</v>
      </c>
      <c r="AM179" s="49">
        <v>54</v>
      </c>
      <c r="AN179" s="49"/>
      <c r="AO179" s="49">
        <v>44</v>
      </c>
      <c r="AP179" s="49"/>
      <c r="AQ179" s="49">
        <v>41</v>
      </c>
      <c r="AR179" s="49"/>
      <c r="AS179" s="49">
        <v>28</v>
      </c>
      <c r="AT179" s="49"/>
      <c r="AU179" s="49"/>
      <c r="AV179" s="49">
        <v>20</v>
      </c>
      <c r="AW179" s="49"/>
      <c r="AX179" s="49">
        <v>15</v>
      </c>
      <c r="AY179" s="49"/>
      <c r="AZ179" s="49"/>
      <c r="BA179" s="62">
        <v>10</v>
      </c>
      <c r="BB179" s="49"/>
      <c r="BC179" s="49"/>
      <c r="BD179" s="49">
        <v>5</v>
      </c>
      <c r="BE179" s="49"/>
      <c r="BF179" s="49"/>
      <c r="BG179" s="49"/>
      <c r="BH179" s="49"/>
      <c r="BI179" s="49"/>
      <c r="BJ179" s="49"/>
      <c r="BK179" s="49"/>
      <c r="BL179" s="49"/>
      <c r="BM179" s="49"/>
      <c r="BN179" s="49"/>
      <c r="BO179" s="49"/>
      <c r="BP179" s="49"/>
      <c r="BQ179" s="49"/>
      <c r="BR179" s="49"/>
      <c r="BS179" s="49"/>
      <c r="BT179" s="49"/>
      <c r="BU179" s="49"/>
      <c r="BV179" s="49"/>
      <c r="BW179" s="49"/>
      <c r="BX179" s="49"/>
      <c r="BY179" s="49"/>
      <c r="BZ179" s="49"/>
      <c r="CA179" s="49"/>
      <c r="CB179" s="49"/>
      <c r="CC179" s="49"/>
      <c r="CD179" s="49"/>
      <c r="CE179" s="49"/>
      <c r="CF179" s="49"/>
      <c r="CG179" s="49"/>
      <c r="CH179" s="49"/>
      <c r="CI179" s="49"/>
      <c r="CJ179" s="49"/>
      <c r="CK179" s="49"/>
      <c r="CL179" s="49"/>
      <c r="CM179" s="49"/>
      <c r="CN179" s="49"/>
      <c r="CO179" s="49"/>
      <c r="CP179" s="49"/>
      <c r="CQ179" s="62">
        <v>4.5999999999999996</v>
      </c>
      <c r="CR179" s="49"/>
      <c r="CS179" s="49"/>
      <c r="CT179" s="49"/>
      <c r="CU179" s="49"/>
      <c r="CV179" s="49"/>
      <c r="CW179" s="49"/>
      <c r="CX179" s="49"/>
      <c r="CY179" s="49"/>
      <c r="CZ179" s="49"/>
      <c r="DA179" s="49"/>
      <c r="DB179" s="49"/>
      <c r="DC179" s="62">
        <v>4.2</v>
      </c>
      <c r="DD179" s="49"/>
      <c r="DE179" s="49"/>
      <c r="DF179" s="49"/>
      <c r="DG179" s="49"/>
      <c r="DH179" s="49"/>
      <c r="DI179" s="49"/>
      <c r="DJ179" s="49"/>
      <c r="DK179" s="49"/>
      <c r="DL179" s="49"/>
      <c r="DM179" s="49"/>
      <c r="DN179" s="49"/>
      <c r="DO179" s="62">
        <v>3.8</v>
      </c>
      <c r="DP179" s="49"/>
      <c r="DQ179" s="49"/>
      <c r="DR179" s="49"/>
      <c r="DS179" s="49"/>
      <c r="DT179" s="49"/>
      <c r="DU179" s="49"/>
      <c r="DV179" s="62">
        <v>3</v>
      </c>
      <c r="DW179" s="49"/>
      <c r="DX179" s="49"/>
      <c r="DY179" s="49"/>
      <c r="DZ179" s="49"/>
      <c r="EA179" s="49"/>
      <c r="EB179" s="49"/>
      <c r="EC179" s="49"/>
      <c r="ED179" s="49"/>
      <c r="EE179" s="49"/>
      <c r="EF179" s="49"/>
      <c r="EG179" s="49"/>
      <c r="EH179" s="49"/>
      <c r="EI179" s="49"/>
      <c r="EJ179" s="49"/>
      <c r="EK179" s="49"/>
      <c r="EL179" s="49"/>
      <c r="EM179" s="49"/>
      <c r="EN179" s="49"/>
      <c r="EO179" s="62">
        <v>1.8</v>
      </c>
      <c r="EP179" s="49"/>
      <c r="EQ179" s="49"/>
      <c r="ER179" s="49"/>
      <c r="ES179" s="49"/>
      <c r="ET179" s="49"/>
      <c r="EU179" s="49"/>
      <c r="EV179" s="49">
        <v>0</v>
      </c>
      <c r="EW179" s="49"/>
      <c r="EX179" s="41"/>
    </row>
    <row r="180" spans="1:154" s="16" customFormat="1" ht="15" customHeight="1">
      <c r="A180" s="34" t="s">
        <v>78</v>
      </c>
      <c r="B180" s="21" t="s">
        <v>36</v>
      </c>
      <c r="C180" s="22">
        <v>2009</v>
      </c>
      <c r="D180" s="22" t="s">
        <v>190</v>
      </c>
      <c r="E180" s="22" t="s">
        <v>185</v>
      </c>
      <c r="F180" s="22" t="s">
        <v>255</v>
      </c>
      <c r="G180" s="22" t="s">
        <v>256</v>
      </c>
      <c r="H180" s="22">
        <v>2</v>
      </c>
      <c r="I180" s="22"/>
      <c r="J180" s="22"/>
      <c r="K180" s="22" t="s">
        <v>180</v>
      </c>
      <c r="L180" s="22"/>
      <c r="M180" s="22" t="s">
        <v>249</v>
      </c>
      <c r="N180" s="22" t="str">
        <f t="shared" si="10"/>
        <v>TH09-01 @ 2.0 m (AECOM 2009)</v>
      </c>
      <c r="O180" s="1"/>
      <c r="P180" s="47"/>
      <c r="Q180" s="47"/>
      <c r="R180" s="47"/>
      <c r="S180" s="47"/>
      <c r="T180" s="47"/>
      <c r="U180" s="47"/>
      <c r="V180" s="47"/>
      <c r="W180" s="47"/>
      <c r="X180" s="47"/>
      <c r="Y180" s="47"/>
      <c r="Z180" s="40">
        <v>1465</v>
      </c>
      <c r="AA180" s="40"/>
      <c r="AB180" s="40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49"/>
      <c r="BN180" s="49"/>
      <c r="BO180" s="49"/>
      <c r="BP180" s="49"/>
      <c r="BQ180" s="49"/>
      <c r="BR180" s="49"/>
      <c r="BS180" s="49"/>
      <c r="BT180" s="49"/>
      <c r="BU180" s="49"/>
      <c r="BV180" s="49"/>
      <c r="BW180" s="49"/>
      <c r="BX180" s="49"/>
      <c r="BY180" s="49"/>
      <c r="BZ180" s="49"/>
      <c r="CA180" s="49"/>
      <c r="CB180" s="49"/>
      <c r="CC180" s="49"/>
      <c r="CD180" s="49"/>
      <c r="CE180" s="49"/>
      <c r="CF180" s="49"/>
      <c r="CG180" s="49"/>
      <c r="CH180" s="49"/>
      <c r="CI180" s="49"/>
      <c r="CJ180" s="49"/>
      <c r="CK180" s="49"/>
      <c r="CL180" s="49"/>
      <c r="CM180" s="49"/>
      <c r="CN180" s="49"/>
      <c r="CO180" s="49"/>
      <c r="CP180" s="49"/>
      <c r="CQ180" s="49"/>
      <c r="CR180" s="49"/>
      <c r="CS180" s="49"/>
      <c r="CT180" s="49"/>
      <c r="CU180" s="49"/>
      <c r="CV180" s="49"/>
      <c r="CW180" s="49"/>
      <c r="CX180" s="49"/>
      <c r="CY180" s="49"/>
      <c r="CZ180" s="49"/>
      <c r="DA180" s="49"/>
      <c r="DB180" s="49"/>
      <c r="DC180" s="49"/>
      <c r="DD180" s="49"/>
      <c r="DE180" s="49"/>
      <c r="DF180" s="49"/>
      <c r="DG180" s="49"/>
      <c r="DH180" s="49"/>
      <c r="DI180" s="49"/>
      <c r="DJ180" s="49"/>
      <c r="DK180" s="49"/>
      <c r="DL180" s="49"/>
      <c r="DM180" s="49"/>
      <c r="DN180" s="49"/>
      <c r="DO180" s="49"/>
      <c r="DP180" s="49"/>
      <c r="DQ180" s="49"/>
      <c r="DR180" s="49"/>
      <c r="DS180" s="49"/>
      <c r="DT180" s="49"/>
      <c r="DU180" s="49"/>
      <c r="DV180" s="49"/>
      <c r="DW180" s="49"/>
      <c r="DX180" s="49"/>
      <c r="DY180" s="49"/>
      <c r="DZ180" s="49"/>
      <c r="EA180" s="49"/>
      <c r="EB180" s="49"/>
      <c r="EC180" s="49"/>
      <c r="ED180" s="49"/>
      <c r="EE180" s="49"/>
      <c r="EF180" s="49"/>
      <c r="EG180" s="49"/>
      <c r="EH180" s="49"/>
      <c r="EI180" s="49"/>
      <c r="EJ180" s="49"/>
      <c r="EK180" s="49"/>
      <c r="EL180" s="49"/>
      <c r="EM180" s="49"/>
      <c r="EN180" s="49"/>
      <c r="EO180" s="49"/>
      <c r="EP180" s="49"/>
      <c r="EQ180" s="49"/>
      <c r="ER180" s="49"/>
      <c r="ES180" s="49"/>
      <c r="ET180" s="49"/>
      <c r="EU180" s="49"/>
      <c r="EV180" s="49"/>
      <c r="EW180" s="49"/>
      <c r="EX180" s="41"/>
    </row>
    <row r="181" spans="1:154" s="16" customFormat="1" ht="15" customHeight="1">
      <c r="A181" s="34" t="s">
        <v>131</v>
      </c>
      <c r="B181" s="21" t="s">
        <v>66</v>
      </c>
      <c r="C181" s="22">
        <v>2008</v>
      </c>
      <c r="D181" s="22" t="s">
        <v>199</v>
      </c>
      <c r="E181" s="22" t="s">
        <v>198</v>
      </c>
      <c r="F181" s="22" t="s">
        <v>200</v>
      </c>
      <c r="G181" s="22"/>
      <c r="H181" s="22">
        <v>1</v>
      </c>
      <c r="I181" s="22">
        <v>2</v>
      </c>
      <c r="J181" s="22"/>
      <c r="K181" s="22" t="s">
        <v>173</v>
      </c>
      <c r="L181" s="22"/>
      <c r="M181" s="22" t="str">
        <f t="shared" ref="M181:M212" si="11">IF(SUM(AC181:EX181)&gt;99,"yes","no")</f>
        <v>yes</v>
      </c>
      <c r="N181" s="22" t="str">
        <f t="shared" ref="N181:N212" si="12">CONCATENATE(F181," @ ",H181," m")</f>
        <v>TP01 @ 1 m</v>
      </c>
      <c r="O181" s="1"/>
      <c r="P181" s="47"/>
      <c r="Q181" s="47"/>
      <c r="R181" s="47"/>
      <c r="S181" s="49">
        <v>8.1</v>
      </c>
      <c r="T181" s="47"/>
      <c r="U181" s="47"/>
      <c r="V181" s="47"/>
      <c r="W181" s="47"/>
      <c r="X181" s="47"/>
      <c r="Y181" s="47"/>
      <c r="Z181" s="47"/>
      <c r="AA181" s="47"/>
      <c r="AB181" s="47"/>
      <c r="AC181" s="49"/>
      <c r="AD181" s="49"/>
      <c r="AE181" s="49"/>
      <c r="AF181" s="49"/>
      <c r="AG181" s="49"/>
      <c r="AH181" s="49">
        <v>100</v>
      </c>
      <c r="AI181" s="49">
        <v>85</v>
      </c>
      <c r="AJ181" s="49"/>
      <c r="AK181" s="49">
        <v>67</v>
      </c>
      <c r="AL181" s="49">
        <v>61</v>
      </c>
      <c r="AM181" s="49">
        <v>54</v>
      </c>
      <c r="AN181" s="49"/>
      <c r="AO181" s="49">
        <v>41</v>
      </c>
      <c r="AP181" s="49"/>
      <c r="AQ181" s="49">
        <v>31</v>
      </c>
      <c r="AR181" s="49"/>
      <c r="AS181" s="49">
        <v>23</v>
      </c>
      <c r="AT181" s="49"/>
      <c r="AU181" s="49"/>
      <c r="AV181" s="49">
        <v>18</v>
      </c>
      <c r="AW181" s="49"/>
      <c r="AX181" s="49">
        <v>16</v>
      </c>
      <c r="AY181" s="49"/>
      <c r="AZ181" s="49"/>
      <c r="BA181" s="49">
        <v>13</v>
      </c>
      <c r="BB181" s="49"/>
      <c r="BC181" s="49"/>
      <c r="BD181" s="49">
        <v>10.9</v>
      </c>
      <c r="BE181" s="49"/>
      <c r="BF181" s="49"/>
      <c r="BG181" s="49"/>
      <c r="BH181" s="49"/>
      <c r="BI181" s="49"/>
      <c r="BJ181" s="49"/>
      <c r="BK181" s="49"/>
      <c r="BL181" s="49"/>
      <c r="BM181" s="49"/>
      <c r="BN181" s="49"/>
      <c r="BO181" s="49"/>
      <c r="BP181" s="49"/>
      <c r="BQ181" s="49"/>
      <c r="BR181" s="49"/>
      <c r="BS181" s="49"/>
      <c r="BT181" s="49"/>
      <c r="BU181" s="49"/>
      <c r="BV181" s="49"/>
      <c r="BW181" s="49"/>
      <c r="BX181" s="49"/>
      <c r="BY181" s="49"/>
      <c r="BZ181" s="49"/>
      <c r="CA181" s="49"/>
      <c r="CB181" s="49"/>
      <c r="CC181" s="49"/>
      <c r="CD181" s="49"/>
      <c r="CE181" s="49"/>
      <c r="CF181" s="49"/>
      <c r="CG181" s="49"/>
      <c r="CH181" s="49"/>
      <c r="CI181" s="49"/>
      <c r="CJ181" s="49"/>
      <c r="CK181" s="49"/>
      <c r="CL181" s="49"/>
      <c r="CM181" s="49"/>
      <c r="CN181" s="49"/>
      <c r="CO181" s="49"/>
      <c r="CP181" s="49"/>
      <c r="CQ181" s="49"/>
      <c r="CR181" s="49"/>
      <c r="CS181" s="49"/>
      <c r="CT181" s="49"/>
      <c r="CU181" s="49"/>
      <c r="CV181" s="49"/>
      <c r="CW181" s="49"/>
      <c r="CX181" s="49"/>
      <c r="CY181" s="49"/>
      <c r="CZ181" s="49"/>
      <c r="DA181" s="49"/>
      <c r="DB181" s="49"/>
      <c r="DC181" s="49"/>
      <c r="DD181" s="49"/>
      <c r="DE181" s="49"/>
      <c r="DF181" s="49"/>
      <c r="DG181" s="49"/>
      <c r="DH181" s="49"/>
      <c r="DI181" s="49"/>
      <c r="DJ181" s="49"/>
      <c r="DK181" s="49"/>
      <c r="DL181" s="49"/>
      <c r="DM181" s="49"/>
      <c r="DN181" s="49"/>
      <c r="DO181" s="49"/>
      <c r="DP181" s="49"/>
      <c r="DQ181" s="49"/>
      <c r="DR181" s="49"/>
      <c r="DS181" s="49"/>
      <c r="DT181" s="49"/>
      <c r="DU181" s="49"/>
      <c r="DV181" s="49"/>
      <c r="DW181" s="49"/>
      <c r="DX181" s="49"/>
      <c r="DY181" s="49"/>
      <c r="DZ181" s="49"/>
      <c r="EA181" s="49"/>
      <c r="EB181" s="49"/>
      <c r="EC181" s="49"/>
      <c r="ED181" s="49"/>
      <c r="EE181" s="49"/>
      <c r="EF181" s="49"/>
      <c r="EG181" s="49"/>
      <c r="EH181" s="49"/>
      <c r="EI181" s="49"/>
      <c r="EJ181" s="49"/>
      <c r="EK181" s="49"/>
      <c r="EL181" s="49"/>
      <c r="EM181" s="49"/>
      <c r="EN181" s="49"/>
      <c r="EO181" s="49"/>
      <c r="EP181" s="49"/>
      <c r="EQ181" s="49"/>
      <c r="ER181" s="49"/>
      <c r="ES181" s="49"/>
      <c r="ET181" s="49"/>
      <c r="EU181" s="49"/>
      <c r="EV181" s="49"/>
      <c r="EW181" s="49"/>
      <c r="EX181" s="41"/>
    </row>
    <row r="182" spans="1:154" s="16" customFormat="1" ht="15" customHeight="1">
      <c r="A182" s="34" t="s">
        <v>131</v>
      </c>
      <c r="B182" s="21" t="s">
        <v>66</v>
      </c>
      <c r="C182" s="22">
        <v>2008</v>
      </c>
      <c r="D182" s="22" t="s">
        <v>199</v>
      </c>
      <c r="E182" s="22" t="s">
        <v>198</v>
      </c>
      <c r="F182" s="22" t="s">
        <v>201</v>
      </c>
      <c r="G182" s="22"/>
      <c r="H182" s="22">
        <v>1.6</v>
      </c>
      <c r="I182" s="22">
        <v>1.8</v>
      </c>
      <c r="J182" s="22"/>
      <c r="K182" s="22" t="s">
        <v>173</v>
      </c>
      <c r="L182" s="22"/>
      <c r="M182" s="22" t="str">
        <f t="shared" si="11"/>
        <v>yes</v>
      </c>
      <c r="N182" s="22" t="str">
        <f t="shared" si="12"/>
        <v>TP04 @ 1.6 m</v>
      </c>
      <c r="O182" s="1"/>
      <c r="P182" s="47"/>
      <c r="Q182" s="47"/>
      <c r="R182" s="47"/>
      <c r="S182" s="49">
        <v>6.3</v>
      </c>
      <c r="T182" s="47"/>
      <c r="U182" s="47"/>
      <c r="V182" s="47"/>
      <c r="W182" s="47"/>
      <c r="X182" s="47"/>
      <c r="Y182" s="47"/>
      <c r="Z182" s="47"/>
      <c r="AA182" s="47"/>
      <c r="AB182" s="47"/>
      <c r="AC182" s="49"/>
      <c r="AD182" s="49"/>
      <c r="AE182" s="49"/>
      <c r="AF182" s="49"/>
      <c r="AG182" s="49">
        <v>100</v>
      </c>
      <c r="AH182" s="49">
        <v>71</v>
      </c>
      <c r="AI182" s="49">
        <v>56</v>
      </c>
      <c r="AJ182" s="49"/>
      <c r="AK182" s="49">
        <v>51</v>
      </c>
      <c r="AL182" s="49">
        <v>46</v>
      </c>
      <c r="AM182" s="49">
        <v>41</v>
      </c>
      <c r="AN182" s="49"/>
      <c r="AO182" s="49">
        <v>34</v>
      </c>
      <c r="AP182" s="49"/>
      <c r="AQ182" s="49">
        <v>27</v>
      </c>
      <c r="AR182" s="49"/>
      <c r="AS182" s="49">
        <v>19</v>
      </c>
      <c r="AT182" s="49"/>
      <c r="AU182" s="49"/>
      <c r="AV182" s="49">
        <v>14</v>
      </c>
      <c r="AW182" s="49"/>
      <c r="AX182" s="49">
        <v>12</v>
      </c>
      <c r="AY182" s="49"/>
      <c r="AZ182" s="49"/>
      <c r="BA182" s="49">
        <v>10</v>
      </c>
      <c r="BB182" s="49"/>
      <c r="BC182" s="49"/>
      <c r="BD182" s="49">
        <v>7.6</v>
      </c>
      <c r="BE182" s="49"/>
      <c r="BF182" s="49"/>
      <c r="BG182" s="49"/>
      <c r="BH182" s="49"/>
      <c r="BI182" s="49"/>
      <c r="BJ182" s="49"/>
      <c r="BK182" s="49"/>
      <c r="BL182" s="49"/>
      <c r="BM182" s="49"/>
      <c r="BN182" s="49"/>
      <c r="BO182" s="49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49"/>
      <c r="CA182" s="49"/>
      <c r="CB182" s="49"/>
      <c r="CC182" s="49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49"/>
      <c r="CO182" s="49"/>
      <c r="CP182" s="49"/>
      <c r="CQ182" s="49"/>
      <c r="CR182" s="49"/>
      <c r="CS182" s="49"/>
      <c r="CT182" s="49"/>
      <c r="CU182" s="49"/>
      <c r="CV182" s="49"/>
      <c r="CW182" s="49"/>
      <c r="CX182" s="49"/>
      <c r="CY182" s="49"/>
      <c r="CZ182" s="49"/>
      <c r="DA182" s="49"/>
      <c r="DB182" s="49"/>
      <c r="DC182" s="49"/>
      <c r="DD182" s="49"/>
      <c r="DE182" s="49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  <c r="DP182" s="49"/>
      <c r="DQ182" s="49"/>
      <c r="DR182" s="49"/>
      <c r="DS182" s="49"/>
      <c r="DT182" s="49"/>
      <c r="DU182" s="49"/>
      <c r="DV182" s="49"/>
      <c r="DW182" s="49"/>
      <c r="DX182" s="49"/>
      <c r="DY182" s="49"/>
      <c r="DZ182" s="49"/>
      <c r="EA182" s="49"/>
      <c r="EB182" s="49"/>
      <c r="EC182" s="49"/>
      <c r="ED182" s="49"/>
      <c r="EE182" s="49"/>
      <c r="EF182" s="49"/>
      <c r="EG182" s="49"/>
      <c r="EH182" s="49"/>
      <c r="EI182" s="49"/>
      <c r="EJ182" s="49"/>
      <c r="EK182" s="49"/>
      <c r="EL182" s="49"/>
      <c r="EM182" s="49"/>
      <c r="EN182" s="49"/>
      <c r="EO182" s="49"/>
      <c r="EP182" s="49"/>
      <c r="EQ182" s="49"/>
      <c r="ER182" s="49"/>
      <c r="ES182" s="49"/>
      <c r="ET182" s="49"/>
      <c r="EU182" s="49"/>
      <c r="EV182" s="49"/>
      <c r="EW182" s="49"/>
      <c r="EX182" s="41"/>
    </row>
    <row r="183" spans="1:154" s="16" customFormat="1" ht="15" customHeight="1">
      <c r="A183" s="34" t="s">
        <v>131</v>
      </c>
      <c r="B183" s="21" t="s">
        <v>66</v>
      </c>
      <c r="C183" s="22">
        <v>2008</v>
      </c>
      <c r="D183" s="22" t="s">
        <v>199</v>
      </c>
      <c r="E183" s="22" t="s">
        <v>198</v>
      </c>
      <c r="F183" s="22" t="s">
        <v>202</v>
      </c>
      <c r="G183" s="22"/>
      <c r="H183" s="22">
        <v>0.8</v>
      </c>
      <c r="I183" s="22">
        <v>1</v>
      </c>
      <c r="J183" s="22"/>
      <c r="K183" s="22" t="s">
        <v>173</v>
      </c>
      <c r="L183" s="22"/>
      <c r="M183" s="22" t="str">
        <f t="shared" si="11"/>
        <v>yes</v>
      </c>
      <c r="N183" s="22" t="str">
        <f t="shared" si="12"/>
        <v>TP14 @ 0.8 m</v>
      </c>
      <c r="O183" s="1"/>
      <c r="P183" s="47"/>
      <c r="Q183" s="47"/>
      <c r="R183" s="47"/>
      <c r="S183" s="49">
        <v>7.1</v>
      </c>
      <c r="T183" s="47"/>
      <c r="U183" s="47"/>
      <c r="V183" s="47"/>
      <c r="W183" s="47"/>
      <c r="X183" s="47"/>
      <c r="Y183" s="47"/>
      <c r="Z183" s="47"/>
      <c r="AA183" s="47"/>
      <c r="AB183" s="47"/>
      <c r="AC183" s="49"/>
      <c r="AD183" s="49"/>
      <c r="AE183" s="49"/>
      <c r="AF183" s="49"/>
      <c r="AG183" s="49"/>
      <c r="AH183" s="49">
        <v>100</v>
      </c>
      <c r="AI183" s="49">
        <v>80</v>
      </c>
      <c r="AJ183" s="49"/>
      <c r="AK183" s="49">
        <v>62</v>
      </c>
      <c r="AL183" s="49">
        <v>51</v>
      </c>
      <c r="AM183" s="49">
        <v>42</v>
      </c>
      <c r="AN183" s="49"/>
      <c r="AO183" s="49">
        <v>33</v>
      </c>
      <c r="AP183" s="49"/>
      <c r="AQ183" s="49">
        <v>24</v>
      </c>
      <c r="AR183" s="49"/>
      <c r="AS183" s="49">
        <v>18</v>
      </c>
      <c r="AT183" s="49"/>
      <c r="AU183" s="49"/>
      <c r="AV183" s="49">
        <v>14</v>
      </c>
      <c r="AW183" s="49"/>
      <c r="AX183" s="49">
        <v>12</v>
      </c>
      <c r="AY183" s="49"/>
      <c r="AZ183" s="49"/>
      <c r="BA183" s="49">
        <v>10</v>
      </c>
      <c r="BB183" s="49"/>
      <c r="BC183" s="49"/>
      <c r="BD183" s="49">
        <v>7.8</v>
      </c>
      <c r="BE183" s="49"/>
      <c r="BF183" s="49"/>
      <c r="BG183" s="49"/>
      <c r="BH183" s="49"/>
      <c r="BI183" s="49"/>
      <c r="BJ183" s="49"/>
      <c r="BK183" s="49"/>
      <c r="BL183" s="49"/>
      <c r="BM183" s="49"/>
      <c r="BN183" s="49"/>
      <c r="BO183" s="49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49"/>
      <c r="CA183" s="49"/>
      <c r="CB183" s="49"/>
      <c r="CC183" s="49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49"/>
      <c r="CO183" s="49"/>
      <c r="CP183" s="49"/>
      <c r="CQ183" s="49"/>
      <c r="CR183" s="49"/>
      <c r="CS183" s="49"/>
      <c r="CT183" s="49"/>
      <c r="CU183" s="49"/>
      <c r="CV183" s="49"/>
      <c r="CW183" s="49"/>
      <c r="CX183" s="49"/>
      <c r="CY183" s="49"/>
      <c r="CZ183" s="49"/>
      <c r="DA183" s="49"/>
      <c r="DB183" s="49"/>
      <c r="DC183" s="49"/>
      <c r="DD183" s="49"/>
      <c r="DE183" s="49"/>
      <c r="DF183" s="49"/>
      <c r="DG183" s="49"/>
      <c r="DH183" s="49"/>
      <c r="DI183" s="49"/>
      <c r="DJ183" s="49"/>
      <c r="DK183" s="49"/>
      <c r="DL183" s="49"/>
      <c r="DM183" s="49"/>
      <c r="DN183" s="49"/>
      <c r="DO183" s="49"/>
      <c r="DP183" s="49"/>
      <c r="DQ183" s="49"/>
      <c r="DR183" s="49"/>
      <c r="DS183" s="49"/>
      <c r="DT183" s="49"/>
      <c r="DU183" s="49"/>
      <c r="DV183" s="49"/>
      <c r="DW183" s="49"/>
      <c r="DX183" s="49"/>
      <c r="DY183" s="49"/>
      <c r="DZ183" s="49"/>
      <c r="EA183" s="49"/>
      <c r="EB183" s="49"/>
      <c r="EC183" s="49"/>
      <c r="ED183" s="49"/>
      <c r="EE183" s="49"/>
      <c r="EF183" s="49"/>
      <c r="EG183" s="49"/>
      <c r="EH183" s="49"/>
      <c r="EI183" s="49"/>
      <c r="EJ183" s="49"/>
      <c r="EK183" s="49"/>
      <c r="EL183" s="49"/>
      <c r="EM183" s="49"/>
      <c r="EN183" s="49"/>
      <c r="EO183" s="49"/>
      <c r="EP183" s="49"/>
      <c r="EQ183" s="49"/>
      <c r="ER183" s="49"/>
      <c r="ES183" s="49"/>
      <c r="ET183" s="49"/>
      <c r="EU183" s="49"/>
      <c r="EV183" s="49"/>
      <c r="EW183" s="49"/>
      <c r="EX183" s="41"/>
    </row>
    <row r="184" spans="1:154" s="16" customFormat="1" ht="15" customHeight="1">
      <c r="A184" s="34" t="s">
        <v>78</v>
      </c>
      <c r="B184" s="21" t="s">
        <v>36</v>
      </c>
      <c r="C184" s="22">
        <v>2013</v>
      </c>
      <c r="D184" s="22" t="s">
        <v>217</v>
      </c>
      <c r="E184" s="22"/>
      <c r="F184" s="22" t="s">
        <v>108</v>
      </c>
      <c r="G184" s="22" t="s">
        <v>103</v>
      </c>
      <c r="H184" s="22">
        <v>2.5</v>
      </c>
      <c r="I184" s="22">
        <v>2.6</v>
      </c>
      <c r="J184" s="22">
        <v>0.1</v>
      </c>
      <c r="K184" s="22" t="s">
        <v>180</v>
      </c>
      <c r="L184" s="22" t="e">
        <f>IF(ISNA(VLOOKUP(F184&amp;G184,#REF!,8,FALSE)),"",VLOOKUP(F184&amp;G184,#REF!,8,FALSE))</f>
        <v>#REF!</v>
      </c>
      <c r="M184" s="22" t="str">
        <f t="shared" si="11"/>
        <v>yes</v>
      </c>
      <c r="N184" s="22" t="str">
        <f t="shared" si="12"/>
        <v>BH-T-13-04 @ 2.5 m</v>
      </c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40">
        <v>0</v>
      </c>
      <c r="AD184" s="40">
        <v>85.3</v>
      </c>
      <c r="AE184" s="40">
        <v>14.7</v>
      </c>
      <c r="AF184" s="40">
        <v>100</v>
      </c>
      <c r="AG184" s="40">
        <v>100</v>
      </c>
      <c r="AH184" s="40">
        <v>100</v>
      </c>
      <c r="AI184" s="40">
        <v>100</v>
      </c>
      <c r="AJ184" s="40">
        <v>100</v>
      </c>
      <c r="AK184" s="40">
        <v>100</v>
      </c>
      <c r="AL184" s="40">
        <v>100</v>
      </c>
      <c r="AM184" s="40"/>
      <c r="AN184" s="40"/>
      <c r="AO184" s="40">
        <v>100</v>
      </c>
      <c r="AP184" s="40"/>
      <c r="AQ184" s="40">
        <v>100</v>
      </c>
      <c r="AR184" s="40"/>
      <c r="AS184" s="40">
        <v>100</v>
      </c>
      <c r="AT184" s="40"/>
      <c r="AU184" s="40"/>
      <c r="AV184" s="40">
        <v>99.7</v>
      </c>
      <c r="AW184" s="40"/>
      <c r="AX184" s="40">
        <v>89.2</v>
      </c>
      <c r="AY184" s="40"/>
      <c r="AZ184" s="40"/>
      <c r="BA184" s="40">
        <v>48.3</v>
      </c>
      <c r="BB184" s="40"/>
      <c r="BC184" s="40"/>
      <c r="BD184" s="40">
        <v>14.7</v>
      </c>
      <c r="BE184" s="40"/>
      <c r="BF184" s="40"/>
      <c r="BG184" s="40"/>
      <c r="BH184" s="40"/>
      <c r="BI184" s="40"/>
      <c r="BJ184" s="40"/>
      <c r="BK184" s="40"/>
      <c r="BL184" s="40"/>
      <c r="BM184" s="40"/>
      <c r="BN184" s="40"/>
      <c r="BO184" s="40"/>
      <c r="BP184" s="40"/>
      <c r="BQ184" s="40"/>
      <c r="BR184" s="40"/>
      <c r="BS184" s="40"/>
      <c r="BT184" s="40"/>
      <c r="BU184" s="40"/>
      <c r="BV184" s="40"/>
      <c r="BW184" s="40"/>
      <c r="BX184" s="40"/>
      <c r="BY184" s="40"/>
      <c r="BZ184" s="40"/>
      <c r="CA184" s="40"/>
      <c r="CB184" s="40"/>
      <c r="CC184" s="40"/>
      <c r="CD184" s="40"/>
      <c r="CE184" s="40"/>
      <c r="CF184" s="40"/>
      <c r="CG184" s="40"/>
      <c r="CH184" s="40"/>
      <c r="CI184" s="40"/>
      <c r="CJ184" s="40"/>
      <c r="CK184" s="40"/>
      <c r="CL184" s="40"/>
      <c r="CM184" s="40"/>
      <c r="CN184" s="40"/>
      <c r="CO184" s="40"/>
      <c r="CP184" s="40"/>
      <c r="CQ184" s="40"/>
      <c r="CR184" s="40"/>
      <c r="CS184" s="40"/>
      <c r="CT184" s="40"/>
      <c r="CU184" s="40"/>
      <c r="CV184" s="40"/>
      <c r="CW184" s="40"/>
      <c r="CX184" s="40"/>
      <c r="CY184" s="40"/>
      <c r="CZ184" s="40"/>
      <c r="DA184" s="40"/>
      <c r="DB184" s="40"/>
      <c r="DC184" s="40"/>
      <c r="DD184" s="40"/>
      <c r="DE184" s="40"/>
      <c r="DF184" s="40"/>
      <c r="DG184" s="40"/>
      <c r="DH184" s="40"/>
      <c r="DI184" s="40"/>
      <c r="DJ184" s="40"/>
      <c r="DK184" s="40"/>
      <c r="DL184" s="40"/>
      <c r="DM184" s="40"/>
      <c r="DN184" s="40"/>
      <c r="DO184" s="40"/>
      <c r="DP184" s="40"/>
      <c r="DQ184" s="40"/>
      <c r="DR184" s="40"/>
      <c r="DS184" s="40"/>
      <c r="DT184" s="40"/>
      <c r="DU184" s="40"/>
      <c r="DV184" s="40"/>
      <c r="DW184" s="40"/>
      <c r="DX184" s="40"/>
      <c r="DY184" s="40"/>
      <c r="DZ184" s="40"/>
      <c r="EA184" s="40"/>
      <c r="EB184" s="40"/>
      <c r="EC184" s="40"/>
      <c r="ED184" s="40"/>
      <c r="EE184" s="40"/>
      <c r="EF184" s="40"/>
      <c r="EG184" s="40"/>
      <c r="EH184" s="40"/>
      <c r="EI184" s="40"/>
      <c r="EJ184" s="40"/>
      <c r="EK184" s="40"/>
      <c r="EL184" s="40"/>
      <c r="EM184" s="40"/>
      <c r="EN184" s="40"/>
      <c r="EO184" s="40"/>
      <c r="EP184" s="40"/>
      <c r="EQ184" s="40"/>
      <c r="ER184" s="40"/>
      <c r="ES184" s="40"/>
      <c r="ET184" s="40"/>
      <c r="EU184" s="40"/>
      <c r="EV184" s="40"/>
      <c r="EW184" s="40"/>
      <c r="EX184" s="41"/>
    </row>
    <row r="185" spans="1:154" s="16" customFormat="1" ht="15" customHeight="1">
      <c r="A185" s="34" t="s">
        <v>78</v>
      </c>
      <c r="B185" s="21" t="s">
        <v>110</v>
      </c>
      <c r="C185" s="22">
        <v>2013</v>
      </c>
      <c r="D185" s="22" t="s">
        <v>217</v>
      </c>
      <c r="E185" s="22"/>
      <c r="F185" s="22" t="s">
        <v>111</v>
      </c>
      <c r="G185" s="22" t="str">
        <f t="shared" ref="G185:G196" si="13">CONCATENATE(H185," - ",I185)</f>
        <v>6 - 7</v>
      </c>
      <c r="H185" s="22">
        <v>6</v>
      </c>
      <c r="I185" s="22">
        <v>7</v>
      </c>
      <c r="J185" s="22">
        <v>1</v>
      </c>
      <c r="K185" s="26" t="s">
        <v>274</v>
      </c>
      <c r="L185" s="22" t="e">
        <f>IF(ISNA(VLOOKUP(F185&amp;G185,#REF!,8,FALSE)),"",VLOOKUP(F185&amp;G185,#REF!,8,FALSE))</f>
        <v>#REF!</v>
      </c>
      <c r="M185" s="22" t="str">
        <f t="shared" si="11"/>
        <v>yes</v>
      </c>
      <c r="N185" s="22" t="str">
        <f t="shared" si="12"/>
        <v>GP-T-13-01 @ 6 m</v>
      </c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40">
        <v>0.2</v>
      </c>
      <c r="AD185" s="40">
        <v>93.1</v>
      </c>
      <c r="AE185" s="40">
        <v>6.7</v>
      </c>
      <c r="AF185" s="40"/>
      <c r="AG185" s="40"/>
      <c r="AH185" s="40">
        <v>100</v>
      </c>
      <c r="AI185" s="40">
        <v>100</v>
      </c>
      <c r="AJ185" s="40"/>
      <c r="AK185" s="40">
        <v>100</v>
      </c>
      <c r="AL185" s="40">
        <v>100</v>
      </c>
      <c r="AM185" s="40"/>
      <c r="AN185" s="40">
        <v>99.8</v>
      </c>
      <c r="AO185" s="40">
        <v>99.8</v>
      </c>
      <c r="AP185" s="40"/>
      <c r="AQ185" s="40">
        <v>99.5</v>
      </c>
      <c r="AR185" s="40">
        <v>99.3</v>
      </c>
      <c r="AS185" s="40"/>
      <c r="AT185" s="40"/>
      <c r="AU185" s="40"/>
      <c r="AV185" s="40">
        <v>91.4</v>
      </c>
      <c r="AW185" s="40"/>
      <c r="AX185" s="40"/>
      <c r="AY185" s="40"/>
      <c r="AZ185" s="40"/>
      <c r="BA185" s="40"/>
      <c r="BB185" s="40"/>
      <c r="BC185" s="40"/>
      <c r="BD185" s="40">
        <v>6.7</v>
      </c>
      <c r="BE185" s="40"/>
      <c r="BF185" s="40"/>
      <c r="BG185" s="40"/>
      <c r="BH185" s="40"/>
      <c r="BI185" s="40"/>
      <c r="BJ185" s="40"/>
      <c r="BK185" s="40"/>
      <c r="BL185" s="40"/>
      <c r="BM185" s="40"/>
      <c r="BN185" s="40"/>
      <c r="BO185" s="40"/>
      <c r="BP185" s="40"/>
      <c r="BQ185" s="40"/>
      <c r="BR185" s="40"/>
      <c r="BS185" s="40"/>
      <c r="BT185" s="40"/>
      <c r="BU185" s="40"/>
      <c r="BV185" s="40"/>
      <c r="BW185" s="40"/>
      <c r="BX185" s="40"/>
      <c r="BY185" s="40"/>
      <c r="BZ185" s="40"/>
      <c r="CA185" s="40"/>
      <c r="CB185" s="40"/>
      <c r="CC185" s="40"/>
      <c r="CD185" s="40"/>
      <c r="CE185" s="40"/>
      <c r="CF185" s="40"/>
      <c r="CG185" s="40"/>
      <c r="CH185" s="40"/>
      <c r="CI185" s="40"/>
      <c r="CJ185" s="40"/>
      <c r="CK185" s="40"/>
      <c r="CL185" s="40"/>
      <c r="CM185" s="40"/>
      <c r="CN185" s="40"/>
      <c r="CO185" s="40"/>
      <c r="CP185" s="40"/>
      <c r="CQ185" s="40"/>
      <c r="CR185" s="40"/>
      <c r="CS185" s="40"/>
      <c r="CT185" s="40"/>
      <c r="CU185" s="40"/>
      <c r="CV185" s="40"/>
      <c r="CW185" s="40"/>
      <c r="CX185" s="40"/>
      <c r="CY185" s="40"/>
      <c r="CZ185" s="40"/>
      <c r="DA185" s="40"/>
      <c r="DB185" s="40"/>
      <c r="DC185" s="40"/>
      <c r="DD185" s="40"/>
      <c r="DE185" s="40"/>
      <c r="DF185" s="40"/>
      <c r="DG185" s="40"/>
      <c r="DH185" s="40"/>
      <c r="DI185" s="40"/>
      <c r="DJ185" s="40"/>
      <c r="DK185" s="40"/>
      <c r="DL185" s="40"/>
      <c r="DM185" s="40"/>
      <c r="DN185" s="40"/>
      <c r="DO185" s="40"/>
      <c r="DP185" s="40"/>
      <c r="DQ185" s="40"/>
      <c r="DR185" s="40"/>
      <c r="DS185" s="40"/>
      <c r="DT185" s="40"/>
      <c r="DU185" s="40"/>
      <c r="DV185" s="40"/>
      <c r="DW185" s="40"/>
      <c r="DX185" s="40"/>
      <c r="DY185" s="40"/>
      <c r="DZ185" s="40"/>
      <c r="EA185" s="40"/>
      <c r="EB185" s="40"/>
      <c r="EC185" s="40"/>
      <c r="ED185" s="40"/>
      <c r="EE185" s="40"/>
      <c r="EF185" s="40"/>
      <c r="EG185" s="40"/>
      <c r="EH185" s="40"/>
      <c r="EI185" s="40"/>
      <c r="EJ185" s="40"/>
      <c r="EK185" s="40"/>
      <c r="EL185" s="40"/>
      <c r="EM185" s="40"/>
      <c r="EN185" s="40"/>
      <c r="EO185" s="40"/>
      <c r="EP185" s="40"/>
      <c r="EQ185" s="40"/>
      <c r="ER185" s="40"/>
      <c r="ES185" s="40"/>
      <c r="ET185" s="40"/>
      <c r="EU185" s="40"/>
      <c r="EV185" s="40"/>
      <c r="EW185" s="40"/>
      <c r="EX185" s="41"/>
    </row>
    <row r="186" spans="1:154" s="16" customFormat="1" ht="15" customHeight="1">
      <c r="A186" s="34" t="s">
        <v>78</v>
      </c>
      <c r="B186" s="21" t="s">
        <v>110</v>
      </c>
      <c r="C186" s="22">
        <v>2013</v>
      </c>
      <c r="D186" s="22" t="s">
        <v>217</v>
      </c>
      <c r="E186" s="22"/>
      <c r="F186" s="22" t="s">
        <v>111</v>
      </c>
      <c r="G186" s="22" t="str">
        <f t="shared" si="13"/>
        <v>4 - 4.8</v>
      </c>
      <c r="H186" s="22">
        <v>4</v>
      </c>
      <c r="I186" s="22">
        <v>4.8</v>
      </c>
      <c r="J186" s="22">
        <v>0.8</v>
      </c>
      <c r="K186" s="26" t="s">
        <v>180</v>
      </c>
      <c r="L186" s="22" t="e">
        <f>IF(ISNA(VLOOKUP(F186&amp;G186,#REF!,8,FALSE)),"",VLOOKUP(F186&amp;G186,#REF!,8,FALSE))</f>
        <v>#REF!</v>
      </c>
      <c r="M186" s="22" t="str">
        <f t="shared" si="11"/>
        <v>yes</v>
      </c>
      <c r="N186" s="22" t="str">
        <f t="shared" si="12"/>
        <v>GP-T-13-01 @ 4 m</v>
      </c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40">
        <v>0</v>
      </c>
      <c r="AD186" s="40">
        <v>51.4</v>
      </c>
      <c r="AE186" s="40">
        <v>48.6</v>
      </c>
      <c r="AF186" s="40">
        <v>100</v>
      </c>
      <c r="AG186" s="40">
        <v>100</v>
      </c>
      <c r="AH186" s="40">
        <v>100</v>
      </c>
      <c r="AI186" s="40">
        <v>100</v>
      </c>
      <c r="AJ186" s="40">
        <v>100</v>
      </c>
      <c r="AK186" s="40"/>
      <c r="AL186" s="40">
        <v>100</v>
      </c>
      <c r="AM186" s="40"/>
      <c r="AN186" s="40"/>
      <c r="AO186" s="40">
        <v>100</v>
      </c>
      <c r="AP186" s="40"/>
      <c r="AQ186" s="40">
        <v>100</v>
      </c>
      <c r="AR186" s="40"/>
      <c r="AS186" s="40">
        <v>100</v>
      </c>
      <c r="AT186" s="40"/>
      <c r="AU186" s="40"/>
      <c r="AV186" s="40">
        <v>99.7</v>
      </c>
      <c r="AW186" s="40"/>
      <c r="AX186" s="40">
        <v>94.4</v>
      </c>
      <c r="AY186" s="40"/>
      <c r="AZ186" s="40"/>
      <c r="BA186" s="40">
        <v>78</v>
      </c>
      <c r="BB186" s="40"/>
      <c r="BC186" s="40"/>
      <c r="BD186" s="40">
        <v>48.6</v>
      </c>
      <c r="BE186" s="40"/>
      <c r="BF186" s="40"/>
      <c r="BG186" s="40"/>
      <c r="BH186" s="40"/>
      <c r="BI186" s="40"/>
      <c r="BJ186" s="40"/>
      <c r="BK186" s="40"/>
      <c r="BL186" s="40"/>
      <c r="BM186" s="40"/>
      <c r="BN186" s="40"/>
      <c r="BO186" s="40"/>
      <c r="BP186" s="40"/>
      <c r="BQ186" s="40"/>
      <c r="BR186" s="40"/>
      <c r="BS186" s="40"/>
      <c r="BT186" s="40"/>
      <c r="BU186" s="40"/>
      <c r="BV186" s="40"/>
      <c r="BW186" s="40"/>
      <c r="BX186" s="40"/>
      <c r="BY186" s="40"/>
      <c r="BZ186" s="40"/>
      <c r="CA186" s="40"/>
      <c r="CB186" s="40"/>
      <c r="CC186" s="40"/>
      <c r="CD186" s="40"/>
      <c r="CE186" s="40"/>
      <c r="CF186" s="40"/>
      <c r="CG186" s="40"/>
      <c r="CH186" s="40"/>
      <c r="CI186" s="40"/>
      <c r="CJ186" s="40"/>
      <c r="CK186" s="40"/>
      <c r="CL186" s="40"/>
      <c r="CM186" s="40"/>
      <c r="CN186" s="40"/>
      <c r="CO186" s="40"/>
      <c r="CP186" s="40"/>
      <c r="CQ186" s="40"/>
      <c r="CR186" s="40"/>
      <c r="CS186" s="40"/>
      <c r="CT186" s="40"/>
      <c r="CU186" s="40"/>
      <c r="CV186" s="40"/>
      <c r="CW186" s="40"/>
      <c r="CX186" s="40"/>
      <c r="CY186" s="40"/>
      <c r="CZ186" s="40"/>
      <c r="DA186" s="40"/>
      <c r="DB186" s="40"/>
      <c r="DC186" s="40"/>
      <c r="DD186" s="40"/>
      <c r="DE186" s="40"/>
      <c r="DF186" s="40"/>
      <c r="DG186" s="40"/>
      <c r="DH186" s="40"/>
      <c r="DI186" s="40"/>
      <c r="DJ186" s="40"/>
      <c r="DK186" s="40"/>
      <c r="DL186" s="40"/>
      <c r="DM186" s="40"/>
      <c r="DN186" s="40"/>
      <c r="DO186" s="40"/>
      <c r="DP186" s="40"/>
      <c r="DQ186" s="40"/>
      <c r="DR186" s="40"/>
      <c r="DS186" s="40"/>
      <c r="DT186" s="40"/>
      <c r="DU186" s="40"/>
      <c r="DV186" s="40"/>
      <c r="DW186" s="40"/>
      <c r="DX186" s="40"/>
      <c r="DY186" s="40"/>
      <c r="DZ186" s="40"/>
      <c r="EA186" s="40"/>
      <c r="EB186" s="40"/>
      <c r="EC186" s="40"/>
      <c r="ED186" s="40"/>
      <c r="EE186" s="40"/>
      <c r="EF186" s="40"/>
      <c r="EG186" s="40"/>
      <c r="EH186" s="40"/>
      <c r="EI186" s="40"/>
      <c r="EJ186" s="40"/>
      <c r="EK186" s="40"/>
      <c r="EL186" s="40"/>
      <c r="EM186" s="40"/>
      <c r="EN186" s="40"/>
      <c r="EO186" s="40"/>
      <c r="EP186" s="40"/>
      <c r="EQ186" s="40"/>
      <c r="ER186" s="40"/>
      <c r="ES186" s="40"/>
      <c r="ET186" s="40"/>
      <c r="EU186" s="40"/>
      <c r="EV186" s="40"/>
      <c r="EW186" s="40"/>
      <c r="EX186" s="41"/>
    </row>
    <row r="187" spans="1:154" s="16" customFormat="1" ht="15" customHeight="1">
      <c r="A187" s="34" t="s">
        <v>78</v>
      </c>
      <c r="B187" s="21" t="s">
        <v>110</v>
      </c>
      <c r="C187" s="22">
        <v>2013</v>
      </c>
      <c r="D187" s="22" t="s">
        <v>217</v>
      </c>
      <c r="E187" s="22"/>
      <c r="F187" s="22" t="s">
        <v>112</v>
      </c>
      <c r="G187" s="22" t="str">
        <f t="shared" si="13"/>
        <v>8 - 9</v>
      </c>
      <c r="H187" s="22">
        <v>8</v>
      </c>
      <c r="I187" s="22">
        <v>9</v>
      </c>
      <c r="J187" s="22">
        <v>1</v>
      </c>
      <c r="K187" s="26" t="s">
        <v>274</v>
      </c>
      <c r="L187" s="22" t="e">
        <f>IF(ISNA(VLOOKUP(F187&amp;G187,#REF!,8,FALSE)),"",VLOOKUP(F187&amp;G187,#REF!,8,FALSE))</f>
        <v>#REF!</v>
      </c>
      <c r="M187" s="22" t="str">
        <f t="shared" si="11"/>
        <v>yes</v>
      </c>
      <c r="N187" s="22" t="str">
        <f t="shared" si="12"/>
        <v>GP-T-13-03 @ 8 m</v>
      </c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40">
        <v>0</v>
      </c>
      <c r="AD187" s="40">
        <v>90.7</v>
      </c>
      <c r="AE187" s="40">
        <v>9.3000000000000007</v>
      </c>
      <c r="AF187" s="40"/>
      <c r="AG187" s="40"/>
      <c r="AH187" s="40">
        <v>100</v>
      </c>
      <c r="AI187" s="40">
        <v>100</v>
      </c>
      <c r="AJ187" s="40"/>
      <c r="AK187" s="40">
        <v>100</v>
      </c>
      <c r="AL187" s="40">
        <v>100</v>
      </c>
      <c r="AM187" s="40"/>
      <c r="AN187" s="40">
        <v>100</v>
      </c>
      <c r="AO187" s="40">
        <v>100</v>
      </c>
      <c r="AP187" s="40"/>
      <c r="AQ187" s="40">
        <v>100</v>
      </c>
      <c r="AR187" s="40">
        <v>100</v>
      </c>
      <c r="AS187" s="40"/>
      <c r="AT187" s="40"/>
      <c r="AU187" s="40"/>
      <c r="AV187" s="40">
        <v>93.3</v>
      </c>
      <c r="AW187" s="40"/>
      <c r="AX187" s="40"/>
      <c r="AY187" s="40"/>
      <c r="AZ187" s="40"/>
      <c r="BA187" s="40"/>
      <c r="BB187" s="40"/>
      <c r="BC187" s="40"/>
      <c r="BD187" s="40">
        <v>9.3000000000000007</v>
      </c>
      <c r="BE187" s="40"/>
      <c r="BF187" s="40"/>
      <c r="BG187" s="40"/>
      <c r="BH187" s="40"/>
      <c r="BI187" s="40"/>
      <c r="BJ187" s="40"/>
      <c r="BK187" s="40"/>
      <c r="BL187" s="40"/>
      <c r="BM187" s="40"/>
      <c r="BN187" s="40"/>
      <c r="BO187" s="40"/>
      <c r="BP187" s="40"/>
      <c r="BQ187" s="40"/>
      <c r="BR187" s="40"/>
      <c r="BS187" s="40"/>
      <c r="BT187" s="40"/>
      <c r="BU187" s="40"/>
      <c r="BV187" s="40"/>
      <c r="BW187" s="40"/>
      <c r="BX187" s="40"/>
      <c r="BY187" s="40"/>
      <c r="BZ187" s="40"/>
      <c r="CA187" s="40"/>
      <c r="CB187" s="40"/>
      <c r="CC187" s="40"/>
      <c r="CD187" s="40"/>
      <c r="CE187" s="40"/>
      <c r="CF187" s="40"/>
      <c r="CG187" s="40"/>
      <c r="CH187" s="40"/>
      <c r="CI187" s="40"/>
      <c r="CJ187" s="40"/>
      <c r="CK187" s="40"/>
      <c r="CL187" s="40"/>
      <c r="CM187" s="40"/>
      <c r="CN187" s="40"/>
      <c r="CO187" s="40"/>
      <c r="CP187" s="40"/>
      <c r="CQ187" s="40"/>
      <c r="CR187" s="40"/>
      <c r="CS187" s="40"/>
      <c r="CT187" s="40"/>
      <c r="CU187" s="40"/>
      <c r="CV187" s="40"/>
      <c r="CW187" s="40"/>
      <c r="CX187" s="40"/>
      <c r="CY187" s="40"/>
      <c r="CZ187" s="40"/>
      <c r="DA187" s="40"/>
      <c r="DB187" s="40"/>
      <c r="DC187" s="40"/>
      <c r="DD187" s="40"/>
      <c r="DE187" s="40"/>
      <c r="DF187" s="40"/>
      <c r="DG187" s="40"/>
      <c r="DH187" s="40"/>
      <c r="DI187" s="40"/>
      <c r="DJ187" s="40"/>
      <c r="DK187" s="40"/>
      <c r="DL187" s="40"/>
      <c r="DM187" s="40"/>
      <c r="DN187" s="40"/>
      <c r="DO187" s="40"/>
      <c r="DP187" s="40"/>
      <c r="DQ187" s="40"/>
      <c r="DR187" s="40"/>
      <c r="DS187" s="40"/>
      <c r="DT187" s="40"/>
      <c r="DU187" s="40"/>
      <c r="DV187" s="40"/>
      <c r="DW187" s="40"/>
      <c r="DX187" s="40"/>
      <c r="DY187" s="40"/>
      <c r="DZ187" s="40"/>
      <c r="EA187" s="40"/>
      <c r="EB187" s="40"/>
      <c r="EC187" s="40"/>
      <c r="ED187" s="40"/>
      <c r="EE187" s="40"/>
      <c r="EF187" s="40"/>
      <c r="EG187" s="40"/>
      <c r="EH187" s="40"/>
      <c r="EI187" s="40"/>
      <c r="EJ187" s="40"/>
      <c r="EK187" s="40"/>
      <c r="EL187" s="40"/>
      <c r="EM187" s="40"/>
      <c r="EN187" s="40"/>
      <c r="EO187" s="40"/>
      <c r="EP187" s="40"/>
      <c r="EQ187" s="40"/>
      <c r="ER187" s="40"/>
      <c r="ES187" s="40"/>
      <c r="ET187" s="40"/>
      <c r="EU187" s="40"/>
      <c r="EV187" s="40"/>
      <c r="EW187" s="40"/>
      <c r="EX187" s="41"/>
    </row>
    <row r="188" spans="1:154" s="16" customFormat="1" ht="15" customHeight="1">
      <c r="A188" s="34" t="s">
        <v>78</v>
      </c>
      <c r="B188" s="21" t="s">
        <v>110</v>
      </c>
      <c r="C188" s="22">
        <v>2013</v>
      </c>
      <c r="D188" s="22" t="s">
        <v>217</v>
      </c>
      <c r="E188" s="22"/>
      <c r="F188" s="22" t="s">
        <v>113</v>
      </c>
      <c r="G188" s="22" t="str">
        <f t="shared" si="13"/>
        <v>10.5 - 11.5</v>
      </c>
      <c r="H188" s="22">
        <v>10.5</v>
      </c>
      <c r="I188" s="22">
        <v>11.5</v>
      </c>
      <c r="J188" s="22">
        <v>1</v>
      </c>
      <c r="K188" s="26" t="s">
        <v>274</v>
      </c>
      <c r="L188" s="22" t="e">
        <f>IF(ISNA(VLOOKUP(F188&amp;G188,#REF!,8,FALSE)),"",VLOOKUP(F188&amp;G188,#REF!,8,FALSE))</f>
        <v>#REF!</v>
      </c>
      <c r="M188" s="22" t="str">
        <f t="shared" si="11"/>
        <v>yes</v>
      </c>
      <c r="N188" s="22" t="str">
        <f t="shared" si="12"/>
        <v>GP-T-13-04 @ 10.5 m</v>
      </c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40">
        <v>1.5</v>
      </c>
      <c r="AD188" s="40">
        <v>93.6</v>
      </c>
      <c r="AE188" s="40">
        <v>4.9000000000000004</v>
      </c>
      <c r="AF188" s="40"/>
      <c r="AG188" s="40"/>
      <c r="AH188" s="40">
        <v>100</v>
      </c>
      <c r="AI188" s="40">
        <v>100</v>
      </c>
      <c r="AJ188" s="40"/>
      <c r="AK188" s="40">
        <v>100</v>
      </c>
      <c r="AL188" s="40">
        <v>100</v>
      </c>
      <c r="AM188" s="40"/>
      <c r="AN188" s="40">
        <v>99.2</v>
      </c>
      <c r="AO188" s="40">
        <v>98.5</v>
      </c>
      <c r="AP188" s="40"/>
      <c r="AQ188" s="40">
        <v>96.1</v>
      </c>
      <c r="AR188" s="40">
        <v>95</v>
      </c>
      <c r="AS188" s="40"/>
      <c r="AT188" s="40"/>
      <c r="AU188" s="40"/>
      <c r="AV188" s="40">
        <v>86.4</v>
      </c>
      <c r="AW188" s="40"/>
      <c r="AX188" s="40"/>
      <c r="AY188" s="40"/>
      <c r="AZ188" s="40"/>
      <c r="BA188" s="40"/>
      <c r="BB188" s="40"/>
      <c r="BC188" s="40"/>
      <c r="BD188" s="40">
        <v>4.9000000000000004</v>
      </c>
      <c r="BE188" s="40"/>
      <c r="BF188" s="40"/>
      <c r="BG188" s="40"/>
      <c r="BH188" s="40"/>
      <c r="BI188" s="40"/>
      <c r="BJ188" s="40"/>
      <c r="BK188" s="40"/>
      <c r="BL188" s="40"/>
      <c r="BM188" s="40"/>
      <c r="BN188" s="40"/>
      <c r="BO188" s="40"/>
      <c r="BP188" s="40"/>
      <c r="BQ188" s="40"/>
      <c r="BR188" s="40"/>
      <c r="BS188" s="40"/>
      <c r="BT188" s="40"/>
      <c r="BU188" s="40"/>
      <c r="BV188" s="40"/>
      <c r="BW188" s="40"/>
      <c r="BX188" s="40"/>
      <c r="BY188" s="40"/>
      <c r="BZ188" s="40"/>
      <c r="CA188" s="40"/>
      <c r="CB188" s="40"/>
      <c r="CC188" s="40"/>
      <c r="CD188" s="40"/>
      <c r="CE188" s="40"/>
      <c r="CF188" s="40"/>
      <c r="CG188" s="40"/>
      <c r="CH188" s="40"/>
      <c r="CI188" s="40"/>
      <c r="CJ188" s="40"/>
      <c r="CK188" s="40"/>
      <c r="CL188" s="40"/>
      <c r="CM188" s="40"/>
      <c r="CN188" s="40"/>
      <c r="CO188" s="40"/>
      <c r="CP188" s="40"/>
      <c r="CQ188" s="40"/>
      <c r="CR188" s="40"/>
      <c r="CS188" s="40"/>
      <c r="CT188" s="40"/>
      <c r="CU188" s="40"/>
      <c r="CV188" s="40"/>
      <c r="CW188" s="40"/>
      <c r="CX188" s="40"/>
      <c r="CY188" s="40"/>
      <c r="CZ188" s="40"/>
      <c r="DA188" s="40"/>
      <c r="DB188" s="40"/>
      <c r="DC188" s="40"/>
      <c r="DD188" s="40"/>
      <c r="DE188" s="40"/>
      <c r="DF188" s="40"/>
      <c r="DG188" s="40"/>
      <c r="DH188" s="40"/>
      <c r="DI188" s="40"/>
      <c r="DJ188" s="40"/>
      <c r="DK188" s="40"/>
      <c r="DL188" s="40"/>
      <c r="DM188" s="40"/>
      <c r="DN188" s="40"/>
      <c r="DO188" s="40"/>
      <c r="DP188" s="40"/>
      <c r="DQ188" s="40"/>
      <c r="DR188" s="40"/>
      <c r="DS188" s="40"/>
      <c r="DT188" s="40"/>
      <c r="DU188" s="40"/>
      <c r="DV188" s="40"/>
      <c r="DW188" s="40"/>
      <c r="DX188" s="40"/>
      <c r="DY188" s="40"/>
      <c r="DZ188" s="40"/>
      <c r="EA188" s="40"/>
      <c r="EB188" s="40"/>
      <c r="EC188" s="40"/>
      <c r="ED188" s="40"/>
      <c r="EE188" s="40"/>
      <c r="EF188" s="40"/>
      <c r="EG188" s="40"/>
      <c r="EH188" s="40"/>
      <c r="EI188" s="40"/>
      <c r="EJ188" s="40"/>
      <c r="EK188" s="40"/>
      <c r="EL188" s="40"/>
      <c r="EM188" s="40"/>
      <c r="EN188" s="40"/>
      <c r="EO188" s="40"/>
      <c r="EP188" s="40"/>
      <c r="EQ188" s="40"/>
      <c r="ER188" s="40"/>
      <c r="ES188" s="40"/>
      <c r="ET188" s="40"/>
      <c r="EU188" s="40"/>
      <c r="EV188" s="40"/>
      <c r="EW188" s="40"/>
      <c r="EX188" s="41"/>
    </row>
    <row r="189" spans="1:154" s="16" customFormat="1" ht="15" customHeight="1">
      <c r="A189" s="34" t="s">
        <v>78</v>
      </c>
      <c r="B189" s="21" t="s">
        <v>110</v>
      </c>
      <c r="C189" s="22">
        <v>2013</v>
      </c>
      <c r="D189" s="22" t="s">
        <v>217</v>
      </c>
      <c r="E189" s="38"/>
      <c r="F189" s="22" t="s">
        <v>114</v>
      </c>
      <c r="G189" s="22" t="str">
        <f t="shared" si="13"/>
        <v>8.5 - 9.5</v>
      </c>
      <c r="H189" s="22">
        <v>8.5</v>
      </c>
      <c r="I189" s="22">
        <v>9.5</v>
      </c>
      <c r="J189" s="22">
        <v>1</v>
      </c>
      <c r="K189" s="26" t="s">
        <v>180</v>
      </c>
      <c r="L189" s="22" t="e">
        <f>IF(ISNA(VLOOKUP(F189&amp;G189,#REF!,8,FALSE)),"",VLOOKUP(F189&amp;G189,#REF!,8,FALSE))</f>
        <v>#REF!</v>
      </c>
      <c r="M189" s="22" t="str">
        <f t="shared" si="11"/>
        <v>yes</v>
      </c>
      <c r="N189" s="22" t="str">
        <f t="shared" si="12"/>
        <v>GP-T-13-10 @ 8.5 m</v>
      </c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40">
        <v>0</v>
      </c>
      <c r="AD189" s="40">
        <v>8.1</v>
      </c>
      <c r="AE189" s="40">
        <v>91.9</v>
      </c>
      <c r="AF189" s="40">
        <v>100</v>
      </c>
      <c r="AG189" s="40">
        <v>100</v>
      </c>
      <c r="AH189" s="40">
        <v>100</v>
      </c>
      <c r="AI189" s="40">
        <v>100</v>
      </c>
      <c r="AJ189" s="40">
        <v>100</v>
      </c>
      <c r="AK189" s="40">
        <v>100</v>
      </c>
      <c r="AL189" s="40">
        <v>100</v>
      </c>
      <c r="AM189" s="40"/>
      <c r="AN189" s="40"/>
      <c r="AO189" s="40">
        <v>100</v>
      </c>
      <c r="AP189" s="40"/>
      <c r="AQ189" s="40">
        <v>100</v>
      </c>
      <c r="AR189" s="40"/>
      <c r="AS189" s="40">
        <v>99.7</v>
      </c>
      <c r="AT189" s="40"/>
      <c r="AU189" s="40"/>
      <c r="AV189" s="40">
        <v>99</v>
      </c>
      <c r="AW189" s="40"/>
      <c r="AX189" s="40">
        <v>98.5</v>
      </c>
      <c r="AY189" s="40"/>
      <c r="AZ189" s="40"/>
      <c r="BA189" s="40">
        <v>98</v>
      </c>
      <c r="BB189" s="40"/>
      <c r="BC189" s="40"/>
      <c r="BD189" s="40">
        <v>91.9</v>
      </c>
      <c r="BE189" s="40"/>
      <c r="BF189" s="40"/>
      <c r="BG189" s="40"/>
      <c r="BH189" s="40"/>
      <c r="BI189" s="40"/>
      <c r="BJ189" s="40"/>
      <c r="BK189" s="40"/>
      <c r="BL189" s="40"/>
      <c r="BM189" s="40"/>
      <c r="BN189" s="40"/>
      <c r="BO189" s="40"/>
      <c r="BP189" s="40"/>
      <c r="BQ189" s="40"/>
      <c r="BR189" s="40"/>
      <c r="BS189" s="40"/>
      <c r="BT189" s="40"/>
      <c r="BU189" s="40"/>
      <c r="BV189" s="40"/>
      <c r="BW189" s="40"/>
      <c r="BX189" s="40"/>
      <c r="BY189" s="40"/>
      <c r="BZ189" s="40"/>
      <c r="CA189" s="40"/>
      <c r="CB189" s="40"/>
      <c r="CC189" s="40"/>
      <c r="CD189" s="40"/>
      <c r="CE189" s="40"/>
      <c r="CF189" s="40"/>
      <c r="CG189" s="40"/>
      <c r="CH189" s="40"/>
      <c r="CI189" s="40"/>
      <c r="CJ189" s="40"/>
      <c r="CK189" s="40"/>
      <c r="CL189" s="40"/>
      <c r="CM189" s="40"/>
      <c r="CN189" s="40"/>
      <c r="CO189" s="40"/>
      <c r="CP189" s="40"/>
      <c r="CQ189" s="40"/>
      <c r="CR189" s="40"/>
      <c r="CS189" s="40"/>
      <c r="CT189" s="40"/>
      <c r="CU189" s="40"/>
      <c r="CV189" s="40"/>
      <c r="CW189" s="40"/>
      <c r="CX189" s="40"/>
      <c r="CY189" s="40"/>
      <c r="CZ189" s="40"/>
      <c r="DA189" s="40"/>
      <c r="DB189" s="40"/>
      <c r="DC189" s="40"/>
      <c r="DD189" s="40"/>
      <c r="DE189" s="40"/>
      <c r="DF189" s="40"/>
      <c r="DG189" s="40"/>
      <c r="DH189" s="40"/>
      <c r="DI189" s="40"/>
      <c r="DJ189" s="40"/>
      <c r="DK189" s="40"/>
      <c r="DL189" s="40"/>
      <c r="DM189" s="40"/>
      <c r="DN189" s="40"/>
      <c r="DO189" s="40"/>
      <c r="DP189" s="40"/>
      <c r="DQ189" s="40"/>
      <c r="DR189" s="40"/>
      <c r="DS189" s="40"/>
      <c r="DT189" s="40"/>
      <c r="DU189" s="40"/>
      <c r="DV189" s="40"/>
      <c r="DW189" s="40"/>
      <c r="DX189" s="40"/>
      <c r="DY189" s="40"/>
      <c r="DZ189" s="40"/>
      <c r="EA189" s="40"/>
      <c r="EB189" s="40"/>
      <c r="EC189" s="40"/>
      <c r="ED189" s="40"/>
      <c r="EE189" s="40"/>
      <c r="EF189" s="40"/>
      <c r="EG189" s="40"/>
      <c r="EH189" s="40"/>
      <c r="EI189" s="40"/>
      <c r="EJ189" s="40"/>
      <c r="EK189" s="40"/>
      <c r="EL189" s="40"/>
      <c r="EM189" s="40"/>
      <c r="EN189" s="40"/>
      <c r="EO189" s="40"/>
      <c r="EP189" s="40"/>
      <c r="EQ189" s="40"/>
      <c r="ER189" s="40"/>
      <c r="ES189" s="40"/>
      <c r="ET189" s="40"/>
      <c r="EU189" s="40"/>
      <c r="EV189" s="40"/>
      <c r="EW189" s="40"/>
      <c r="EX189" s="41"/>
    </row>
    <row r="190" spans="1:154" s="24" customFormat="1" ht="15" customHeight="1">
      <c r="A190" s="34" t="s">
        <v>78</v>
      </c>
      <c r="B190" s="21" t="s">
        <v>110</v>
      </c>
      <c r="C190" s="22">
        <v>2013</v>
      </c>
      <c r="D190" s="22" t="s">
        <v>217</v>
      </c>
      <c r="E190" s="38"/>
      <c r="F190" s="22" t="s">
        <v>114</v>
      </c>
      <c r="G190" s="22" t="str">
        <f t="shared" si="13"/>
        <v>8.6 - 9.4</v>
      </c>
      <c r="H190" s="22">
        <v>8.6</v>
      </c>
      <c r="I190" s="22">
        <v>9.4</v>
      </c>
      <c r="J190" s="22">
        <v>0.8</v>
      </c>
      <c r="K190" s="26" t="s">
        <v>180</v>
      </c>
      <c r="L190" s="22" t="e">
        <f>IF(ISNA(VLOOKUP(F190&amp;G190,#REF!,8,FALSE)),"",VLOOKUP(F190&amp;G190,#REF!,8,FALSE))</f>
        <v>#REF!</v>
      </c>
      <c r="M190" s="22" t="str">
        <f t="shared" si="11"/>
        <v>yes</v>
      </c>
      <c r="N190" s="22" t="str">
        <f t="shared" si="12"/>
        <v>GP-T-13-10 @ 8.6 m</v>
      </c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40"/>
      <c r="AD190" s="40"/>
      <c r="AE190" s="40"/>
      <c r="AF190" s="40"/>
      <c r="AG190" s="40"/>
      <c r="AH190" s="40"/>
      <c r="AI190" s="40"/>
      <c r="AJ190" s="40"/>
      <c r="AK190" s="40"/>
      <c r="AL190" s="40"/>
      <c r="AM190" s="40"/>
      <c r="AN190" s="40"/>
      <c r="AO190" s="40"/>
      <c r="AP190" s="40"/>
      <c r="AQ190" s="40"/>
      <c r="AR190" s="40"/>
      <c r="AS190" s="40"/>
      <c r="AT190" s="40"/>
      <c r="AU190" s="40"/>
      <c r="AV190" s="40"/>
      <c r="AW190" s="40"/>
      <c r="AX190" s="40"/>
      <c r="AY190" s="40"/>
      <c r="AZ190" s="40"/>
      <c r="BA190" s="40"/>
      <c r="BB190" s="40"/>
      <c r="BC190" s="40"/>
      <c r="BD190" s="40"/>
      <c r="BE190" s="40"/>
      <c r="BF190" s="40"/>
      <c r="BG190" s="40"/>
      <c r="BH190" s="40"/>
      <c r="BI190" s="40"/>
      <c r="BJ190" s="40"/>
      <c r="BK190" s="40"/>
      <c r="BL190" s="40"/>
      <c r="BM190" s="40"/>
      <c r="BN190" s="40">
        <v>0</v>
      </c>
      <c r="BO190" s="40">
        <v>10.6</v>
      </c>
      <c r="BP190" s="40">
        <v>58.5</v>
      </c>
      <c r="BQ190" s="40">
        <v>30.9</v>
      </c>
      <c r="BR190" s="40"/>
      <c r="BS190" s="40">
        <v>2E-3</v>
      </c>
      <c r="BT190" s="40">
        <v>1.4E-2</v>
      </c>
      <c r="BU190" s="40">
        <v>6.0000000000000001E-3</v>
      </c>
      <c r="BV190" s="40">
        <v>100</v>
      </c>
      <c r="BW190" s="40">
        <v>99.402390438246996</v>
      </c>
      <c r="BX190" s="40">
        <v>98.007968127490045</v>
      </c>
      <c r="BY190" s="40">
        <v>96.01593625498009</v>
      </c>
      <c r="BZ190" s="40">
        <v>95.617529880478074</v>
      </c>
      <c r="CA190" s="40">
        <v>89.442231075697194</v>
      </c>
      <c r="CB190" s="40"/>
      <c r="CC190" s="40"/>
      <c r="CD190" s="40"/>
      <c r="CE190" s="40"/>
      <c r="CF190" s="40">
        <v>85</v>
      </c>
      <c r="CG190" s="40"/>
      <c r="CH190" s="40"/>
      <c r="CI190" s="40"/>
      <c r="CJ190" s="40"/>
      <c r="CK190" s="40"/>
      <c r="CL190" s="40"/>
      <c r="CM190" s="40">
        <v>79</v>
      </c>
      <c r="CN190" s="40">
        <v>78</v>
      </c>
      <c r="CO190" s="40"/>
      <c r="CP190" s="40"/>
      <c r="CQ190" s="40"/>
      <c r="CR190" s="40"/>
      <c r="CS190" s="40"/>
      <c r="CT190" s="40"/>
      <c r="CU190" s="40"/>
      <c r="CV190" s="40">
        <v>72</v>
      </c>
      <c r="CW190" s="40"/>
      <c r="CX190" s="40"/>
      <c r="CY190" s="40"/>
      <c r="CZ190" s="40"/>
      <c r="DA190" s="40"/>
      <c r="DB190" s="40"/>
      <c r="DC190" s="40"/>
      <c r="DD190" s="40"/>
      <c r="DE190" s="40">
        <v>69</v>
      </c>
      <c r="DF190" s="40"/>
      <c r="DG190" s="40"/>
      <c r="DH190" s="40"/>
      <c r="DI190" s="40"/>
      <c r="DJ190" s="40"/>
      <c r="DK190" s="40"/>
      <c r="DL190" s="40"/>
      <c r="DM190" s="40">
        <v>63</v>
      </c>
      <c r="DN190" s="40"/>
      <c r="DO190" s="40"/>
      <c r="DP190" s="40"/>
      <c r="DQ190" s="40"/>
      <c r="DR190" s="40"/>
      <c r="DS190" s="40"/>
      <c r="DT190" s="40">
        <v>56</v>
      </c>
      <c r="DU190" s="40"/>
      <c r="DV190" s="40"/>
      <c r="DW190" s="40"/>
      <c r="DX190" s="40"/>
      <c r="DY190" s="40"/>
      <c r="DZ190" s="40">
        <v>52</v>
      </c>
      <c r="EA190" s="40"/>
      <c r="EB190" s="40"/>
      <c r="EC190" s="40"/>
      <c r="ED190" s="40"/>
      <c r="EE190" s="40"/>
      <c r="EF190" s="40"/>
      <c r="EG190" s="40">
        <v>49</v>
      </c>
      <c r="EH190" s="40"/>
      <c r="EI190" s="40"/>
      <c r="EJ190" s="40"/>
      <c r="EK190" s="40"/>
      <c r="EL190" s="40"/>
      <c r="EM190" s="40">
        <v>40</v>
      </c>
      <c r="EN190" s="40"/>
      <c r="EO190" s="40"/>
      <c r="EP190" s="40"/>
      <c r="EQ190" s="40">
        <v>35</v>
      </c>
      <c r="ER190" s="40"/>
      <c r="ES190" s="40"/>
      <c r="ET190" s="40">
        <v>31</v>
      </c>
      <c r="EU190" s="40"/>
      <c r="EV190" s="40">
        <v>28</v>
      </c>
      <c r="EW190" s="40"/>
      <c r="EX190" s="41"/>
    </row>
    <row r="191" spans="1:154" s="16" customFormat="1" ht="15" customHeight="1">
      <c r="A191" s="34" t="s">
        <v>78</v>
      </c>
      <c r="B191" s="21" t="s">
        <v>110</v>
      </c>
      <c r="C191" s="22">
        <v>2013</v>
      </c>
      <c r="D191" s="22" t="s">
        <v>217</v>
      </c>
      <c r="E191" s="22"/>
      <c r="F191" s="22" t="s">
        <v>115</v>
      </c>
      <c r="G191" s="22" t="str">
        <f t="shared" si="13"/>
        <v>5 - 6.25</v>
      </c>
      <c r="H191" s="22">
        <v>5</v>
      </c>
      <c r="I191" s="22">
        <v>6.25</v>
      </c>
      <c r="J191" s="22">
        <v>1.25</v>
      </c>
      <c r="K191" s="26" t="s">
        <v>274</v>
      </c>
      <c r="L191" s="22" t="e">
        <f>IF(ISNA(VLOOKUP(F191&amp;G191,#REF!,8,FALSE)),"",VLOOKUP(F191&amp;G191,#REF!,8,FALSE))</f>
        <v>#REF!</v>
      </c>
      <c r="M191" s="22" t="str">
        <f t="shared" si="11"/>
        <v>yes</v>
      </c>
      <c r="N191" s="22" t="str">
        <f t="shared" si="12"/>
        <v>GP-T-13-18 @ 5 m</v>
      </c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40">
        <v>1.6</v>
      </c>
      <c r="AD191" s="40">
        <v>92.6</v>
      </c>
      <c r="AE191" s="40">
        <v>5.8</v>
      </c>
      <c r="AF191" s="40"/>
      <c r="AG191" s="40"/>
      <c r="AH191" s="40">
        <v>100</v>
      </c>
      <c r="AI191" s="40">
        <v>100</v>
      </c>
      <c r="AJ191" s="40"/>
      <c r="AK191" s="40">
        <v>100</v>
      </c>
      <c r="AL191" s="40">
        <v>100</v>
      </c>
      <c r="AM191" s="40"/>
      <c r="AN191" s="40">
        <v>99</v>
      </c>
      <c r="AO191" s="40">
        <v>98.4</v>
      </c>
      <c r="AP191" s="40"/>
      <c r="AQ191" s="40">
        <v>96.5</v>
      </c>
      <c r="AR191" s="40">
        <v>95</v>
      </c>
      <c r="AS191" s="40"/>
      <c r="AT191" s="40"/>
      <c r="AU191" s="40"/>
      <c r="AV191" s="40">
        <v>76.3</v>
      </c>
      <c r="AW191" s="40"/>
      <c r="AX191" s="40"/>
      <c r="AY191" s="40"/>
      <c r="AZ191" s="40"/>
      <c r="BA191" s="40"/>
      <c r="BB191" s="40"/>
      <c r="BC191" s="40"/>
      <c r="BD191" s="40">
        <v>5.8</v>
      </c>
      <c r="BE191" s="40"/>
      <c r="BF191" s="40"/>
      <c r="BG191" s="40"/>
      <c r="BH191" s="40"/>
      <c r="BI191" s="40"/>
      <c r="BJ191" s="40"/>
      <c r="BK191" s="40"/>
      <c r="BL191" s="40"/>
      <c r="BM191" s="40"/>
      <c r="BN191" s="40"/>
      <c r="BO191" s="40"/>
      <c r="BP191" s="40"/>
      <c r="BQ191" s="40"/>
      <c r="BR191" s="40"/>
      <c r="BS191" s="40"/>
      <c r="BT191" s="40"/>
      <c r="BU191" s="40"/>
      <c r="BV191" s="40"/>
      <c r="BW191" s="40"/>
      <c r="BX191" s="40"/>
      <c r="BY191" s="40"/>
      <c r="BZ191" s="40"/>
      <c r="CA191" s="40"/>
      <c r="CB191" s="40"/>
      <c r="CC191" s="40"/>
      <c r="CD191" s="40"/>
      <c r="CE191" s="40"/>
      <c r="CF191" s="40"/>
      <c r="CG191" s="40"/>
      <c r="CH191" s="40"/>
      <c r="CI191" s="40"/>
      <c r="CJ191" s="40"/>
      <c r="CK191" s="40"/>
      <c r="CL191" s="40"/>
      <c r="CM191" s="40"/>
      <c r="CN191" s="40"/>
      <c r="CO191" s="40"/>
      <c r="CP191" s="40"/>
      <c r="CQ191" s="40"/>
      <c r="CR191" s="40"/>
      <c r="CS191" s="40"/>
      <c r="CT191" s="40"/>
      <c r="CU191" s="40"/>
      <c r="CV191" s="40"/>
      <c r="CW191" s="40"/>
      <c r="CX191" s="40"/>
      <c r="CY191" s="40"/>
      <c r="CZ191" s="40"/>
      <c r="DA191" s="40"/>
      <c r="DB191" s="40"/>
      <c r="DC191" s="40"/>
      <c r="DD191" s="40"/>
      <c r="DE191" s="40"/>
      <c r="DF191" s="40"/>
      <c r="DG191" s="40"/>
      <c r="DH191" s="40"/>
      <c r="DI191" s="40"/>
      <c r="DJ191" s="40"/>
      <c r="DK191" s="40"/>
      <c r="DL191" s="40"/>
      <c r="DM191" s="40"/>
      <c r="DN191" s="40"/>
      <c r="DO191" s="40"/>
      <c r="DP191" s="40"/>
      <c r="DQ191" s="40"/>
      <c r="DR191" s="40"/>
      <c r="DS191" s="40"/>
      <c r="DT191" s="40"/>
      <c r="DU191" s="40"/>
      <c r="DV191" s="40"/>
      <c r="DW191" s="40"/>
      <c r="DX191" s="40"/>
      <c r="DY191" s="40"/>
      <c r="DZ191" s="40"/>
      <c r="EA191" s="40"/>
      <c r="EB191" s="40"/>
      <c r="EC191" s="40"/>
      <c r="ED191" s="40"/>
      <c r="EE191" s="40"/>
      <c r="EF191" s="40"/>
      <c r="EG191" s="40"/>
      <c r="EH191" s="40"/>
      <c r="EI191" s="40"/>
      <c r="EJ191" s="40"/>
      <c r="EK191" s="40"/>
      <c r="EL191" s="40"/>
      <c r="EM191" s="40"/>
      <c r="EN191" s="40"/>
      <c r="EO191" s="40"/>
      <c r="EP191" s="40"/>
      <c r="EQ191" s="40"/>
      <c r="ER191" s="40"/>
      <c r="ES191" s="40"/>
      <c r="ET191" s="40"/>
      <c r="EU191" s="40"/>
      <c r="EV191" s="40"/>
      <c r="EW191" s="40"/>
      <c r="EX191" s="41"/>
    </row>
    <row r="192" spans="1:154" s="16" customFormat="1" ht="15" customHeight="1">
      <c r="A192" s="34" t="s">
        <v>78</v>
      </c>
      <c r="B192" s="21" t="s">
        <v>110</v>
      </c>
      <c r="C192" s="22">
        <v>2013</v>
      </c>
      <c r="D192" s="22" t="s">
        <v>217</v>
      </c>
      <c r="E192" s="22"/>
      <c r="F192" s="22" t="s">
        <v>115</v>
      </c>
      <c r="G192" s="22" t="str">
        <f t="shared" si="13"/>
        <v>0 - 1.25</v>
      </c>
      <c r="H192" s="22">
        <v>0</v>
      </c>
      <c r="I192" s="22">
        <v>1.25</v>
      </c>
      <c r="J192" s="22">
        <v>1.25</v>
      </c>
      <c r="K192" s="26" t="s">
        <v>180</v>
      </c>
      <c r="L192" s="22" t="e">
        <f>IF(ISNA(VLOOKUP(F192&amp;G192,#REF!,8,FALSE)),"",VLOOKUP(F192&amp;G192,#REF!,8,FALSE))</f>
        <v>#REF!</v>
      </c>
      <c r="M192" s="22" t="str">
        <f t="shared" si="11"/>
        <v>yes</v>
      </c>
      <c r="N192" s="22" t="str">
        <f t="shared" si="12"/>
        <v>GP-T-13-18 @ 0 m</v>
      </c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40">
        <v>0</v>
      </c>
      <c r="AD192" s="40">
        <v>65.599999999999994</v>
      </c>
      <c r="AE192" s="40">
        <v>34.4</v>
      </c>
      <c r="AF192" s="40">
        <v>100</v>
      </c>
      <c r="AG192" s="40">
        <v>100</v>
      </c>
      <c r="AH192" s="40">
        <v>100</v>
      </c>
      <c r="AI192" s="40">
        <v>100</v>
      </c>
      <c r="AJ192" s="40">
        <v>100</v>
      </c>
      <c r="AK192" s="40">
        <v>100</v>
      </c>
      <c r="AL192" s="40">
        <v>100</v>
      </c>
      <c r="AM192" s="40"/>
      <c r="AN192" s="40"/>
      <c r="AO192" s="40">
        <v>100</v>
      </c>
      <c r="AP192" s="40"/>
      <c r="AQ192" s="40">
        <v>100</v>
      </c>
      <c r="AR192" s="40"/>
      <c r="AS192" s="40">
        <v>99.9</v>
      </c>
      <c r="AT192" s="40"/>
      <c r="AU192" s="40"/>
      <c r="AV192" s="40">
        <v>97.8</v>
      </c>
      <c r="AW192" s="40"/>
      <c r="AX192" s="40">
        <v>84.3</v>
      </c>
      <c r="AY192" s="40"/>
      <c r="AZ192" s="40"/>
      <c r="BA192" s="40">
        <v>61.5</v>
      </c>
      <c r="BB192" s="40"/>
      <c r="BC192" s="40"/>
      <c r="BD192" s="40">
        <v>34.4</v>
      </c>
      <c r="BE192" s="40"/>
      <c r="BF192" s="40"/>
      <c r="BG192" s="40"/>
      <c r="BH192" s="40"/>
      <c r="BI192" s="40"/>
      <c r="BJ192" s="40"/>
      <c r="BK192" s="40"/>
      <c r="BL192" s="40"/>
      <c r="BM192" s="40"/>
      <c r="BN192" s="40"/>
      <c r="BO192" s="40"/>
      <c r="BP192" s="40"/>
      <c r="BQ192" s="40"/>
      <c r="BR192" s="40"/>
      <c r="BS192" s="40"/>
      <c r="BT192" s="40"/>
      <c r="BU192" s="40"/>
      <c r="BV192" s="40"/>
      <c r="BW192" s="40"/>
      <c r="BX192" s="40"/>
      <c r="BY192" s="40"/>
      <c r="BZ192" s="40"/>
      <c r="CA192" s="40"/>
      <c r="CB192" s="40"/>
      <c r="CC192" s="40"/>
      <c r="CD192" s="40"/>
      <c r="CE192" s="40"/>
      <c r="CF192" s="40"/>
      <c r="CG192" s="40"/>
      <c r="CH192" s="40"/>
      <c r="CI192" s="40"/>
      <c r="CJ192" s="40"/>
      <c r="CK192" s="40"/>
      <c r="CL192" s="40"/>
      <c r="CM192" s="40"/>
      <c r="CN192" s="40"/>
      <c r="CO192" s="40"/>
      <c r="CP192" s="40"/>
      <c r="CQ192" s="40"/>
      <c r="CR192" s="40"/>
      <c r="CS192" s="40"/>
      <c r="CT192" s="40"/>
      <c r="CU192" s="40"/>
      <c r="CV192" s="40"/>
      <c r="CW192" s="40"/>
      <c r="CX192" s="40"/>
      <c r="CY192" s="40"/>
      <c r="CZ192" s="40"/>
      <c r="DA192" s="40"/>
      <c r="DB192" s="40"/>
      <c r="DC192" s="40"/>
      <c r="DD192" s="40"/>
      <c r="DE192" s="40"/>
      <c r="DF192" s="40"/>
      <c r="DG192" s="40"/>
      <c r="DH192" s="40"/>
      <c r="DI192" s="40"/>
      <c r="DJ192" s="40"/>
      <c r="DK192" s="40"/>
      <c r="DL192" s="40"/>
      <c r="DM192" s="40"/>
      <c r="DN192" s="40"/>
      <c r="DO192" s="40"/>
      <c r="DP192" s="40"/>
      <c r="DQ192" s="40"/>
      <c r="DR192" s="40"/>
      <c r="DS192" s="40"/>
      <c r="DT192" s="40"/>
      <c r="DU192" s="40"/>
      <c r="DV192" s="40"/>
      <c r="DW192" s="40"/>
      <c r="DX192" s="40"/>
      <c r="DY192" s="40"/>
      <c r="DZ192" s="40"/>
      <c r="EA192" s="40"/>
      <c r="EB192" s="40"/>
      <c r="EC192" s="40"/>
      <c r="ED192" s="40"/>
      <c r="EE192" s="40"/>
      <c r="EF192" s="40"/>
      <c r="EG192" s="40"/>
      <c r="EH192" s="40"/>
      <c r="EI192" s="40"/>
      <c r="EJ192" s="40"/>
      <c r="EK192" s="40"/>
      <c r="EL192" s="40"/>
      <c r="EM192" s="40"/>
      <c r="EN192" s="40"/>
      <c r="EO192" s="40"/>
      <c r="EP192" s="40"/>
      <c r="EQ192" s="40"/>
      <c r="ER192" s="40"/>
      <c r="ES192" s="40"/>
      <c r="ET192" s="40"/>
      <c r="EU192" s="40"/>
      <c r="EV192" s="40"/>
      <c r="EW192" s="40"/>
      <c r="EX192" s="41"/>
    </row>
    <row r="193" spans="1:154" s="24" customFormat="1" ht="15" customHeight="1">
      <c r="A193" s="34" t="s">
        <v>78</v>
      </c>
      <c r="B193" s="21" t="s">
        <v>110</v>
      </c>
      <c r="C193" s="22">
        <v>2013</v>
      </c>
      <c r="D193" s="22" t="s">
        <v>217</v>
      </c>
      <c r="E193" s="22"/>
      <c r="F193" s="22" t="s">
        <v>116</v>
      </c>
      <c r="G193" s="22" t="str">
        <f t="shared" si="13"/>
        <v>1.25 - 2.5</v>
      </c>
      <c r="H193" s="22">
        <v>1.25</v>
      </c>
      <c r="I193" s="22">
        <v>2.5</v>
      </c>
      <c r="J193" s="22">
        <v>1.25</v>
      </c>
      <c r="K193" s="26" t="s">
        <v>274</v>
      </c>
      <c r="L193" s="22" t="e">
        <f>IF(ISNA(VLOOKUP(F193&amp;G193,#REF!,8,FALSE)),"",VLOOKUP(F193&amp;G193,#REF!,8,FALSE))</f>
        <v>#REF!</v>
      </c>
      <c r="M193" s="22" t="str">
        <f t="shared" si="11"/>
        <v>yes</v>
      </c>
      <c r="N193" s="22" t="str">
        <f t="shared" si="12"/>
        <v>GP-T-13-21 @ 1.25 m</v>
      </c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40">
        <v>0.3</v>
      </c>
      <c r="AD193" s="40">
        <v>85.2</v>
      </c>
      <c r="AE193" s="40">
        <v>14.5</v>
      </c>
      <c r="AF193" s="40">
        <v>100</v>
      </c>
      <c r="AG193" s="40">
        <v>100</v>
      </c>
      <c r="AH193" s="40">
        <v>100</v>
      </c>
      <c r="AI193" s="40">
        <v>100</v>
      </c>
      <c r="AJ193" s="40">
        <v>100</v>
      </c>
      <c r="AK193" s="40">
        <v>100</v>
      </c>
      <c r="AL193" s="40">
        <v>100</v>
      </c>
      <c r="AM193" s="40"/>
      <c r="AN193" s="40"/>
      <c r="AO193" s="40">
        <v>99.7</v>
      </c>
      <c r="AP193" s="40"/>
      <c r="AQ193" s="40">
        <v>98.9</v>
      </c>
      <c r="AR193" s="40"/>
      <c r="AS193" s="40">
        <v>97.5</v>
      </c>
      <c r="AT193" s="40"/>
      <c r="AU193" s="40"/>
      <c r="AV193" s="40">
        <v>91.1</v>
      </c>
      <c r="AW193" s="40"/>
      <c r="AX193" s="40">
        <v>79.7</v>
      </c>
      <c r="AY193" s="40"/>
      <c r="AZ193" s="40"/>
      <c r="BA193" s="40">
        <v>63</v>
      </c>
      <c r="BB193" s="40"/>
      <c r="BC193" s="40"/>
      <c r="BD193" s="40">
        <v>14.5</v>
      </c>
      <c r="BE193" s="40"/>
      <c r="BF193" s="40"/>
      <c r="BG193" s="40"/>
      <c r="BH193" s="40"/>
      <c r="BI193" s="40"/>
      <c r="BJ193" s="40"/>
      <c r="BK193" s="40"/>
      <c r="BL193" s="40"/>
      <c r="BM193" s="40"/>
      <c r="BN193" s="40"/>
      <c r="BO193" s="40"/>
      <c r="BP193" s="40"/>
      <c r="BQ193" s="40"/>
      <c r="BR193" s="40"/>
      <c r="BS193" s="40"/>
      <c r="BT193" s="40"/>
      <c r="BU193" s="40"/>
      <c r="BV193" s="40"/>
      <c r="BW193" s="40"/>
      <c r="BX193" s="40"/>
      <c r="BY193" s="40"/>
      <c r="BZ193" s="40"/>
      <c r="CA193" s="40"/>
      <c r="CB193" s="40"/>
      <c r="CC193" s="40"/>
      <c r="CD193" s="40"/>
      <c r="CE193" s="40"/>
      <c r="CF193" s="40"/>
      <c r="CG193" s="40"/>
      <c r="CH193" s="40"/>
      <c r="CI193" s="40"/>
      <c r="CJ193" s="40"/>
      <c r="CK193" s="40"/>
      <c r="CL193" s="40"/>
      <c r="CM193" s="40"/>
      <c r="CN193" s="40"/>
      <c r="CO193" s="40"/>
      <c r="CP193" s="40"/>
      <c r="CQ193" s="40"/>
      <c r="CR193" s="40"/>
      <c r="CS193" s="40"/>
      <c r="CT193" s="40"/>
      <c r="CU193" s="40"/>
      <c r="CV193" s="40"/>
      <c r="CW193" s="40"/>
      <c r="CX193" s="40"/>
      <c r="CY193" s="40"/>
      <c r="CZ193" s="40"/>
      <c r="DA193" s="40"/>
      <c r="DB193" s="40"/>
      <c r="DC193" s="40"/>
      <c r="DD193" s="40"/>
      <c r="DE193" s="40"/>
      <c r="DF193" s="40"/>
      <c r="DG193" s="40"/>
      <c r="DH193" s="40"/>
      <c r="DI193" s="40"/>
      <c r="DJ193" s="40"/>
      <c r="DK193" s="40"/>
      <c r="DL193" s="40"/>
      <c r="DM193" s="40"/>
      <c r="DN193" s="40"/>
      <c r="DO193" s="40"/>
      <c r="DP193" s="40"/>
      <c r="DQ193" s="40"/>
      <c r="DR193" s="40"/>
      <c r="DS193" s="40"/>
      <c r="DT193" s="40"/>
      <c r="DU193" s="40"/>
      <c r="DV193" s="40"/>
      <c r="DW193" s="40"/>
      <c r="DX193" s="40"/>
      <c r="DY193" s="40"/>
      <c r="DZ193" s="40"/>
      <c r="EA193" s="40"/>
      <c r="EB193" s="40"/>
      <c r="EC193" s="40"/>
      <c r="ED193" s="40"/>
      <c r="EE193" s="40"/>
      <c r="EF193" s="40"/>
      <c r="EG193" s="40"/>
      <c r="EH193" s="40"/>
      <c r="EI193" s="40"/>
      <c r="EJ193" s="40"/>
      <c r="EK193" s="40"/>
      <c r="EL193" s="40"/>
      <c r="EM193" s="40"/>
      <c r="EN193" s="40"/>
      <c r="EO193" s="40"/>
      <c r="EP193" s="40"/>
      <c r="EQ193" s="40"/>
      <c r="ER193" s="40"/>
      <c r="ES193" s="40"/>
      <c r="ET193" s="40"/>
      <c r="EU193" s="40"/>
      <c r="EV193" s="40"/>
      <c r="EW193" s="40"/>
      <c r="EX193" s="41"/>
    </row>
    <row r="194" spans="1:154" s="16" customFormat="1" ht="15" customHeight="1">
      <c r="A194" s="58" t="s">
        <v>78</v>
      </c>
      <c r="B194" s="21" t="s">
        <v>110</v>
      </c>
      <c r="C194" s="22">
        <v>2013</v>
      </c>
      <c r="D194" s="22" t="s">
        <v>217</v>
      </c>
      <c r="E194" s="22"/>
      <c r="F194" s="22" t="s">
        <v>116</v>
      </c>
      <c r="G194" s="22" t="str">
        <f t="shared" si="13"/>
        <v>2.5 - 3.25</v>
      </c>
      <c r="H194" s="22">
        <v>2.5</v>
      </c>
      <c r="I194" s="22">
        <v>3.25</v>
      </c>
      <c r="J194" s="22">
        <v>0.75</v>
      </c>
      <c r="K194" s="26" t="s">
        <v>274</v>
      </c>
      <c r="L194" s="22" t="e">
        <f>IF(ISNA(VLOOKUP(F194&amp;G194,#REF!,8,FALSE)),"",VLOOKUP(F194&amp;G194,#REF!,8,FALSE))</f>
        <v>#REF!</v>
      </c>
      <c r="M194" s="22" t="str">
        <f t="shared" si="11"/>
        <v>yes</v>
      </c>
      <c r="N194" s="22" t="str">
        <f t="shared" si="12"/>
        <v>GP-T-13-21 @ 2.5 m</v>
      </c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42">
        <v>1.9</v>
      </c>
      <c r="AD194" s="42">
        <v>87.6</v>
      </c>
      <c r="AE194" s="42">
        <v>10.5</v>
      </c>
      <c r="AF194" s="42"/>
      <c r="AG194" s="42"/>
      <c r="AH194" s="42">
        <v>100</v>
      </c>
      <c r="AI194" s="42">
        <v>100</v>
      </c>
      <c r="AJ194" s="42"/>
      <c r="AK194" s="42">
        <v>100</v>
      </c>
      <c r="AL194" s="42">
        <v>100</v>
      </c>
      <c r="AM194" s="42"/>
      <c r="AN194" s="42">
        <v>98.4</v>
      </c>
      <c r="AO194" s="42">
        <v>98.1</v>
      </c>
      <c r="AP194" s="42"/>
      <c r="AQ194" s="42">
        <v>96.8</v>
      </c>
      <c r="AR194" s="42">
        <v>95.7</v>
      </c>
      <c r="AS194" s="42"/>
      <c r="AT194" s="42"/>
      <c r="AU194" s="42"/>
      <c r="AV194" s="42">
        <v>88.4</v>
      </c>
      <c r="AW194" s="42"/>
      <c r="AX194" s="42"/>
      <c r="AY194" s="42"/>
      <c r="AZ194" s="42"/>
      <c r="BA194" s="42"/>
      <c r="BB194" s="42"/>
      <c r="BC194" s="42"/>
      <c r="BD194" s="42">
        <v>10.5</v>
      </c>
      <c r="BE194" s="42"/>
      <c r="BF194" s="42"/>
      <c r="BG194" s="42"/>
      <c r="BH194" s="42"/>
      <c r="BI194" s="42"/>
      <c r="BJ194" s="42"/>
      <c r="BK194" s="42"/>
      <c r="BL194" s="42"/>
      <c r="BM194" s="42"/>
      <c r="BN194" s="42"/>
      <c r="BO194" s="42"/>
      <c r="BP194" s="42"/>
      <c r="BQ194" s="42"/>
      <c r="BR194" s="42"/>
      <c r="BS194" s="42"/>
      <c r="BT194" s="42"/>
      <c r="BU194" s="42"/>
      <c r="BV194" s="42"/>
      <c r="BW194" s="42"/>
      <c r="BX194" s="42"/>
      <c r="BY194" s="42"/>
      <c r="BZ194" s="42"/>
      <c r="CA194" s="42"/>
      <c r="CB194" s="42"/>
      <c r="CC194" s="42"/>
      <c r="CD194" s="42"/>
      <c r="CE194" s="42"/>
      <c r="CF194" s="42"/>
      <c r="CG194" s="42"/>
      <c r="CH194" s="42"/>
      <c r="CI194" s="42"/>
      <c r="CJ194" s="42"/>
      <c r="CK194" s="42"/>
      <c r="CL194" s="42"/>
      <c r="CM194" s="42"/>
      <c r="CN194" s="42"/>
      <c r="CO194" s="42"/>
      <c r="CP194" s="42"/>
      <c r="CQ194" s="42"/>
      <c r="CR194" s="42"/>
      <c r="CS194" s="42"/>
      <c r="CT194" s="42"/>
      <c r="CU194" s="42"/>
      <c r="CV194" s="42"/>
      <c r="CW194" s="42"/>
      <c r="CX194" s="42"/>
      <c r="CY194" s="42"/>
      <c r="CZ194" s="42"/>
      <c r="DA194" s="42"/>
      <c r="DB194" s="42"/>
      <c r="DC194" s="42"/>
      <c r="DD194" s="42"/>
      <c r="DE194" s="42"/>
      <c r="DF194" s="42"/>
      <c r="DG194" s="42"/>
      <c r="DH194" s="42"/>
      <c r="DI194" s="42"/>
      <c r="DJ194" s="42"/>
      <c r="DK194" s="42"/>
      <c r="DL194" s="42"/>
      <c r="DM194" s="42"/>
      <c r="DN194" s="42"/>
      <c r="DO194" s="42"/>
      <c r="DP194" s="42"/>
      <c r="DQ194" s="42"/>
      <c r="DR194" s="42"/>
      <c r="DS194" s="42"/>
      <c r="DT194" s="42"/>
      <c r="DU194" s="42"/>
      <c r="DV194" s="42"/>
      <c r="DW194" s="42"/>
      <c r="DX194" s="42"/>
      <c r="DY194" s="42"/>
      <c r="DZ194" s="42"/>
      <c r="EA194" s="42"/>
      <c r="EB194" s="42"/>
      <c r="EC194" s="42"/>
      <c r="ED194" s="42"/>
      <c r="EE194" s="42"/>
      <c r="EF194" s="42"/>
      <c r="EG194" s="42"/>
      <c r="EH194" s="42"/>
      <c r="EI194" s="42"/>
      <c r="EJ194" s="42"/>
      <c r="EK194" s="42"/>
      <c r="EL194" s="42"/>
      <c r="EM194" s="42"/>
      <c r="EN194" s="42"/>
      <c r="EO194" s="42"/>
      <c r="EP194" s="42"/>
      <c r="EQ194" s="42"/>
      <c r="ER194" s="42"/>
      <c r="ES194" s="42"/>
      <c r="ET194" s="42"/>
      <c r="EU194" s="42"/>
      <c r="EV194" s="42"/>
      <c r="EW194" s="42"/>
      <c r="EX194" s="41"/>
    </row>
    <row r="195" spans="1:154" ht="15" customHeight="1">
      <c r="A195" s="54" t="s">
        <v>78</v>
      </c>
      <c r="B195" s="21" t="s">
        <v>110</v>
      </c>
      <c r="C195" s="22">
        <v>2013</v>
      </c>
      <c r="D195" s="22" t="s">
        <v>217</v>
      </c>
      <c r="E195" s="22"/>
      <c r="F195" s="22" t="s">
        <v>117</v>
      </c>
      <c r="G195" s="22" t="str">
        <f t="shared" si="13"/>
        <v>2.5 - 3.75</v>
      </c>
      <c r="H195" s="22">
        <v>2.5</v>
      </c>
      <c r="I195" s="22">
        <v>3.75</v>
      </c>
      <c r="J195" s="22">
        <v>1.25</v>
      </c>
      <c r="K195" s="26" t="s">
        <v>274</v>
      </c>
      <c r="L195" s="28" t="e">
        <f>IF(ISNA(VLOOKUP(F195&amp;G195,#REF!,8,FALSE)),"",VLOOKUP(F195&amp;G195,#REF!,8,FALSE))</f>
        <v>#REF!</v>
      </c>
      <c r="M195" s="22" t="str">
        <f t="shared" si="11"/>
        <v>yes</v>
      </c>
      <c r="N195" s="22" t="str">
        <f t="shared" si="12"/>
        <v>GP-T-13-22 @ 2.5 m</v>
      </c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  <c r="AA195" s="31"/>
      <c r="AB195" s="31"/>
      <c r="AC195" s="50">
        <v>4.5</v>
      </c>
      <c r="AD195" s="50">
        <v>92.1</v>
      </c>
      <c r="AE195" s="50">
        <v>3.4</v>
      </c>
      <c r="AF195" s="50"/>
      <c r="AG195" s="50"/>
      <c r="AH195" s="50">
        <v>100</v>
      </c>
      <c r="AI195" s="50">
        <v>100</v>
      </c>
      <c r="AJ195" s="50"/>
      <c r="AK195" s="50">
        <v>100</v>
      </c>
      <c r="AL195" s="50">
        <v>100</v>
      </c>
      <c r="AM195" s="50"/>
      <c r="AN195" s="50">
        <v>96</v>
      </c>
      <c r="AO195" s="50">
        <v>95.5</v>
      </c>
      <c r="AP195" s="50"/>
      <c r="AQ195" s="50">
        <v>94.2</v>
      </c>
      <c r="AR195" s="50">
        <v>93.6</v>
      </c>
      <c r="AS195" s="50"/>
      <c r="AT195" s="50"/>
      <c r="AU195" s="50"/>
      <c r="AV195" s="50">
        <v>85</v>
      </c>
      <c r="AW195" s="50"/>
      <c r="AX195" s="50"/>
      <c r="AY195" s="50"/>
      <c r="AZ195" s="50"/>
      <c r="BA195" s="50"/>
      <c r="BB195" s="50"/>
      <c r="BC195" s="50"/>
      <c r="BD195" s="50">
        <v>3.4</v>
      </c>
      <c r="BE195" s="50"/>
      <c r="BF195" s="50"/>
      <c r="BG195" s="50"/>
      <c r="BH195" s="50"/>
      <c r="BI195" s="50"/>
      <c r="BJ195" s="50"/>
      <c r="BK195" s="50"/>
      <c r="BL195" s="50"/>
      <c r="BM195" s="50"/>
      <c r="BN195" s="50"/>
      <c r="BO195" s="50"/>
      <c r="BP195" s="50"/>
      <c r="BQ195" s="50"/>
      <c r="BR195" s="50"/>
      <c r="BS195" s="50"/>
      <c r="BT195" s="50"/>
      <c r="BU195" s="50"/>
      <c r="BV195" s="50"/>
      <c r="BW195" s="50"/>
      <c r="BX195" s="50"/>
      <c r="BY195" s="50"/>
      <c r="BZ195" s="50"/>
      <c r="CA195" s="50"/>
      <c r="CB195" s="50"/>
      <c r="CC195" s="50"/>
      <c r="CD195" s="50"/>
      <c r="CE195" s="50"/>
      <c r="CF195" s="50"/>
      <c r="CG195" s="50"/>
      <c r="CH195" s="50"/>
      <c r="CI195" s="50"/>
      <c r="CJ195" s="50"/>
      <c r="CK195" s="50"/>
      <c r="CL195" s="50"/>
      <c r="CM195" s="50"/>
      <c r="CN195" s="50"/>
      <c r="CO195" s="50"/>
      <c r="CP195" s="50"/>
      <c r="CQ195" s="50"/>
      <c r="CR195" s="50"/>
      <c r="CS195" s="50"/>
      <c r="CT195" s="50"/>
      <c r="CU195" s="50"/>
      <c r="CV195" s="50"/>
      <c r="CW195" s="50"/>
      <c r="CX195" s="50"/>
      <c r="CY195" s="50"/>
      <c r="CZ195" s="50"/>
      <c r="DA195" s="50"/>
      <c r="DB195" s="50"/>
      <c r="DC195" s="50"/>
      <c r="DD195" s="50"/>
      <c r="DE195" s="50"/>
      <c r="DF195" s="50"/>
      <c r="DG195" s="50"/>
      <c r="DH195" s="50"/>
      <c r="DI195" s="50"/>
      <c r="DJ195" s="50"/>
      <c r="DK195" s="50"/>
      <c r="DL195" s="50"/>
      <c r="DM195" s="50"/>
      <c r="DN195" s="50"/>
      <c r="DO195" s="50"/>
      <c r="DP195" s="50"/>
      <c r="DQ195" s="50"/>
      <c r="DR195" s="50"/>
      <c r="DS195" s="50"/>
      <c r="DT195" s="50"/>
      <c r="DU195" s="50"/>
      <c r="DV195" s="50"/>
      <c r="DW195" s="50"/>
      <c r="DX195" s="50"/>
      <c r="DY195" s="50"/>
      <c r="DZ195" s="50"/>
      <c r="EA195" s="50"/>
      <c r="EB195" s="50"/>
      <c r="EC195" s="50"/>
      <c r="ED195" s="50"/>
      <c r="EE195" s="50"/>
      <c r="EF195" s="50"/>
      <c r="EG195" s="50"/>
      <c r="EH195" s="50"/>
      <c r="EI195" s="50"/>
      <c r="EJ195" s="50"/>
      <c r="EK195" s="50"/>
      <c r="EL195" s="50"/>
      <c r="EM195" s="50"/>
      <c r="EN195" s="50"/>
      <c r="EO195" s="50"/>
      <c r="EP195" s="50"/>
      <c r="EQ195" s="50"/>
      <c r="ER195" s="50"/>
      <c r="ES195" s="50"/>
      <c r="ET195" s="50"/>
      <c r="EU195" s="50"/>
      <c r="EV195" s="50"/>
      <c r="EW195" s="50"/>
      <c r="EX195" s="41"/>
    </row>
    <row r="196" spans="1:154" ht="15" customHeight="1">
      <c r="A196" s="54" t="s">
        <v>78</v>
      </c>
      <c r="B196" s="21" t="s">
        <v>110</v>
      </c>
      <c r="C196" s="22">
        <v>2013</v>
      </c>
      <c r="D196" s="22" t="s">
        <v>217</v>
      </c>
      <c r="E196" s="22"/>
      <c r="F196" s="22" t="s">
        <v>118</v>
      </c>
      <c r="G196" s="22" t="str">
        <f t="shared" si="13"/>
        <v>3.75 - 5</v>
      </c>
      <c r="H196" s="22">
        <v>3.75</v>
      </c>
      <c r="I196" s="22">
        <v>5</v>
      </c>
      <c r="J196" s="22">
        <v>1.25</v>
      </c>
      <c r="K196" s="26" t="s">
        <v>274</v>
      </c>
      <c r="L196" s="28" t="e">
        <f>IF(ISNA(VLOOKUP(F196&amp;G196,#REF!,8,FALSE)),"",VLOOKUP(F196&amp;G196,#REF!,8,FALSE))</f>
        <v>#REF!</v>
      </c>
      <c r="M196" s="22" t="str">
        <f t="shared" si="11"/>
        <v>yes</v>
      </c>
      <c r="N196" s="22" t="str">
        <f t="shared" si="12"/>
        <v>GP-T-13-23 @ 3.75 m</v>
      </c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  <c r="AA196" s="31"/>
      <c r="AB196" s="31"/>
      <c r="AC196" s="50">
        <v>2.9</v>
      </c>
      <c r="AD196" s="50">
        <v>89.8</v>
      </c>
      <c r="AE196" s="50">
        <v>7.3</v>
      </c>
      <c r="AF196" s="50"/>
      <c r="AG196" s="50"/>
      <c r="AH196" s="50">
        <v>100</v>
      </c>
      <c r="AI196" s="50">
        <v>100</v>
      </c>
      <c r="AJ196" s="50"/>
      <c r="AK196" s="50">
        <v>100</v>
      </c>
      <c r="AL196" s="50">
        <v>100</v>
      </c>
      <c r="AM196" s="50"/>
      <c r="AN196" s="50">
        <v>97.6</v>
      </c>
      <c r="AO196" s="50">
        <v>97.1</v>
      </c>
      <c r="AP196" s="50"/>
      <c r="AQ196" s="50">
        <v>96.5</v>
      </c>
      <c r="AR196" s="50">
        <v>96.1</v>
      </c>
      <c r="AS196" s="50"/>
      <c r="AT196" s="50"/>
      <c r="AU196" s="50"/>
      <c r="AV196" s="50">
        <v>86.1</v>
      </c>
      <c r="AW196" s="50"/>
      <c r="AX196" s="50"/>
      <c r="AY196" s="50"/>
      <c r="AZ196" s="50"/>
      <c r="BA196" s="50"/>
      <c r="BB196" s="50"/>
      <c r="BC196" s="50"/>
      <c r="BD196" s="50">
        <v>7.3</v>
      </c>
      <c r="BE196" s="50"/>
      <c r="BF196" s="50"/>
      <c r="BG196" s="50"/>
      <c r="BH196" s="50"/>
      <c r="BI196" s="50"/>
      <c r="BJ196" s="50"/>
      <c r="BK196" s="50"/>
      <c r="BL196" s="50"/>
      <c r="BM196" s="50"/>
      <c r="BN196" s="50"/>
      <c r="BO196" s="50"/>
      <c r="BP196" s="50"/>
      <c r="BQ196" s="50"/>
      <c r="BR196" s="50"/>
      <c r="BS196" s="50"/>
      <c r="BT196" s="50"/>
      <c r="BU196" s="50"/>
      <c r="BV196" s="50"/>
      <c r="BW196" s="50"/>
      <c r="BX196" s="50"/>
      <c r="BY196" s="50"/>
      <c r="BZ196" s="50"/>
      <c r="CA196" s="50"/>
      <c r="CB196" s="50"/>
      <c r="CC196" s="50"/>
      <c r="CD196" s="50"/>
      <c r="CE196" s="50"/>
      <c r="CF196" s="50"/>
      <c r="CG196" s="50"/>
      <c r="CH196" s="50"/>
      <c r="CI196" s="50"/>
      <c r="CJ196" s="50"/>
      <c r="CK196" s="50"/>
      <c r="CL196" s="50"/>
      <c r="CM196" s="50"/>
      <c r="CN196" s="50"/>
      <c r="CO196" s="50"/>
      <c r="CP196" s="50"/>
      <c r="CQ196" s="50"/>
      <c r="CR196" s="50"/>
      <c r="CS196" s="50"/>
      <c r="CT196" s="50"/>
      <c r="CU196" s="50"/>
      <c r="CV196" s="50"/>
      <c r="CW196" s="50"/>
      <c r="CX196" s="50"/>
      <c r="CY196" s="50"/>
      <c r="CZ196" s="50"/>
      <c r="DA196" s="50"/>
      <c r="DB196" s="50"/>
      <c r="DC196" s="50"/>
      <c r="DD196" s="50"/>
      <c r="DE196" s="50"/>
      <c r="DF196" s="50"/>
      <c r="DG196" s="50"/>
      <c r="DH196" s="50"/>
      <c r="DI196" s="50"/>
      <c r="DJ196" s="50"/>
      <c r="DK196" s="50"/>
      <c r="DL196" s="50"/>
      <c r="DM196" s="50"/>
      <c r="DN196" s="50"/>
      <c r="DO196" s="50"/>
      <c r="DP196" s="50"/>
      <c r="DQ196" s="50"/>
      <c r="DR196" s="50"/>
      <c r="DS196" s="50"/>
      <c r="DT196" s="50"/>
      <c r="DU196" s="50"/>
      <c r="DV196" s="50"/>
      <c r="DW196" s="50"/>
      <c r="DX196" s="50"/>
      <c r="DY196" s="50"/>
      <c r="DZ196" s="50"/>
      <c r="EA196" s="50"/>
      <c r="EB196" s="50"/>
      <c r="EC196" s="50"/>
      <c r="ED196" s="50"/>
      <c r="EE196" s="50"/>
      <c r="EF196" s="50"/>
      <c r="EG196" s="50"/>
      <c r="EH196" s="50"/>
      <c r="EI196" s="50"/>
      <c r="EJ196" s="50"/>
      <c r="EK196" s="50"/>
      <c r="EL196" s="50"/>
      <c r="EM196" s="50"/>
      <c r="EN196" s="50"/>
      <c r="EO196" s="50"/>
      <c r="EP196" s="50"/>
      <c r="EQ196" s="50"/>
      <c r="ER196" s="50"/>
      <c r="ES196" s="50"/>
      <c r="ET196" s="50"/>
      <c r="EU196" s="50"/>
      <c r="EV196" s="50"/>
      <c r="EW196" s="50"/>
      <c r="EX196" s="41"/>
    </row>
    <row r="197" spans="1:154" ht="15" customHeight="1">
      <c r="A197" s="27" t="s">
        <v>78</v>
      </c>
      <c r="B197" s="21" t="s">
        <v>66</v>
      </c>
      <c r="C197" s="22">
        <v>2013</v>
      </c>
      <c r="D197" s="22" t="s">
        <v>217</v>
      </c>
      <c r="E197" s="22"/>
      <c r="F197" s="22" t="s">
        <v>119</v>
      </c>
      <c r="G197" s="22" t="s">
        <v>145</v>
      </c>
      <c r="H197" s="22">
        <v>2.1</v>
      </c>
      <c r="I197" s="22">
        <v>2.2000000000000002</v>
      </c>
      <c r="J197" s="22"/>
      <c r="K197" s="22" t="s">
        <v>274</v>
      </c>
      <c r="L197" s="28"/>
      <c r="M197" s="22" t="str">
        <f t="shared" si="11"/>
        <v>yes</v>
      </c>
      <c r="N197" s="22" t="str">
        <f t="shared" si="12"/>
        <v>TP-T-13-01 @ 2.1 m</v>
      </c>
      <c r="O197" s="31"/>
      <c r="P197" s="31"/>
      <c r="Q197" s="31"/>
      <c r="R197" s="31"/>
      <c r="S197" s="48"/>
      <c r="T197" s="31"/>
      <c r="U197" s="31"/>
      <c r="V197" s="31"/>
      <c r="W197" s="31"/>
      <c r="X197" s="31"/>
      <c r="Y197" s="31"/>
      <c r="Z197" s="31"/>
      <c r="AA197" s="31"/>
      <c r="AB197" s="31"/>
      <c r="AC197" s="50">
        <v>83.504000000000005</v>
      </c>
      <c r="AD197" s="50">
        <v>15.203999999999994</v>
      </c>
      <c r="AE197" s="50">
        <v>1.2920000000000043</v>
      </c>
      <c r="AF197" s="50"/>
      <c r="AG197" s="50"/>
      <c r="AH197" s="50">
        <v>75.039999999999992</v>
      </c>
      <c r="AI197" s="50"/>
      <c r="AJ197" s="50"/>
      <c r="AK197" s="50">
        <v>52.92</v>
      </c>
      <c r="AL197" s="50"/>
      <c r="AM197" s="50">
        <v>29.811999999999994</v>
      </c>
      <c r="AN197" s="50"/>
      <c r="AO197" s="50">
        <v>16.495999999999999</v>
      </c>
      <c r="AP197" s="50">
        <v>11.334</v>
      </c>
      <c r="AQ197" s="50"/>
      <c r="AR197" s="50">
        <v>8.4500000000000028</v>
      </c>
      <c r="AS197" s="50"/>
      <c r="AT197" s="50">
        <v>6.5400000000000009</v>
      </c>
      <c r="AU197" s="50"/>
      <c r="AV197" s="50"/>
      <c r="AW197" s="50">
        <v>4.4540000000000024</v>
      </c>
      <c r="AX197" s="50"/>
      <c r="AY197" s="50"/>
      <c r="AZ197" s="50"/>
      <c r="BA197" s="50">
        <v>1.7440000000000011</v>
      </c>
      <c r="BB197" s="50"/>
      <c r="BC197" s="50"/>
      <c r="BD197" s="50">
        <v>1.2920000000000043</v>
      </c>
      <c r="BE197" s="50">
        <v>0.79000000000000181</v>
      </c>
      <c r="BF197" s="50"/>
      <c r="BG197" s="50"/>
      <c r="BH197" s="50"/>
      <c r="BI197" s="50"/>
      <c r="BJ197" s="50"/>
      <c r="BK197" s="50"/>
      <c r="BL197" s="50"/>
      <c r="BM197" s="50"/>
      <c r="BN197" s="50"/>
      <c r="BO197" s="50"/>
      <c r="BP197" s="50"/>
      <c r="BQ197" s="50"/>
      <c r="BR197" s="50"/>
      <c r="BS197" s="50"/>
      <c r="BT197" s="50"/>
      <c r="BU197" s="50"/>
      <c r="BV197" s="50"/>
      <c r="BW197" s="50"/>
      <c r="BX197" s="50"/>
      <c r="BY197" s="50"/>
      <c r="BZ197" s="50"/>
      <c r="CA197" s="50"/>
      <c r="CB197" s="50"/>
      <c r="CC197" s="50"/>
      <c r="CD197" s="50"/>
      <c r="CE197" s="50"/>
      <c r="CF197" s="50"/>
      <c r="CG197" s="50"/>
      <c r="CH197" s="50"/>
      <c r="CI197" s="50"/>
      <c r="CJ197" s="50"/>
      <c r="CK197" s="50"/>
      <c r="CL197" s="50"/>
      <c r="CM197" s="50"/>
      <c r="CN197" s="50"/>
      <c r="CO197" s="50"/>
      <c r="CP197" s="50"/>
      <c r="CQ197" s="50"/>
      <c r="CR197" s="50"/>
      <c r="CS197" s="50"/>
      <c r="CT197" s="50"/>
      <c r="CU197" s="50"/>
      <c r="CV197" s="50"/>
      <c r="CW197" s="50"/>
      <c r="CX197" s="50"/>
      <c r="CY197" s="50"/>
      <c r="CZ197" s="50"/>
      <c r="DA197" s="50"/>
      <c r="DB197" s="50"/>
      <c r="DC197" s="50"/>
      <c r="DD197" s="50"/>
      <c r="DE197" s="50"/>
      <c r="DF197" s="50"/>
      <c r="DG197" s="50"/>
      <c r="DH197" s="50"/>
      <c r="DI197" s="50"/>
      <c r="DJ197" s="50"/>
      <c r="DK197" s="50"/>
      <c r="DL197" s="50"/>
      <c r="DM197" s="50"/>
      <c r="DN197" s="50"/>
      <c r="DO197" s="50"/>
      <c r="DP197" s="50"/>
      <c r="DQ197" s="50"/>
      <c r="DR197" s="50"/>
      <c r="DS197" s="50"/>
      <c r="DT197" s="50"/>
      <c r="DU197" s="50"/>
      <c r="DV197" s="50"/>
      <c r="DW197" s="50"/>
      <c r="DX197" s="50"/>
      <c r="DY197" s="50"/>
      <c r="DZ197" s="50"/>
      <c r="EA197" s="50"/>
      <c r="EB197" s="50"/>
      <c r="EC197" s="50"/>
      <c r="ED197" s="50"/>
      <c r="EE197" s="50"/>
      <c r="EF197" s="50"/>
      <c r="EG197" s="50"/>
      <c r="EH197" s="50"/>
      <c r="EI197" s="50"/>
      <c r="EJ197" s="50"/>
      <c r="EK197" s="50"/>
      <c r="EL197" s="50"/>
      <c r="EM197" s="50"/>
      <c r="EN197" s="50"/>
      <c r="EO197" s="50"/>
      <c r="EP197" s="50"/>
      <c r="EQ197" s="50"/>
      <c r="ER197" s="50"/>
      <c r="ES197" s="50"/>
      <c r="ET197" s="50"/>
      <c r="EU197" s="50"/>
      <c r="EV197" s="50"/>
      <c r="EW197" s="50"/>
      <c r="EX197" s="41"/>
    </row>
    <row r="198" spans="1:154" ht="15" customHeight="1">
      <c r="A198" s="54" t="s">
        <v>78</v>
      </c>
      <c r="B198" s="21" t="s">
        <v>66</v>
      </c>
      <c r="C198" s="22">
        <v>2013</v>
      </c>
      <c r="D198" s="22" t="s">
        <v>217</v>
      </c>
      <c r="E198" s="22"/>
      <c r="F198" s="22" t="s">
        <v>119</v>
      </c>
      <c r="G198" s="22" t="s">
        <v>103</v>
      </c>
      <c r="H198" s="22">
        <v>1</v>
      </c>
      <c r="I198" s="22">
        <v>1.1000000000000001</v>
      </c>
      <c r="J198" s="22">
        <v>0.1</v>
      </c>
      <c r="K198" s="22" t="s">
        <v>180</v>
      </c>
      <c r="L198" s="28" t="e">
        <f>IF(ISNA(VLOOKUP(F198&amp;G198,#REF!,8,FALSE)),"",VLOOKUP(F198&amp;G198,#REF!,8,FALSE))</f>
        <v>#REF!</v>
      </c>
      <c r="M198" s="22" t="str">
        <f t="shared" si="11"/>
        <v>yes</v>
      </c>
      <c r="N198" s="22" t="str">
        <f t="shared" si="12"/>
        <v>TP-T-13-01 @ 1 m</v>
      </c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  <c r="AA198" s="31"/>
      <c r="AB198" s="31"/>
      <c r="AC198" s="50">
        <v>0</v>
      </c>
      <c r="AD198" s="50">
        <v>36</v>
      </c>
      <c r="AE198" s="50">
        <v>64</v>
      </c>
      <c r="AF198" s="50">
        <v>100</v>
      </c>
      <c r="AG198" s="50">
        <v>100</v>
      </c>
      <c r="AH198" s="50">
        <v>100</v>
      </c>
      <c r="AI198" s="50">
        <v>100</v>
      </c>
      <c r="AJ198" s="50">
        <v>100</v>
      </c>
      <c r="AK198" s="50">
        <v>100</v>
      </c>
      <c r="AL198" s="50">
        <v>100</v>
      </c>
      <c r="AM198" s="50"/>
      <c r="AN198" s="50"/>
      <c r="AO198" s="50">
        <v>100</v>
      </c>
      <c r="AP198" s="50"/>
      <c r="AQ198" s="50">
        <v>100</v>
      </c>
      <c r="AR198" s="50"/>
      <c r="AS198" s="50">
        <v>100</v>
      </c>
      <c r="AT198" s="50"/>
      <c r="AU198" s="50"/>
      <c r="AV198" s="50">
        <v>100</v>
      </c>
      <c r="AW198" s="50"/>
      <c r="AX198" s="50">
        <v>98.7</v>
      </c>
      <c r="AY198" s="50"/>
      <c r="AZ198" s="50"/>
      <c r="BA198" s="50">
        <v>90.3</v>
      </c>
      <c r="BB198" s="50"/>
      <c r="BC198" s="50"/>
      <c r="BD198" s="50">
        <v>64</v>
      </c>
      <c r="BE198" s="50"/>
      <c r="BF198" s="50"/>
      <c r="BG198" s="50"/>
      <c r="BH198" s="50"/>
      <c r="BI198" s="50"/>
      <c r="BJ198" s="50"/>
      <c r="BK198" s="50"/>
      <c r="BL198" s="50"/>
      <c r="BM198" s="50"/>
      <c r="BN198" s="50"/>
      <c r="BO198" s="50"/>
      <c r="BP198" s="50"/>
      <c r="BQ198" s="50"/>
      <c r="BR198" s="50"/>
      <c r="BS198" s="50"/>
      <c r="BT198" s="50"/>
      <c r="BU198" s="50"/>
      <c r="BV198" s="50"/>
      <c r="BW198" s="50"/>
      <c r="BX198" s="50"/>
      <c r="BY198" s="50"/>
      <c r="BZ198" s="50"/>
      <c r="CA198" s="50"/>
      <c r="CB198" s="50"/>
      <c r="CC198" s="50"/>
      <c r="CD198" s="50"/>
      <c r="CE198" s="50"/>
      <c r="CF198" s="50"/>
      <c r="CG198" s="50"/>
      <c r="CH198" s="50"/>
      <c r="CI198" s="50"/>
      <c r="CJ198" s="50"/>
      <c r="CK198" s="50"/>
      <c r="CL198" s="50"/>
      <c r="CM198" s="50"/>
      <c r="CN198" s="50"/>
      <c r="CO198" s="50"/>
      <c r="CP198" s="50"/>
      <c r="CQ198" s="50"/>
      <c r="CR198" s="50"/>
      <c r="CS198" s="50"/>
      <c r="CT198" s="50"/>
      <c r="CU198" s="50"/>
      <c r="CV198" s="50"/>
      <c r="CW198" s="50"/>
      <c r="CX198" s="50"/>
      <c r="CY198" s="50"/>
      <c r="CZ198" s="50"/>
      <c r="DA198" s="50"/>
      <c r="DB198" s="50"/>
      <c r="DC198" s="50"/>
      <c r="DD198" s="50"/>
      <c r="DE198" s="50"/>
      <c r="DF198" s="50"/>
      <c r="DG198" s="50"/>
      <c r="DH198" s="50"/>
      <c r="DI198" s="50"/>
      <c r="DJ198" s="50"/>
      <c r="DK198" s="50"/>
      <c r="DL198" s="50"/>
      <c r="DM198" s="50"/>
      <c r="DN198" s="50"/>
      <c r="DO198" s="50"/>
      <c r="DP198" s="50"/>
      <c r="DQ198" s="50"/>
      <c r="DR198" s="50"/>
      <c r="DS198" s="50"/>
      <c r="DT198" s="50"/>
      <c r="DU198" s="50"/>
      <c r="DV198" s="50"/>
      <c r="DW198" s="50"/>
      <c r="DX198" s="50"/>
      <c r="DY198" s="50"/>
      <c r="DZ198" s="50"/>
      <c r="EA198" s="50"/>
      <c r="EB198" s="50"/>
      <c r="EC198" s="50"/>
      <c r="ED198" s="50"/>
      <c r="EE198" s="50"/>
      <c r="EF198" s="50"/>
      <c r="EG198" s="50"/>
      <c r="EH198" s="50"/>
      <c r="EI198" s="50"/>
      <c r="EJ198" s="50"/>
      <c r="EK198" s="50"/>
      <c r="EL198" s="50"/>
      <c r="EM198" s="50"/>
      <c r="EN198" s="50"/>
      <c r="EO198" s="50"/>
      <c r="EP198" s="50"/>
      <c r="EQ198" s="50"/>
      <c r="ER198" s="50"/>
      <c r="ES198" s="50"/>
      <c r="ET198" s="50"/>
      <c r="EU198" s="50"/>
      <c r="EV198" s="50"/>
      <c r="EW198" s="50"/>
      <c r="EX198" s="41"/>
    </row>
    <row r="199" spans="1:154" ht="15" customHeight="1">
      <c r="A199" s="27" t="s">
        <v>78</v>
      </c>
      <c r="B199" s="21" t="s">
        <v>66</v>
      </c>
      <c r="C199" s="22">
        <v>2013</v>
      </c>
      <c r="D199" s="22" t="s">
        <v>217</v>
      </c>
      <c r="E199" s="22"/>
      <c r="F199" s="22" t="s">
        <v>120</v>
      </c>
      <c r="G199" s="22" t="s">
        <v>146</v>
      </c>
      <c r="H199" s="22">
        <v>4</v>
      </c>
      <c r="I199" s="22">
        <v>4.0999999999999996</v>
      </c>
      <c r="J199" s="22"/>
      <c r="K199" s="22" t="s">
        <v>274</v>
      </c>
      <c r="L199" s="28"/>
      <c r="M199" s="22" t="str">
        <f t="shared" si="11"/>
        <v>yes</v>
      </c>
      <c r="N199" s="22" t="str">
        <f t="shared" si="12"/>
        <v>TP-T-13-02 @ 4 m</v>
      </c>
      <c r="O199" s="31"/>
      <c r="P199" s="31"/>
      <c r="Q199" s="31"/>
      <c r="R199" s="31"/>
      <c r="S199" s="59"/>
      <c r="T199" s="31"/>
      <c r="U199" s="31"/>
      <c r="V199" s="31"/>
      <c r="W199" s="31"/>
      <c r="X199" s="31"/>
      <c r="Y199" s="31"/>
      <c r="Z199" s="31"/>
      <c r="AA199" s="31"/>
      <c r="AB199" s="31"/>
      <c r="AC199" s="50">
        <v>1.539999999999992</v>
      </c>
      <c r="AD199" s="50">
        <v>92.359999999999985</v>
      </c>
      <c r="AE199" s="50">
        <v>6.1000000000000165</v>
      </c>
      <c r="AF199" s="50"/>
      <c r="AG199" s="50"/>
      <c r="AH199" s="50">
        <v>100</v>
      </c>
      <c r="AI199" s="50"/>
      <c r="AJ199" s="50"/>
      <c r="AK199" s="50">
        <v>100</v>
      </c>
      <c r="AL199" s="50"/>
      <c r="AM199" s="50">
        <v>100</v>
      </c>
      <c r="AN199" s="50"/>
      <c r="AO199" s="50">
        <v>98.460000000000008</v>
      </c>
      <c r="AP199" s="50">
        <v>97.56</v>
      </c>
      <c r="AQ199" s="50"/>
      <c r="AR199" s="50">
        <v>96.740000000000009</v>
      </c>
      <c r="AS199" s="50"/>
      <c r="AT199" s="50">
        <v>94.76</v>
      </c>
      <c r="AU199" s="50"/>
      <c r="AV199" s="50"/>
      <c r="AW199" s="50">
        <v>86.38</v>
      </c>
      <c r="AX199" s="50"/>
      <c r="AY199" s="50"/>
      <c r="AZ199" s="50"/>
      <c r="BA199" s="50">
        <v>33.330000000000013</v>
      </c>
      <c r="BB199" s="50"/>
      <c r="BC199" s="50"/>
      <c r="BD199" s="50">
        <v>6.1000000000000165</v>
      </c>
      <c r="BE199" s="50">
        <v>3.8700000000000179</v>
      </c>
      <c r="BF199" s="50"/>
      <c r="BG199" s="50"/>
      <c r="BH199" s="50"/>
      <c r="BI199" s="50"/>
      <c r="BJ199" s="50"/>
      <c r="BK199" s="50"/>
      <c r="BL199" s="50"/>
      <c r="BM199" s="50"/>
      <c r="BN199" s="50"/>
      <c r="BO199" s="50"/>
      <c r="BP199" s="50"/>
      <c r="BQ199" s="50"/>
      <c r="BR199" s="50"/>
      <c r="BS199" s="50"/>
      <c r="BT199" s="50"/>
      <c r="BU199" s="50"/>
      <c r="BV199" s="50"/>
      <c r="BW199" s="50"/>
      <c r="BX199" s="50"/>
      <c r="BY199" s="50"/>
      <c r="BZ199" s="50"/>
      <c r="CA199" s="50"/>
      <c r="CB199" s="50"/>
      <c r="CC199" s="50"/>
      <c r="CD199" s="50"/>
      <c r="CE199" s="50"/>
      <c r="CF199" s="50"/>
      <c r="CG199" s="50"/>
      <c r="CH199" s="50"/>
      <c r="CI199" s="50"/>
      <c r="CJ199" s="50"/>
      <c r="CK199" s="50"/>
      <c r="CL199" s="50"/>
      <c r="CM199" s="50"/>
      <c r="CN199" s="50"/>
      <c r="CO199" s="50"/>
      <c r="CP199" s="50"/>
      <c r="CQ199" s="50"/>
      <c r="CR199" s="50"/>
      <c r="CS199" s="50"/>
      <c r="CT199" s="50"/>
      <c r="CU199" s="50"/>
      <c r="CV199" s="50"/>
      <c r="CW199" s="50"/>
      <c r="CX199" s="50"/>
      <c r="CY199" s="50"/>
      <c r="CZ199" s="50"/>
      <c r="DA199" s="50"/>
      <c r="DB199" s="50"/>
      <c r="DC199" s="50"/>
      <c r="DD199" s="50"/>
      <c r="DE199" s="50"/>
      <c r="DF199" s="50"/>
      <c r="DG199" s="50"/>
      <c r="DH199" s="50"/>
      <c r="DI199" s="50"/>
      <c r="DJ199" s="50"/>
      <c r="DK199" s="50"/>
      <c r="DL199" s="50"/>
      <c r="DM199" s="50"/>
      <c r="DN199" s="50"/>
      <c r="DO199" s="50"/>
      <c r="DP199" s="50"/>
      <c r="DQ199" s="50"/>
      <c r="DR199" s="50"/>
      <c r="DS199" s="50"/>
      <c r="DT199" s="50"/>
      <c r="DU199" s="50"/>
      <c r="DV199" s="50"/>
      <c r="DW199" s="50"/>
      <c r="DX199" s="50"/>
      <c r="DY199" s="50"/>
      <c r="DZ199" s="50"/>
      <c r="EA199" s="50"/>
      <c r="EB199" s="50"/>
      <c r="EC199" s="50"/>
      <c r="ED199" s="50"/>
      <c r="EE199" s="50"/>
      <c r="EF199" s="50"/>
      <c r="EG199" s="50"/>
      <c r="EH199" s="50"/>
      <c r="EI199" s="50"/>
      <c r="EJ199" s="50"/>
      <c r="EK199" s="50"/>
      <c r="EL199" s="50"/>
      <c r="EM199" s="50"/>
      <c r="EN199" s="50"/>
      <c r="EO199" s="50"/>
      <c r="EP199" s="50"/>
      <c r="EQ199" s="50"/>
      <c r="ER199" s="50"/>
      <c r="ES199" s="50"/>
      <c r="ET199" s="50"/>
      <c r="EU199" s="50"/>
      <c r="EV199" s="50"/>
      <c r="EW199" s="50"/>
      <c r="EX199" s="41"/>
    </row>
    <row r="200" spans="1:154" ht="15" customHeight="1">
      <c r="A200" s="27" t="s">
        <v>78</v>
      </c>
      <c r="B200" s="21" t="s">
        <v>66</v>
      </c>
      <c r="C200" s="22">
        <v>2013</v>
      </c>
      <c r="D200" s="22" t="s">
        <v>217</v>
      </c>
      <c r="E200" s="22"/>
      <c r="F200" s="22" t="s">
        <v>120</v>
      </c>
      <c r="G200" s="22" t="s">
        <v>76</v>
      </c>
      <c r="H200" s="22">
        <v>4.7</v>
      </c>
      <c r="I200" s="22">
        <v>4.8</v>
      </c>
      <c r="J200" s="22"/>
      <c r="K200" s="22" t="s">
        <v>274</v>
      </c>
      <c r="L200" s="28"/>
      <c r="M200" s="22" t="str">
        <f t="shared" si="11"/>
        <v>yes</v>
      </c>
      <c r="N200" s="22" t="str">
        <f t="shared" si="12"/>
        <v>TP-T-13-02 @ 4.7 m</v>
      </c>
      <c r="O200" s="31"/>
      <c r="P200" s="31"/>
      <c r="Q200" s="31"/>
      <c r="R200" s="31"/>
      <c r="S200" s="59"/>
      <c r="T200" s="31"/>
      <c r="U200" s="31"/>
      <c r="V200" s="31"/>
      <c r="W200" s="31"/>
      <c r="X200" s="31"/>
      <c r="Y200" s="31"/>
      <c r="Z200" s="31"/>
      <c r="AA200" s="31"/>
      <c r="AB200" s="31"/>
      <c r="AC200" s="50">
        <v>55.325999999999986</v>
      </c>
      <c r="AD200" s="50">
        <v>43.225999999999999</v>
      </c>
      <c r="AE200" s="50">
        <v>1.4480000000000159</v>
      </c>
      <c r="AF200" s="50"/>
      <c r="AG200" s="50"/>
      <c r="AH200" s="50">
        <v>80.093999999999994</v>
      </c>
      <c r="AI200" s="50"/>
      <c r="AJ200" s="50"/>
      <c r="AK200" s="50">
        <v>73.078000000000003</v>
      </c>
      <c r="AL200" s="50"/>
      <c r="AM200" s="50">
        <v>53.904000000000011</v>
      </c>
      <c r="AN200" s="50"/>
      <c r="AO200" s="50">
        <v>44.674000000000014</v>
      </c>
      <c r="AP200" s="50">
        <v>39.774000000000008</v>
      </c>
      <c r="AQ200" s="50"/>
      <c r="AR200" s="50">
        <v>37.436000000000014</v>
      </c>
      <c r="AS200" s="50"/>
      <c r="AT200" s="50">
        <v>33.872000000000014</v>
      </c>
      <c r="AU200" s="50"/>
      <c r="AV200" s="50"/>
      <c r="AW200" s="50">
        <v>18.176000000000016</v>
      </c>
      <c r="AX200" s="50"/>
      <c r="AY200" s="50"/>
      <c r="AZ200" s="50"/>
      <c r="BA200" s="50">
        <v>4.7820000000000196</v>
      </c>
      <c r="BB200" s="50"/>
      <c r="BC200" s="50"/>
      <c r="BD200" s="50">
        <v>1.4480000000000159</v>
      </c>
      <c r="BE200" s="50">
        <v>0.76200000000001822</v>
      </c>
      <c r="BF200" s="50"/>
      <c r="BG200" s="50"/>
      <c r="BH200" s="50"/>
      <c r="BI200" s="50"/>
      <c r="BJ200" s="50"/>
      <c r="BK200" s="50"/>
      <c r="BL200" s="50"/>
      <c r="BM200" s="50"/>
      <c r="BN200" s="50"/>
      <c r="BO200" s="50"/>
      <c r="BP200" s="50"/>
      <c r="BQ200" s="50"/>
      <c r="BR200" s="50"/>
      <c r="BS200" s="50"/>
      <c r="BT200" s="50"/>
      <c r="BU200" s="50"/>
      <c r="BV200" s="50"/>
      <c r="BW200" s="50"/>
      <c r="BX200" s="50"/>
      <c r="BY200" s="50"/>
      <c r="BZ200" s="50"/>
      <c r="CA200" s="50"/>
      <c r="CB200" s="50"/>
      <c r="CC200" s="50"/>
      <c r="CD200" s="50"/>
      <c r="CE200" s="50"/>
      <c r="CF200" s="50"/>
      <c r="CG200" s="50"/>
      <c r="CH200" s="50"/>
      <c r="CI200" s="50"/>
      <c r="CJ200" s="50"/>
      <c r="CK200" s="50"/>
      <c r="CL200" s="50"/>
      <c r="CM200" s="50"/>
      <c r="CN200" s="50"/>
      <c r="CO200" s="50"/>
      <c r="CP200" s="50"/>
      <c r="CQ200" s="50"/>
      <c r="CR200" s="50"/>
      <c r="CS200" s="50"/>
      <c r="CT200" s="50"/>
      <c r="CU200" s="50"/>
      <c r="CV200" s="50"/>
      <c r="CW200" s="50"/>
      <c r="CX200" s="50"/>
      <c r="CY200" s="50"/>
      <c r="CZ200" s="50"/>
      <c r="DA200" s="50"/>
      <c r="DB200" s="50"/>
      <c r="DC200" s="50"/>
      <c r="DD200" s="50"/>
      <c r="DE200" s="50"/>
      <c r="DF200" s="50"/>
      <c r="DG200" s="50"/>
      <c r="DH200" s="50"/>
      <c r="DI200" s="50"/>
      <c r="DJ200" s="50"/>
      <c r="DK200" s="50"/>
      <c r="DL200" s="50"/>
      <c r="DM200" s="50"/>
      <c r="DN200" s="50"/>
      <c r="DO200" s="50"/>
      <c r="DP200" s="50"/>
      <c r="DQ200" s="50"/>
      <c r="DR200" s="50"/>
      <c r="DS200" s="50"/>
      <c r="DT200" s="50"/>
      <c r="DU200" s="50"/>
      <c r="DV200" s="50"/>
      <c r="DW200" s="50"/>
      <c r="DX200" s="50"/>
      <c r="DY200" s="50"/>
      <c r="DZ200" s="50"/>
      <c r="EA200" s="50"/>
      <c r="EB200" s="50"/>
      <c r="EC200" s="50"/>
      <c r="ED200" s="50"/>
      <c r="EE200" s="50"/>
      <c r="EF200" s="50"/>
      <c r="EG200" s="50"/>
      <c r="EH200" s="50"/>
      <c r="EI200" s="50"/>
      <c r="EJ200" s="50"/>
      <c r="EK200" s="50"/>
      <c r="EL200" s="50"/>
      <c r="EM200" s="50"/>
      <c r="EN200" s="50"/>
      <c r="EO200" s="50"/>
      <c r="EP200" s="50"/>
      <c r="EQ200" s="50"/>
      <c r="ER200" s="50"/>
      <c r="ES200" s="50"/>
      <c r="ET200" s="50"/>
      <c r="EU200" s="50"/>
      <c r="EV200" s="50"/>
      <c r="EW200" s="50"/>
      <c r="EX200" s="41"/>
    </row>
    <row r="201" spans="1:154" ht="15" customHeight="1">
      <c r="A201" s="27" t="s">
        <v>78</v>
      </c>
      <c r="B201" s="21" t="s">
        <v>66</v>
      </c>
      <c r="C201" s="22">
        <v>2013</v>
      </c>
      <c r="D201" s="22" t="s">
        <v>217</v>
      </c>
      <c r="E201" s="22"/>
      <c r="F201" s="22" t="s">
        <v>122</v>
      </c>
      <c r="G201" s="22" t="s">
        <v>146</v>
      </c>
      <c r="H201" s="22">
        <v>5</v>
      </c>
      <c r="I201" s="22">
        <v>5.0999999999999996</v>
      </c>
      <c r="J201" s="22"/>
      <c r="K201" s="22" t="s">
        <v>274</v>
      </c>
      <c r="L201" s="28"/>
      <c r="M201" s="22" t="str">
        <f t="shared" si="11"/>
        <v>yes</v>
      </c>
      <c r="N201" s="22" t="str">
        <f t="shared" si="12"/>
        <v>TP-T-13-04 @ 5 m</v>
      </c>
      <c r="O201" s="31"/>
      <c r="P201" s="31"/>
      <c r="Q201" s="31"/>
      <c r="R201" s="31"/>
      <c r="S201" s="59"/>
      <c r="T201" s="31"/>
      <c r="U201" s="31"/>
      <c r="V201" s="31"/>
      <c r="W201" s="31"/>
      <c r="X201" s="31"/>
      <c r="Y201" s="31"/>
      <c r="Z201" s="31"/>
      <c r="AA201" s="31"/>
      <c r="AB201" s="31"/>
      <c r="AC201" s="50">
        <v>18.379999999999995</v>
      </c>
      <c r="AD201" s="50">
        <v>77.080000000000013</v>
      </c>
      <c r="AE201" s="50">
        <v>4.5399999999999885</v>
      </c>
      <c r="AF201" s="50"/>
      <c r="AG201" s="50"/>
      <c r="AH201" s="50">
        <v>100</v>
      </c>
      <c r="AI201" s="50"/>
      <c r="AJ201" s="50"/>
      <c r="AK201" s="50">
        <v>100</v>
      </c>
      <c r="AL201" s="50"/>
      <c r="AM201" s="50">
        <v>92.73</v>
      </c>
      <c r="AN201" s="50"/>
      <c r="AO201" s="50">
        <v>81.62</v>
      </c>
      <c r="AP201" s="50">
        <v>73.489999999999995</v>
      </c>
      <c r="AQ201" s="50"/>
      <c r="AR201" s="50">
        <v>69.97</v>
      </c>
      <c r="AS201" s="50"/>
      <c r="AT201" s="50">
        <v>67.179999999999993</v>
      </c>
      <c r="AU201" s="50"/>
      <c r="AV201" s="50"/>
      <c r="AW201" s="50">
        <v>55.789999999999992</v>
      </c>
      <c r="AX201" s="50"/>
      <c r="AY201" s="50"/>
      <c r="AZ201" s="50"/>
      <c r="BA201" s="50">
        <v>18.61999999999999</v>
      </c>
      <c r="BB201" s="50"/>
      <c r="BC201" s="50"/>
      <c r="BD201" s="50">
        <v>4.5399999999999885</v>
      </c>
      <c r="BE201" s="50">
        <v>1.3299999999999867</v>
      </c>
      <c r="BF201" s="50"/>
      <c r="BG201" s="50"/>
      <c r="BH201" s="50"/>
      <c r="BI201" s="50"/>
      <c r="BJ201" s="50"/>
      <c r="BK201" s="50"/>
      <c r="BL201" s="50"/>
      <c r="BM201" s="50"/>
      <c r="BN201" s="50"/>
      <c r="BO201" s="50"/>
      <c r="BP201" s="50"/>
      <c r="BQ201" s="50"/>
      <c r="BR201" s="50"/>
      <c r="BS201" s="50"/>
      <c r="BT201" s="50"/>
      <c r="BU201" s="50"/>
      <c r="BV201" s="50"/>
      <c r="BW201" s="50"/>
      <c r="BX201" s="50"/>
      <c r="BY201" s="50"/>
      <c r="BZ201" s="50"/>
      <c r="CA201" s="50"/>
      <c r="CB201" s="50"/>
      <c r="CC201" s="50"/>
      <c r="CD201" s="50"/>
      <c r="CE201" s="50"/>
      <c r="CF201" s="50"/>
      <c r="CG201" s="50"/>
      <c r="CH201" s="50"/>
      <c r="CI201" s="50"/>
      <c r="CJ201" s="50"/>
      <c r="CK201" s="50"/>
      <c r="CL201" s="50"/>
      <c r="CM201" s="50"/>
      <c r="CN201" s="50"/>
      <c r="CO201" s="50"/>
      <c r="CP201" s="50"/>
      <c r="CQ201" s="50"/>
      <c r="CR201" s="50"/>
      <c r="CS201" s="50"/>
      <c r="CT201" s="50"/>
      <c r="CU201" s="50"/>
      <c r="CV201" s="50"/>
      <c r="CW201" s="50"/>
      <c r="CX201" s="50"/>
      <c r="CY201" s="50"/>
      <c r="CZ201" s="50"/>
      <c r="DA201" s="50"/>
      <c r="DB201" s="50"/>
      <c r="DC201" s="50"/>
      <c r="DD201" s="50"/>
      <c r="DE201" s="50"/>
      <c r="DF201" s="50"/>
      <c r="DG201" s="50"/>
      <c r="DH201" s="50"/>
      <c r="DI201" s="50"/>
      <c r="DJ201" s="50"/>
      <c r="DK201" s="50"/>
      <c r="DL201" s="50"/>
      <c r="DM201" s="50"/>
      <c r="DN201" s="50"/>
      <c r="DO201" s="50"/>
      <c r="DP201" s="50"/>
      <c r="DQ201" s="50"/>
      <c r="DR201" s="50"/>
      <c r="DS201" s="50"/>
      <c r="DT201" s="50"/>
      <c r="DU201" s="50"/>
      <c r="DV201" s="50"/>
      <c r="DW201" s="50"/>
      <c r="DX201" s="50"/>
      <c r="DY201" s="50"/>
      <c r="DZ201" s="50"/>
      <c r="EA201" s="50"/>
      <c r="EB201" s="50"/>
      <c r="EC201" s="50"/>
      <c r="ED201" s="50"/>
      <c r="EE201" s="50"/>
      <c r="EF201" s="50"/>
      <c r="EG201" s="50"/>
      <c r="EH201" s="50"/>
      <c r="EI201" s="50"/>
      <c r="EJ201" s="50"/>
      <c r="EK201" s="50"/>
      <c r="EL201" s="50"/>
      <c r="EM201" s="50"/>
      <c r="EN201" s="50"/>
      <c r="EO201" s="50"/>
      <c r="EP201" s="50"/>
      <c r="EQ201" s="50"/>
      <c r="ER201" s="50"/>
      <c r="ES201" s="50"/>
      <c r="ET201" s="50"/>
      <c r="EU201" s="50"/>
      <c r="EV201" s="50"/>
      <c r="EW201" s="50"/>
      <c r="EX201" s="41"/>
    </row>
    <row r="202" spans="1:154" ht="15" customHeight="1">
      <c r="A202" s="54" t="s">
        <v>78</v>
      </c>
      <c r="B202" s="21" t="s">
        <v>66</v>
      </c>
      <c r="C202" s="22">
        <v>2013</v>
      </c>
      <c r="D202" s="22" t="s">
        <v>217</v>
      </c>
      <c r="E202" s="22"/>
      <c r="F202" s="22" t="s">
        <v>122</v>
      </c>
      <c r="G202" s="22" t="s">
        <v>105</v>
      </c>
      <c r="H202" s="22">
        <v>2.5</v>
      </c>
      <c r="I202" s="22">
        <v>2.6</v>
      </c>
      <c r="J202" s="22">
        <v>0.1</v>
      </c>
      <c r="K202" s="22" t="s">
        <v>180</v>
      </c>
      <c r="L202" s="28" t="e">
        <f>IF(ISNA(VLOOKUP(F202&amp;G202,#REF!,8,FALSE)),"",VLOOKUP(F202&amp;G202,#REF!,8,FALSE))</f>
        <v>#REF!</v>
      </c>
      <c r="M202" s="22" t="str">
        <f t="shared" si="11"/>
        <v>yes</v>
      </c>
      <c r="N202" s="22" t="str">
        <f t="shared" si="12"/>
        <v>TP-T-13-04 @ 2.5 m</v>
      </c>
      <c r="O202" s="31"/>
      <c r="P202" s="31"/>
      <c r="Q202" s="31"/>
      <c r="R202" s="31"/>
      <c r="S202" s="59"/>
      <c r="T202" s="31"/>
      <c r="U202" s="31"/>
      <c r="V202" s="31"/>
      <c r="W202" s="31"/>
      <c r="X202" s="31"/>
      <c r="Y202" s="31"/>
      <c r="Z202" s="31"/>
      <c r="AA202" s="31"/>
      <c r="AB202" s="31"/>
      <c r="AC202" s="50">
        <v>0</v>
      </c>
      <c r="AD202" s="50">
        <v>88.4</v>
      </c>
      <c r="AE202" s="50">
        <v>11.6</v>
      </c>
      <c r="AF202" s="50">
        <v>100</v>
      </c>
      <c r="AG202" s="50">
        <v>100</v>
      </c>
      <c r="AH202" s="50">
        <v>100</v>
      </c>
      <c r="AI202" s="50">
        <v>100</v>
      </c>
      <c r="AJ202" s="50">
        <v>100</v>
      </c>
      <c r="AK202" s="50">
        <v>100</v>
      </c>
      <c r="AL202" s="50">
        <v>100</v>
      </c>
      <c r="AM202" s="50"/>
      <c r="AN202" s="50"/>
      <c r="AO202" s="50">
        <v>100</v>
      </c>
      <c r="AP202" s="50"/>
      <c r="AQ202" s="50">
        <v>100</v>
      </c>
      <c r="AR202" s="50"/>
      <c r="AS202" s="50">
        <v>99.8</v>
      </c>
      <c r="AT202" s="50"/>
      <c r="AU202" s="50"/>
      <c r="AV202" s="50">
        <v>98.8</v>
      </c>
      <c r="AW202" s="50"/>
      <c r="AX202" s="50">
        <v>79.3</v>
      </c>
      <c r="AY202" s="50"/>
      <c r="AZ202" s="50"/>
      <c r="BA202" s="50">
        <v>34.299999999999997</v>
      </c>
      <c r="BB202" s="50"/>
      <c r="BC202" s="50"/>
      <c r="BD202" s="50">
        <v>11.6</v>
      </c>
      <c r="BE202" s="50"/>
      <c r="BF202" s="50"/>
      <c r="BG202" s="50"/>
      <c r="BH202" s="50"/>
      <c r="BI202" s="50"/>
      <c r="BJ202" s="50"/>
      <c r="BK202" s="50"/>
      <c r="BL202" s="50"/>
      <c r="BM202" s="50"/>
      <c r="BN202" s="50"/>
      <c r="BO202" s="50"/>
      <c r="BP202" s="50"/>
      <c r="BQ202" s="50"/>
      <c r="BR202" s="50"/>
      <c r="BS202" s="50"/>
      <c r="BT202" s="50"/>
      <c r="BU202" s="50"/>
      <c r="BV202" s="50"/>
      <c r="BW202" s="50"/>
      <c r="BX202" s="50"/>
      <c r="BY202" s="50"/>
      <c r="BZ202" s="50"/>
      <c r="CA202" s="50"/>
      <c r="CB202" s="50"/>
      <c r="CC202" s="50"/>
      <c r="CD202" s="50"/>
      <c r="CE202" s="50"/>
      <c r="CF202" s="50"/>
      <c r="CG202" s="50"/>
      <c r="CH202" s="50"/>
      <c r="CI202" s="50"/>
      <c r="CJ202" s="50"/>
      <c r="CK202" s="50"/>
      <c r="CL202" s="50"/>
      <c r="CM202" s="50"/>
      <c r="CN202" s="50"/>
      <c r="CO202" s="50"/>
      <c r="CP202" s="50"/>
      <c r="CQ202" s="50"/>
      <c r="CR202" s="50"/>
      <c r="CS202" s="50"/>
      <c r="CT202" s="50"/>
      <c r="CU202" s="50"/>
      <c r="CV202" s="50"/>
      <c r="CW202" s="50"/>
      <c r="CX202" s="50"/>
      <c r="CY202" s="50"/>
      <c r="CZ202" s="50"/>
      <c r="DA202" s="50"/>
      <c r="DB202" s="50"/>
      <c r="DC202" s="50"/>
      <c r="DD202" s="50"/>
      <c r="DE202" s="50"/>
      <c r="DF202" s="50"/>
      <c r="DG202" s="50"/>
      <c r="DH202" s="50"/>
      <c r="DI202" s="50"/>
      <c r="DJ202" s="50"/>
      <c r="DK202" s="50"/>
      <c r="DL202" s="50"/>
      <c r="DM202" s="50"/>
      <c r="DN202" s="50"/>
      <c r="DO202" s="50"/>
      <c r="DP202" s="50"/>
      <c r="DQ202" s="50"/>
      <c r="DR202" s="50"/>
      <c r="DS202" s="50"/>
      <c r="DT202" s="50"/>
      <c r="DU202" s="50"/>
      <c r="DV202" s="50"/>
      <c r="DW202" s="50"/>
      <c r="DX202" s="50"/>
      <c r="DY202" s="50"/>
      <c r="DZ202" s="50"/>
      <c r="EA202" s="50"/>
      <c r="EB202" s="50"/>
      <c r="EC202" s="50"/>
      <c r="ED202" s="50"/>
      <c r="EE202" s="50"/>
      <c r="EF202" s="50"/>
      <c r="EG202" s="50"/>
      <c r="EH202" s="50"/>
      <c r="EI202" s="50"/>
      <c r="EJ202" s="50"/>
      <c r="EK202" s="50"/>
      <c r="EL202" s="50"/>
      <c r="EM202" s="50"/>
      <c r="EN202" s="50"/>
      <c r="EO202" s="50"/>
      <c r="EP202" s="50"/>
      <c r="EQ202" s="50"/>
      <c r="ER202" s="50"/>
      <c r="ES202" s="50"/>
      <c r="ET202" s="50"/>
      <c r="EU202" s="50"/>
      <c r="EV202" s="50"/>
      <c r="EW202" s="50"/>
      <c r="EX202" s="41"/>
    </row>
    <row r="203" spans="1:154" ht="15" customHeight="1">
      <c r="A203" s="54" t="s">
        <v>78</v>
      </c>
      <c r="B203" s="21" t="s">
        <v>66</v>
      </c>
      <c r="C203" s="22">
        <v>2013</v>
      </c>
      <c r="D203" s="22" t="s">
        <v>217</v>
      </c>
      <c r="E203" s="22"/>
      <c r="F203" s="22" t="s">
        <v>127</v>
      </c>
      <c r="G203" s="22" t="s">
        <v>103</v>
      </c>
      <c r="H203" s="22">
        <v>1</v>
      </c>
      <c r="I203" s="22">
        <v>1.1000000000000001</v>
      </c>
      <c r="J203" s="22">
        <v>0.1</v>
      </c>
      <c r="K203" s="22" t="s">
        <v>180</v>
      </c>
      <c r="L203" s="28" t="e">
        <f>IF(ISNA(VLOOKUP(F203&amp;G203,#REF!,8,FALSE)),"",VLOOKUP(F203&amp;G203,#REF!,8,FALSE))</f>
        <v>#REF!</v>
      </c>
      <c r="M203" s="22" t="str">
        <f t="shared" si="11"/>
        <v>yes</v>
      </c>
      <c r="N203" s="22" t="str">
        <f t="shared" si="12"/>
        <v>TP-T-13-05 @ 1 m</v>
      </c>
      <c r="O203" s="31"/>
      <c r="P203" s="31"/>
      <c r="Q203" s="31"/>
      <c r="R203" s="31"/>
      <c r="S203" s="59"/>
      <c r="T203" s="31"/>
      <c r="U203" s="31"/>
      <c r="V203" s="31"/>
      <c r="W203" s="31"/>
      <c r="X203" s="31"/>
      <c r="Y203" s="31"/>
      <c r="Z203" s="31"/>
      <c r="AA203" s="31"/>
      <c r="AB203" s="31"/>
      <c r="AC203" s="50">
        <v>0.7</v>
      </c>
      <c r="AD203" s="50">
        <v>97</v>
      </c>
      <c r="AE203" s="50">
        <v>2.2999999999999998</v>
      </c>
      <c r="AF203" s="50">
        <v>100</v>
      </c>
      <c r="AG203" s="50">
        <v>100</v>
      </c>
      <c r="AH203" s="50">
        <v>100</v>
      </c>
      <c r="AI203" s="50">
        <v>100</v>
      </c>
      <c r="AJ203" s="50">
        <v>100</v>
      </c>
      <c r="AK203" s="50"/>
      <c r="AL203" s="50">
        <v>100</v>
      </c>
      <c r="AM203" s="50"/>
      <c r="AN203" s="50"/>
      <c r="AO203" s="50">
        <v>99.3</v>
      </c>
      <c r="AP203" s="50"/>
      <c r="AQ203" s="50">
        <v>97.5</v>
      </c>
      <c r="AR203" s="50"/>
      <c r="AS203" s="50">
        <v>93.5</v>
      </c>
      <c r="AT203" s="50"/>
      <c r="AU203" s="50"/>
      <c r="AV203" s="50">
        <v>67.7</v>
      </c>
      <c r="AW203" s="50"/>
      <c r="AX203" s="50">
        <v>37.4</v>
      </c>
      <c r="AY203" s="50"/>
      <c r="AZ203" s="50"/>
      <c r="BA203" s="50">
        <v>18.3</v>
      </c>
      <c r="BB203" s="50"/>
      <c r="BC203" s="50"/>
      <c r="BD203" s="50">
        <v>2.2999999999999998</v>
      </c>
      <c r="BE203" s="50"/>
      <c r="BF203" s="50"/>
      <c r="BG203" s="50"/>
      <c r="BH203" s="50"/>
      <c r="BI203" s="50"/>
      <c r="BJ203" s="50"/>
      <c r="BK203" s="50"/>
      <c r="BL203" s="50"/>
      <c r="BM203" s="50"/>
      <c r="BN203" s="50"/>
      <c r="BO203" s="50"/>
      <c r="BP203" s="50"/>
      <c r="BQ203" s="50"/>
      <c r="BR203" s="50"/>
      <c r="BS203" s="50"/>
      <c r="BT203" s="50"/>
      <c r="BU203" s="50"/>
      <c r="BV203" s="50"/>
      <c r="BW203" s="50"/>
      <c r="BX203" s="50"/>
      <c r="BY203" s="50"/>
      <c r="BZ203" s="50"/>
      <c r="CA203" s="50"/>
      <c r="CB203" s="50"/>
      <c r="CC203" s="50"/>
      <c r="CD203" s="50"/>
      <c r="CE203" s="50"/>
      <c r="CF203" s="50"/>
      <c r="CG203" s="50"/>
      <c r="CH203" s="50"/>
      <c r="CI203" s="50"/>
      <c r="CJ203" s="50"/>
      <c r="CK203" s="50"/>
      <c r="CL203" s="50"/>
      <c r="CM203" s="50"/>
      <c r="CN203" s="50"/>
      <c r="CO203" s="50"/>
      <c r="CP203" s="50"/>
      <c r="CQ203" s="50"/>
      <c r="CR203" s="50"/>
      <c r="CS203" s="50"/>
      <c r="CT203" s="50"/>
      <c r="CU203" s="50"/>
      <c r="CV203" s="50"/>
      <c r="CW203" s="50"/>
      <c r="CX203" s="50"/>
      <c r="CY203" s="50"/>
      <c r="CZ203" s="50"/>
      <c r="DA203" s="50"/>
      <c r="DB203" s="50"/>
      <c r="DC203" s="50"/>
      <c r="DD203" s="50"/>
      <c r="DE203" s="50"/>
      <c r="DF203" s="50"/>
      <c r="DG203" s="50"/>
      <c r="DH203" s="50"/>
      <c r="DI203" s="50"/>
      <c r="DJ203" s="50"/>
      <c r="DK203" s="50"/>
      <c r="DL203" s="50"/>
      <c r="DM203" s="50"/>
      <c r="DN203" s="50"/>
      <c r="DO203" s="50"/>
      <c r="DP203" s="50"/>
      <c r="DQ203" s="50"/>
      <c r="DR203" s="50"/>
      <c r="DS203" s="50"/>
      <c r="DT203" s="50"/>
      <c r="DU203" s="50"/>
      <c r="DV203" s="50"/>
      <c r="DW203" s="50"/>
      <c r="DX203" s="50"/>
      <c r="DY203" s="50"/>
      <c r="DZ203" s="50"/>
      <c r="EA203" s="50"/>
      <c r="EB203" s="50"/>
      <c r="EC203" s="50"/>
      <c r="ED203" s="50"/>
      <c r="EE203" s="50"/>
      <c r="EF203" s="50"/>
      <c r="EG203" s="50"/>
      <c r="EH203" s="50"/>
      <c r="EI203" s="50"/>
      <c r="EJ203" s="50"/>
      <c r="EK203" s="50"/>
      <c r="EL203" s="50"/>
      <c r="EM203" s="50"/>
      <c r="EN203" s="50"/>
      <c r="EO203" s="50"/>
      <c r="EP203" s="50"/>
      <c r="EQ203" s="50"/>
      <c r="ER203" s="50"/>
      <c r="ES203" s="50"/>
      <c r="ET203" s="50"/>
      <c r="EU203" s="50"/>
      <c r="EV203" s="50"/>
      <c r="EW203" s="50"/>
      <c r="EX203" s="41"/>
    </row>
    <row r="204" spans="1:154" ht="15" customHeight="1">
      <c r="A204" s="27" t="s">
        <v>78</v>
      </c>
      <c r="B204" s="21" t="s">
        <v>66</v>
      </c>
      <c r="C204" s="22">
        <v>2013</v>
      </c>
      <c r="D204" s="22" t="s">
        <v>217</v>
      </c>
      <c r="E204" s="22"/>
      <c r="F204" s="22" t="s">
        <v>128</v>
      </c>
      <c r="G204" s="22" t="s">
        <v>146</v>
      </c>
      <c r="H204" s="22">
        <v>2.1</v>
      </c>
      <c r="I204" s="22">
        <v>2.2000000000000002</v>
      </c>
      <c r="J204" s="22"/>
      <c r="K204" s="22" t="s">
        <v>274</v>
      </c>
      <c r="L204" s="28"/>
      <c r="M204" s="22" t="str">
        <f t="shared" si="11"/>
        <v>yes</v>
      </c>
      <c r="N204" s="22" t="str">
        <f t="shared" si="12"/>
        <v>TP-T-13-06 @ 2.1 m</v>
      </c>
      <c r="O204" s="31"/>
      <c r="P204" s="31"/>
      <c r="Q204" s="31"/>
      <c r="R204" s="31"/>
      <c r="S204" s="48"/>
      <c r="T204" s="31"/>
      <c r="U204" s="31"/>
      <c r="V204" s="31"/>
      <c r="W204" s="31"/>
      <c r="X204" s="31"/>
      <c r="Y204" s="31"/>
      <c r="Z204" s="31"/>
      <c r="AA204" s="31"/>
      <c r="AB204" s="31"/>
      <c r="AC204" s="50">
        <v>0</v>
      </c>
      <c r="AD204" s="50">
        <v>72.680000000000007</v>
      </c>
      <c r="AE204" s="50">
        <v>27.32</v>
      </c>
      <c r="AF204" s="50"/>
      <c r="AG204" s="50"/>
      <c r="AH204" s="50">
        <v>100</v>
      </c>
      <c r="AI204" s="50"/>
      <c r="AJ204" s="50"/>
      <c r="AK204" s="50">
        <v>100</v>
      </c>
      <c r="AL204" s="50"/>
      <c r="AM204" s="50">
        <v>100</v>
      </c>
      <c r="AN204" s="50"/>
      <c r="AO204" s="50">
        <v>100</v>
      </c>
      <c r="AP204" s="50">
        <v>100</v>
      </c>
      <c r="AQ204" s="50"/>
      <c r="AR204" s="50">
        <v>99.68</v>
      </c>
      <c r="AS204" s="50"/>
      <c r="AT204" s="50">
        <v>98.98</v>
      </c>
      <c r="AU204" s="50"/>
      <c r="AV204" s="50"/>
      <c r="AW204" s="50">
        <v>93.89</v>
      </c>
      <c r="AX204" s="50"/>
      <c r="AY204" s="50"/>
      <c r="AZ204" s="50"/>
      <c r="BA204" s="50">
        <v>45.97</v>
      </c>
      <c r="BB204" s="50"/>
      <c r="BC204" s="50"/>
      <c r="BD204" s="50">
        <v>27.32</v>
      </c>
      <c r="BE204" s="50">
        <v>10.88</v>
      </c>
      <c r="BF204" s="50"/>
      <c r="BG204" s="50"/>
      <c r="BH204" s="50"/>
      <c r="BI204" s="50"/>
      <c r="BJ204" s="50"/>
      <c r="BK204" s="50"/>
      <c r="BL204" s="50"/>
      <c r="BM204" s="50"/>
      <c r="BN204" s="50"/>
      <c r="BO204" s="50"/>
      <c r="BP204" s="50"/>
      <c r="BQ204" s="50"/>
      <c r="BR204" s="50"/>
      <c r="BS204" s="50"/>
      <c r="BT204" s="50"/>
      <c r="BU204" s="50"/>
      <c r="BV204" s="50"/>
      <c r="BW204" s="50"/>
      <c r="BX204" s="50"/>
      <c r="BY204" s="50"/>
      <c r="BZ204" s="50"/>
      <c r="CA204" s="50"/>
      <c r="CB204" s="50"/>
      <c r="CC204" s="50"/>
      <c r="CD204" s="50"/>
      <c r="CE204" s="50"/>
      <c r="CF204" s="50"/>
      <c r="CG204" s="50"/>
      <c r="CH204" s="50"/>
      <c r="CI204" s="50"/>
      <c r="CJ204" s="50"/>
      <c r="CK204" s="50"/>
      <c r="CL204" s="50"/>
      <c r="CM204" s="50"/>
      <c r="CN204" s="50"/>
      <c r="CO204" s="50"/>
      <c r="CP204" s="50"/>
      <c r="CQ204" s="50"/>
      <c r="CR204" s="50"/>
      <c r="CS204" s="50"/>
      <c r="CT204" s="50"/>
      <c r="CU204" s="50"/>
      <c r="CV204" s="50"/>
      <c r="CW204" s="50"/>
      <c r="CX204" s="50"/>
      <c r="CY204" s="50"/>
      <c r="CZ204" s="50"/>
      <c r="DA204" s="50"/>
      <c r="DB204" s="50"/>
      <c r="DC204" s="50"/>
      <c r="DD204" s="50"/>
      <c r="DE204" s="50"/>
      <c r="DF204" s="50"/>
      <c r="DG204" s="50"/>
      <c r="DH204" s="50"/>
      <c r="DI204" s="50"/>
      <c r="DJ204" s="50"/>
      <c r="DK204" s="50"/>
      <c r="DL204" s="50"/>
      <c r="DM204" s="50"/>
      <c r="DN204" s="50"/>
      <c r="DO204" s="50"/>
      <c r="DP204" s="50"/>
      <c r="DQ204" s="50"/>
      <c r="DR204" s="50"/>
      <c r="DS204" s="50"/>
      <c r="DT204" s="50"/>
      <c r="DU204" s="50"/>
      <c r="DV204" s="50"/>
      <c r="DW204" s="50"/>
      <c r="DX204" s="50"/>
      <c r="DY204" s="50"/>
      <c r="DZ204" s="50"/>
      <c r="EA204" s="50"/>
      <c r="EB204" s="50"/>
      <c r="EC204" s="50"/>
      <c r="ED204" s="50"/>
      <c r="EE204" s="50"/>
      <c r="EF204" s="50"/>
      <c r="EG204" s="50"/>
      <c r="EH204" s="50"/>
      <c r="EI204" s="50"/>
      <c r="EJ204" s="50"/>
      <c r="EK204" s="50"/>
      <c r="EL204" s="50"/>
      <c r="EM204" s="50"/>
      <c r="EN204" s="50"/>
      <c r="EO204" s="50"/>
      <c r="EP204" s="50"/>
      <c r="EQ204" s="50"/>
      <c r="ER204" s="50"/>
      <c r="ES204" s="50"/>
      <c r="ET204" s="50"/>
      <c r="EU204" s="50"/>
      <c r="EV204" s="50"/>
      <c r="EW204" s="50"/>
      <c r="EX204" s="41"/>
    </row>
    <row r="205" spans="1:154" ht="15" customHeight="1">
      <c r="A205" s="54" t="s">
        <v>78</v>
      </c>
      <c r="B205" s="21" t="s">
        <v>66</v>
      </c>
      <c r="C205" s="22">
        <v>2013</v>
      </c>
      <c r="D205" s="22" t="s">
        <v>217</v>
      </c>
      <c r="E205" s="22"/>
      <c r="F205" s="22" t="s">
        <v>129</v>
      </c>
      <c r="G205" s="22" t="s">
        <v>124</v>
      </c>
      <c r="H205" s="22">
        <v>3</v>
      </c>
      <c r="I205" s="22">
        <v>3.1</v>
      </c>
      <c r="J205" s="22">
        <v>0.1</v>
      </c>
      <c r="K205" s="22" t="s">
        <v>180</v>
      </c>
      <c r="L205" s="28" t="e">
        <f>IF(ISNA(VLOOKUP(F205&amp;G205,#REF!,8,FALSE)),"",VLOOKUP(F205&amp;G205,#REF!,8,FALSE))</f>
        <v>#REF!</v>
      </c>
      <c r="M205" s="22" t="str">
        <f t="shared" si="11"/>
        <v>yes</v>
      </c>
      <c r="N205" s="22" t="str">
        <f t="shared" si="12"/>
        <v>TP-T-13-07 @ 3 m</v>
      </c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  <c r="AA205" s="31"/>
      <c r="AB205" s="31"/>
      <c r="AC205" s="50">
        <v>0</v>
      </c>
      <c r="AD205" s="50">
        <v>32.299999999999997</v>
      </c>
      <c r="AE205" s="50">
        <v>67.7</v>
      </c>
      <c r="AF205" s="50">
        <v>100</v>
      </c>
      <c r="AG205" s="50">
        <v>100</v>
      </c>
      <c r="AH205" s="50">
        <v>100</v>
      </c>
      <c r="AI205" s="50">
        <v>100</v>
      </c>
      <c r="AJ205" s="50">
        <v>100</v>
      </c>
      <c r="AK205" s="50">
        <v>100</v>
      </c>
      <c r="AL205" s="50">
        <v>100</v>
      </c>
      <c r="AM205" s="50"/>
      <c r="AN205" s="50"/>
      <c r="AO205" s="50">
        <v>100</v>
      </c>
      <c r="AP205" s="50"/>
      <c r="AQ205" s="50">
        <v>100</v>
      </c>
      <c r="AR205" s="50"/>
      <c r="AS205" s="50">
        <v>100</v>
      </c>
      <c r="AT205" s="50"/>
      <c r="AU205" s="50"/>
      <c r="AV205" s="50">
        <v>100</v>
      </c>
      <c r="AW205" s="50"/>
      <c r="AX205" s="50">
        <v>99.7</v>
      </c>
      <c r="AY205" s="50"/>
      <c r="AZ205" s="50"/>
      <c r="BA205" s="50">
        <v>95</v>
      </c>
      <c r="BB205" s="50"/>
      <c r="BC205" s="50"/>
      <c r="BD205" s="50">
        <v>67.7</v>
      </c>
      <c r="BE205" s="50"/>
      <c r="BF205" s="50"/>
      <c r="BG205" s="50"/>
      <c r="BH205" s="50"/>
      <c r="BI205" s="50"/>
      <c r="BJ205" s="50"/>
      <c r="BK205" s="50"/>
      <c r="BL205" s="50"/>
      <c r="BM205" s="50"/>
      <c r="BN205" s="50"/>
      <c r="BO205" s="50"/>
      <c r="BP205" s="50"/>
      <c r="BQ205" s="50"/>
      <c r="BR205" s="50"/>
      <c r="BS205" s="50"/>
      <c r="BT205" s="50"/>
      <c r="BU205" s="50"/>
      <c r="BV205" s="50"/>
      <c r="BW205" s="50"/>
      <c r="BX205" s="50"/>
      <c r="BY205" s="50"/>
      <c r="BZ205" s="50"/>
      <c r="CA205" s="50"/>
      <c r="CB205" s="50"/>
      <c r="CC205" s="50"/>
      <c r="CD205" s="50"/>
      <c r="CE205" s="50"/>
      <c r="CF205" s="50"/>
      <c r="CG205" s="50"/>
      <c r="CH205" s="50"/>
      <c r="CI205" s="50"/>
      <c r="CJ205" s="50"/>
      <c r="CK205" s="50"/>
      <c r="CL205" s="50"/>
      <c r="CM205" s="50"/>
      <c r="CN205" s="50"/>
      <c r="CO205" s="50"/>
      <c r="CP205" s="50"/>
      <c r="CQ205" s="50"/>
      <c r="CR205" s="50"/>
      <c r="CS205" s="50"/>
      <c r="CT205" s="50"/>
      <c r="CU205" s="50"/>
      <c r="CV205" s="50"/>
      <c r="CW205" s="50"/>
      <c r="CX205" s="50"/>
      <c r="CY205" s="50"/>
      <c r="CZ205" s="50"/>
      <c r="DA205" s="50"/>
      <c r="DB205" s="50"/>
      <c r="DC205" s="50"/>
      <c r="DD205" s="50"/>
      <c r="DE205" s="50"/>
      <c r="DF205" s="50"/>
      <c r="DG205" s="50"/>
      <c r="DH205" s="50"/>
      <c r="DI205" s="50"/>
      <c r="DJ205" s="50"/>
      <c r="DK205" s="50"/>
      <c r="DL205" s="50"/>
      <c r="DM205" s="50"/>
      <c r="DN205" s="50"/>
      <c r="DO205" s="50"/>
      <c r="DP205" s="50"/>
      <c r="DQ205" s="50"/>
      <c r="DR205" s="50"/>
      <c r="DS205" s="50"/>
      <c r="DT205" s="50"/>
      <c r="DU205" s="50"/>
      <c r="DV205" s="50"/>
      <c r="DW205" s="50"/>
      <c r="DX205" s="50"/>
      <c r="DY205" s="50"/>
      <c r="DZ205" s="50"/>
      <c r="EA205" s="50"/>
      <c r="EB205" s="50"/>
      <c r="EC205" s="50"/>
      <c r="ED205" s="50"/>
      <c r="EE205" s="50"/>
      <c r="EF205" s="50"/>
      <c r="EG205" s="50"/>
      <c r="EH205" s="50"/>
      <c r="EI205" s="50"/>
      <c r="EJ205" s="50"/>
      <c r="EK205" s="50"/>
      <c r="EL205" s="50"/>
      <c r="EM205" s="50"/>
      <c r="EN205" s="50"/>
      <c r="EO205" s="50"/>
      <c r="EP205" s="50"/>
      <c r="EQ205" s="50"/>
      <c r="ER205" s="50"/>
      <c r="ES205" s="50"/>
      <c r="ET205" s="50"/>
      <c r="EU205" s="50"/>
      <c r="EV205" s="50"/>
      <c r="EW205" s="50"/>
      <c r="EX205" s="41"/>
    </row>
    <row r="206" spans="1:154" s="24" customFormat="1" ht="15" customHeight="1">
      <c r="A206" s="54" t="s">
        <v>78</v>
      </c>
      <c r="B206" s="21" t="s">
        <v>66</v>
      </c>
      <c r="C206" s="22">
        <v>2013</v>
      </c>
      <c r="D206" s="22" t="s">
        <v>217</v>
      </c>
      <c r="E206" s="22"/>
      <c r="F206" s="22" t="s">
        <v>130</v>
      </c>
      <c r="G206" s="22" t="s">
        <v>124</v>
      </c>
      <c r="H206" s="22">
        <v>3</v>
      </c>
      <c r="I206" s="22">
        <v>3.1</v>
      </c>
      <c r="J206" s="22">
        <v>0.1</v>
      </c>
      <c r="K206" s="22" t="s">
        <v>180</v>
      </c>
      <c r="L206" s="28" t="e">
        <f>IF(ISNA(VLOOKUP(F206&amp;G206,#REF!,8,FALSE)),"",VLOOKUP(F206&amp;G206,#REF!,8,FALSE))</f>
        <v>#REF!</v>
      </c>
      <c r="M206" s="22" t="str">
        <f t="shared" si="11"/>
        <v>yes</v>
      </c>
      <c r="N206" s="22" t="str">
        <f t="shared" si="12"/>
        <v>TP-T-13-09 @ 3 m</v>
      </c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  <c r="AA206" s="31"/>
      <c r="AB206" s="31"/>
      <c r="AC206" s="50">
        <v>0</v>
      </c>
      <c r="AD206" s="50">
        <v>79</v>
      </c>
      <c r="AE206" s="50">
        <v>21</v>
      </c>
      <c r="AF206" s="50"/>
      <c r="AG206" s="50"/>
      <c r="AH206" s="50">
        <v>100</v>
      </c>
      <c r="AI206" s="50">
        <v>100</v>
      </c>
      <c r="AJ206" s="50"/>
      <c r="AK206" s="50">
        <v>100</v>
      </c>
      <c r="AL206" s="50">
        <v>100</v>
      </c>
      <c r="AM206" s="50"/>
      <c r="AN206" s="50">
        <v>100</v>
      </c>
      <c r="AO206" s="50">
        <v>100</v>
      </c>
      <c r="AP206" s="50"/>
      <c r="AQ206" s="50">
        <v>100</v>
      </c>
      <c r="AR206" s="50">
        <v>100</v>
      </c>
      <c r="AS206" s="50"/>
      <c r="AT206" s="50"/>
      <c r="AU206" s="50"/>
      <c r="AV206" s="50">
        <v>100</v>
      </c>
      <c r="AW206" s="50"/>
      <c r="AX206" s="50"/>
      <c r="AY206" s="61"/>
      <c r="AZ206" s="50"/>
      <c r="BA206" s="50"/>
      <c r="BB206" s="50"/>
      <c r="BC206" s="50"/>
      <c r="BD206" s="50">
        <v>21</v>
      </c>
      <c r="BE206" s="61"/>
      <c r="BF206" s="50"/>
      <c r="BG206" s="50"/>
      <c r="BH206" s="50"/>
      <c r="BI206" s="50"/>
      <c r="BJ206" s="61"/>
      <c r="BK206" s="61"/>
      <c r="BL206" s="61"/>
      <c r="BM206" s="50"/>
      <c r="BN206" s="50"/>
      <c r="BO206" s="50"/>
      <c r="BP206" s="50"/>
      <c r="BQ206" s="50"/>
      <c r="BR206" s="50"/>
      <c r="BS206" s="50"/>
      <c r="BT206" s="50"/>
      <c r="BU206" s="50"/>
      <c r="BV206" s="50"/>
      <c r="BW206" s="50"/>
      <c r="BX206" s="50"/>
      <c r="BY206" s="50"/>
      <c r="BZ206" s="50"/>
      <c r="CA206" s="50"/>
      <c r="CB206" s="50"/>
      <c r="CC206" s="50"/>
      <c r="CD206" s="50"/>
      <c r="CE206" s="50"/>
      <c r="CF206" s="50"/>
      <c r="CG206" s="50"/>
      <c r="CH206" s="50"/>
      <c r="CI206" s="50"/>
      <c r="CJ206" s="50"/>
      <c r="CK206" s="50"/>
      <c r="CL206" s="50"/>
      <c r="CM206" s="50"/>
      <c r="CN206" s="50"/>
      <c r="CO206" s="50"/>
      <c r="CP206" s="50"/>
      <c r="CQ206" s="50"/>
      <c r="CR206" s="50"/>
      <c r="CS206" s="50"/>
      <c r="CT206" s="50"/>
      <c r="CU206" s="50"/>
      <c r="CV206" s="50"/>
      <c r="CW206" s="50"/>
      <c r="CX206" s="50"/>
      <c r="CY206" s="50"/>
      <c r="CZ206" s="50"/>
      <c r="DA206" s="50"/>
      <c r="DB206" s="50"/>
      <c r="DC206" s="50"/>
      <c r="DD206" s="50"/>
      <c r="DE206" s="50"/>
      <c r="DF206" s="50"/>
      <c r="DG206" s="50"/>
      <c r="DH206" s="50"/>
      <c r="DI206" s="50"/>
      <c r="DJ206" s="50"/>
      <c r="DK206" s="50"/>
      <c r="DL206" s="50"/>
      <c r="DM206" s="50"/>
      <c r="DN206" s="50"/>
      <c r="DO206" s="50"/>
      <c r="DP206" s="50"/>
      <c r="DQ206" s="50"/>
      <c r="DR206" s="50"/>
      <c r="DS206" s="50"/>
      <c r="DT206" s="50"/>
      <c r="DU206" s="50"/>
      <c r="DV206" s="50"/>
      <c r="DW206" s="50"/>
      <c r="DX206" s="50"/>
      <c r="DY206" s="50"/>
      <c r="DZ206" s="50"/>
      <c r="EA206" s="50"/>
      <c r="EB206" s="50"/>
      <c r="EC206" s="50"/>
      <c r="ED206" s="50"/>
      <c r="EE206" s="50"/>
      <c r="EF206" s="50"/>
      <c r="EG206" s="50"/>
      <c r="EH206" s="50"/>
      <c r="EI206" s="50"/>
      <c r="EJ206" s="50"/>
      <c r="EK206" s="50"/>
      <c r="EL206" s="50"/>
      <c r="EM206" s="50"/>
      <c r="EN206" s="50"/>
      <c r="EO206" s="50"/>
      <c r="EP206" s="50"/>
      <c r="EQ206" s="50"/>
      <c r="ER206" s="50"/>
      <c r="ES206" s="50"/>
      <c r="ET206" s="50"/>
      <c r="EU206" s="50"/>
      <c r="EV206" s="50"/>
      <c r="EW206" s="50"/>
      <c r="EX206" s="41"/>
    </row>
    <row r="207" spans="1:154" s="24" customFormat="1" ht="15" customHeight="1">
      <c r="A207" s="54" t="s">
        <v>78</v>
      </c>
      <c r="B207" s="21" t="s">
        <v>66</v>
      </c>
      <c r="C207" s="22">
        <v>2013</v>
      </c>
      <c r="D207" s="22" t="s">
        <v>217</v>
      </c>
      <c r="E207" s="22"/>
      <c r="F207" s="22" t="s">
        <v>130</v>
      </c>
      <c r="G207" s="22" t="s">
        <v>103</v>
      </c>
      <c r="H207" s="22">
        <v>1</v>
      </c>
      <c r="I207" s="22">
        <v>1.1000000000000001</v>
      </c>
      <c r="J207" s="22">
        <v>0.1</v>
      </c>
      <c r="K207" s="22" t="s">
        <v>180</v>
      </c>
      <c r="L207" s="28" t="e">
        <f>IF(ISNA(VLOOKUP(F207&amp;G207,#REF!,8,FALSE)),"",VLOOKUP(F207&amp;G207,#REF!,8,FALSE))</f>
        <v>#REF!</v>
      </c>
      <c r="M207" s="22" t="str">
        <f t="shared" si="11"/>
        <v>yes</v>
      </c>
      <c r="N207" s="22" t="str">
        <f t="shared" si="12"/>
        <v>TP-T-13-09 @ 1 m</v>
      </c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  <c r="AA207" s="31"/>
      <c r="AB207" s="31"/>
      <c r="AC207" s="50">
        <v>0</v>
      </c>
      <c r="AD207" s="50">
        <v>63.5</v>
      </c>
      <c r="AE207" s="50">
        <v>36.5</v>
      </c>
      <c r="AF207" s="50"/>
      <c r="AG207" s="50"/>
      <c r="AH207" s="50">
        <v>100</v>
      </c>
      <c r="AI207" s="50">
        <v>100</v>
      </c>
      <c r="AJ207" s="50"/>
      <c r="AK207" s="50">
        <v>100</v>
      </c>
      <c r="AL207" s="50">
        <v>100</v>
      </c>
      <c r="AM207" s="50"/>
      <c r="AN207" s="50">
        <v>100</v>
      </c>
      <c r="AO207" s="50">
        <v>100</v>
      </c>
      <c r="AP207" s="50"/>
      <c r="AQ207" s="50">
        <v>100</v>
      </c>
      <c r="AR207" s="50">
        <v>100</v>
      </c>
      <c r="AS207" s="50"/>
      <c r="AT207" s="50"/>
      <c r="AU207" s="50"/>
      <c r="AV207" s="50">
        <v>88.6</v>
      </c>
      <c r="AW207" s="50"/>
      <c r="AX207" s="50"/>
      <c r="AY207" s="50"/>
      <c r="AZ207" s="50"/>
      <c r="BA207" s="50"/>
      <c r="BB207" s="50"/>
      <c r="BC207" s="50"/>
      <c r="BD207" s="50">
        <v>36.5</v>
      </c>
      <c r="BE207" s="50"/>
      <c r="BF207" s="50"/>
      <c r="BG207" s="50"/>
      <c r="BH207" s="50"/>
      <c r="BI207" s="50"/>
      <c r="BJ207" s="50"/>
      <c r="BK207" s="50"/>
      <c r="BL207" s="50"/>
      <c r="BM207" s="50"/>
      <c r="BN207" s="50"/>
      <c r="BO207" s="50"/>
      <c r="BP207" s="50"/>
      <c r="BQ207" s="50"/>
      <c r="BR207" s="50"/>
      <c r="BS207" s="50"/>
      <c r="BT207" s="50"/>
      <c r="BU207" s="50"/>
      <c r="BV207" s="50"/>
      <c r="BW207" s="50"/>
      <c r="BX207" s="50"/>
      <c r="BY207" s="50"/>
      <c r="BZ207" s="50"/>
      <c r="CA207" s="50"/>
      <c r="CB207" s="50"/>
      <c r="CC207" s="50"/>
      <c r="CD207" s="50"/>
      <c r="CE207" s="50"/>
      <c r="CF207" s="50"/>
      <c r="CG207" s="50"/>
      <c r="CH207" s="50"/>
      <c r="CI207" s="50"/>
      <c r="CJ207" s="50"/>
      <c r="CK207" s="50"/>
      <c r="CL207" s="50"/>
      <c r="CM207" s="50"/>
      <c r="CN207" s="50"/>
      <c r="CO207" s="50"/>
      <c r="CP207" s="50"/>
      <c r="CQ207" s="50"/>
      <c r="CR207" s="50"/>
      <c r="CS207" s="50"/>
      <c r="CT207" s="50"/>
      <c r="CU207" s="50"/>
      <c r="CV207" s="50"/>
      <c r="CW207" s="50"/>
      <c r="CX207" s="50"/>
      <c r="CY207" s="50"/>
      <c r="CZ207" s="50"/>
      <c r="DA207" s="50"/>
      <c r="DB207" s="50"/>
      <c r="DC207" s="50"/>
      <c r="DD207" s="50"/>
      <c r="DE207" s="50"/>
      <c r="DF207" s="50"/>
      <c r="DG207" s="50"/>
      <c r="DH207" s="50"/>
      <c r="DI207" s="50"/>
      <c r="DJ207" s="50"/>
      <c r="DK207" s="50"/>
      <c r="DL207" s="50"/>
      <c r="DM207" s="50"/>
      <c r="DN207" s="50"/>
      <c r="DO207" s="50"/>
      <c r="DP207" s="50"/>
      <c r="DQ207" s="50"/>
      <c r="DR207" s="50"/>
      <c r="DS207" s="50"/>
      <c r="DT207" s="50"/>
      <c r="DU207" s="50"/>
      <c r="DV207" s="50"/>
      <c r="DW207" s="50"/>
      <c r="DX207" s="50"/>
      <c r="DY207" s="50"/>
      <c r="DZ207" s="50"/>
      <c r="EA207" s="50"/>
      <c r="EB207" s="50"/>
      <c r="EC207" s="50"/>
      <c r="ED207" s="50"/>
      <c r="EE207" s="50"/>
      <c r="EF207" s="50"/>
      <c r="EG207" s="50"/>
      <c r="EH207" s="50"/>
      <c r="EI207" s="50"/>
      <c r="EJ207" s="50"/>
      <c r="EK207" s="50"/>
      <c r="EL207" s="50"/>
      <c r="EM207" s="50"/>
      <c r="EN207" s="50"/>
      <c r="EO207" s="50"/>
      <c r="EP207" s="50"/>
      <c r="EQ207" s="50"/>
      <c r="ER207" s="50"/>
      <c r="ES207" s="50"/>
      <c r="ET207" s="50"/>
      <c r="EU207" s="50"/>
      <c r="EV207" s="50"/>
      <c r="EW207" s="50"/>
      <c r="EX207" s="41"/>
    </row>
    <row r="208" spans="1:154" s="24" customFormat="1" ht="15" customHeight="1">
      <c r="A208" s="54" t="s">
        <v>78</v>
      </c>
      <c r="B208" s="21" t="s">
        <v>66</v>
      </c>
      <c r="C208" s="22">
        <v>2013</v>
      </c>
      <c r="D208" s="22" t="s">
        <v>217</v>
      </c>
      <c r="E208" s="22"/>
      <c r="F208" s="22" t="s">
        <v>130</v>
      </c>
      <c r="G208" s="22" t="s">
        <v>105</v>
      </c>
      <c r="H208" s="22">
        <v>4</v>
      </c>
      <c r="I208" s="22">
        <v>4.0999999999999996</v>
      </c>
      <c r="J208" s="22">
        <v>0.1</v>
      </c>
      <c r="K208" s="22" t="s">
        <v>180</v>
      </c>
      <c r="L208" s="28" t="e">
        <f>IF(ISNA(VLOOKUP(F208&amp;G208,#REF!,8,FALSE)),"",VLOOKUP(F208&amp;G208,#REF!,8,FALSE))</f>
        <v>#REF!</v>
      </c>
      <c r="M208" s="22" t="str">
        <f t="shared" si="11"/>
        <v>yes</v>
      </c>
      <c r="N208" s="22" t="str">
        <f t="shared" si="12"/>
        <v>TP-T-13-09 @ 4 m</v>
      </c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  <c r="AA208" s="31"/>
      <c r="AB208" s="31"/>
      <c r="AC208" s="50">
        <v>0</v>
      </c>
      <c r="AD208" s="50">
        <v>52.5</v>
      </c>
      <c r="AE208" s="50">
        <v>47.5</v>
      </c>
      <c r="AF208" s="50">
        <v>100</v>
      </c>
      <c r="AG208" s="50">
        <v>100</v>
      </c>
      <c r="AH208" s="50">
        <v>100</v>
      </c>
      <c r="AI208" s="50">
        <v>100</v>
      </c>
      <c r="AJ208" s="50">
        <v>100</v>
      </c>
      <c r="AK208" s="50">
        <v>100</v>
      </c>
      <c r="AL208" s="50">
        <v>100</v>
      </c>
      <c r="AM208" s="50"/>
      <c r="AN208" s="50"/>
      <c r="AO208" s="50">
        <v>100</v>
      </c>
      <c r="AP208" s="50"/>
      <c r="AQ208" s="50">
        <v>100</v>
      </c>
      <c r="AR208" s="50"/>
      <c r="AS208" s="50">
        <v>100</v>
      </c>
      <c r="AT208" s="50"/>
      <c r="AU208" s="50"/>
      <c r="AV208" s="50">
        <v>99.8</v>
      </c>
      <c r="AW208" s="50"/>
      <c r="AX208" s="50">
        <v>96.6</v>
      </c>
      <c r="AY208" s="50"/>
      <c r="AZ208" s="50"/>
      <c r="BA208" s="50">
        <v>86.8</v>
      </c>
      <c r="BB208" s="50"/>
      <c r="BC208" s="50"/>
      <c r="BD208" s="50">
        <v>47.5</v>
      </c>
      <c r="BE208" s="50"/>
      <c r="BF208" s="50"/>
      <c r="BG208" s="50"/>
      <c r="BH208" s="50"/>
      <c r="BI208" s="50"/>
      <c r="BJ208" s="50"/>
      <c r="BK208" s="50"/>
      <c r="BL208" s="50"/>
      <c r="BM208" s="50"/>
      <c r="BN208" s="50"/>
      <c r="BO208" s="50"/>
      <c r="BP208" s="50"/>
      <c r="BQ208" s="50"/>
      <c r="BR208" s="50"/>
      <c r="BS208" s="50"/>
      <c r="BT208" s="50"/>
      <c r="BU208" s="50"/>
      <c r="BV208" s="50"/>
      <c r="BW208" s="50"/>
      <c r="BX208" s="50"/>
      <c r="BY208" s="50"/>
      <c r="BZ208" s="50"/>
      <c r="CA208" s="50"/>
      <c r="CB208" s="50"/>
      <c r="CC208" s="50"/>
      <c r="CD208" s="50"/>
      <c r="CE208" s="50"/>
      <c r="CF208" s="50"/>
      <c r="CG208" s="50"/>
      <c r="CH208" s="50"/>
      <c r="CI208" s="50"/>
      <c r="CJ208" s="50"/>
      <c r="CK208" s="50"/>
      <c r="CL208" s="50"/>
      <c r="CM208" s="50"/>
      <c r="CN208" s="50"/>
      <c r="CO208" s="50"/>
      <c r="CP208" s="50"/>
      <c r="CQ208" s="50"/>
      <c r="CR208" s="50"/>
      <c r="CS208" s="50"/>
      <c r="CT208" s="50"/>
      <c r="CU208" s="50"/>
      <c r="CV208" s="50"/>
      <c r="CW208" s="50"/>
      <c r="CX208" s="50"/>
      <c r="CY208" s="50"/>
      <c r="CZ208" s="50"/>
      <c r="DA208" s="50"/>
      <c r="DB208" s="50"/>
      <c r="DC208" s="50"/>
      <c r="DD208" s="50"/>
      <c r="DE208" s="50"/>
      <c r="DF208" s="50"/>
      <c r="DG208" s="50"/>
      <c r="DH208" s="50"/>
      <c r="DI208" s="50"/>
      <c r="DJ208" s="50"/>
      <c r="DK208" s="50"/>
      <c r="DL208" s="50"/>
      <c r="DM208" s="50"/>
      <c r="DN208" s="50"/>
      <c r="DO208" s="50"/>
      <c r="DP208" s="50"/>
      <c r="DQ208" s="50"/>
      <c r="DR208" s="50"/>
      <c r="DS208" s="50"/>
      <c r="DT208" s="50"/>
      <c r="DU208" s="50"/>
      <c r="DV208" s="50"/>
      <c r="DW208" s="50"/>
      <c r="DX208" s="50"/>
      <c r="DY208" s="50"/>
      <c r="DZ208" s="50"/>
      <c r="EA208" s="50"/>
      <c r="EB208" s="50"/>
      <c r="EC208" s="50"/>
      <c r="ED208" s="50"/>
      <c r="EE208" s="50"/>
      <c r="EF208" s="50"/>
      <c r="EG208" s="50"/>
      <c r="EH208" s="50"/>
      <c r="EI208" s="50"/>
      <c r="EJ208" s="50"/>
      <c r="EK208" s="50"/>
      <c r="EL208" s="50"/>
      <c r="EM208" s="50"/>
      <c r="EN208" s="50"/>
      <c r="EO208" s="50"/>
      <c r="EP208" s="50"/>
      <c r="EQ208" s="50"/>
      <c r="ER208" s="50"/>
      <c r="ES208" s="50"/>
      <c r="ET208" s="50"/>
      <c r="EU208" s="50"/>
      <c r="EV208" s="50"/>
      <c r="EW208" s="50"/>
      <c r="EX208" s="41"/>
    </row>
    <row r="209" spans="1:154" s="24" customFormat="1" ht="15" customHeight="1">
      <c r="A209" s="54" t="s">
        <v>131</v>
      </c>
      <c r="B209" s="21" t="s">
        <v>36</v>
      </c>
      <c r="C209" s="22">
        <v>2013</v>
      </c>
      <c r="D209" s="22" t="s">
        <v>217</v>
      </c>
      <c r="E209" s="22"/>
      <c r="F209" s="22" t="s">
        <v>132</v>
      </c>
      <c r="G209" s="22" t="s">
        <v>109</v>
      </c>
      <c r="H209" s="22">
        <v>2</v>
      </c>
      <c r="I209" s="22">
        <v>2.1</v>
      </c>
      <c r="J209" s="22">
        <v>0.1</v>
      </c>
      <c r="K209" s="26" t="s">
        <v>173</v>
      </c>
      <c r="L209" s="28" t="e">
        <f>IF(ISNA(VLOOKUP(F209&amp;G209,#REF!,8,FALSE)),"",VLOOKUP(F209&amp;G209,#REF!,8,FALSE))</f>
        <v>#REF!</v>
      </c>
      <c r="M209" s="22" t="str">
        <f t="shared" si="11"/>
        <v>yes</v>
      </c>
      <c r="N209" s="22" t="str">
        <f t="shared" si="12"/>
        <v>BH-WA-13-01 @ 2 m</v>
      </c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50">
        <v>50.3</v>
      </c>
      <c r="AD209" s="50">
        <v>42.5</v>
      </c>
      <c r="AE209" s="50">
        <v>7.2</v>
      </c>
      <c r="AF209" s="50"/>
      <c r="AG209" s="50"/>
      <c r="AH209" s="50">
        <v>85.6</v>
      </c>
      <c r="AI209" s="50">
        <v>85.6</v>
      </c>
      <c r="AJ209" s="50"/>
      <c r="AK209" s="50">
        <v>85.6</v>
      </c>
      <c r="AL209" s="50">
        <v>69.2</v>
      </c>
      <c r="AM209" s="50"/>
      <c r="AN209" s="50">
        <v>54.5</v>
      </c>
      <c r="AO209" s="50">
        <v>49.7</v>
      </c>
      <c r="AP209" s="50"/>
      <c r="AQ209" s="50">
        <v>35.4</v>
      </c>
      <c r="AR209" s="50">
        <v>27.3</v>
      </c>
      <c r="AS209" s="50"/>
      <c r="AT209" s="50"/>
      <c r="AU209" s="50"/>
      <c r="AV209" s="50">
        <v>15</v>
      </c>
      <c r="AW209" s="50"/>
      <c r="AX209" s="50"/>
      <c r="AY209" s="50"/>
      <c r="AZ209" s="50"/>
      <c r="BA209" s="50"/>
      <c r="BB209" s="50"/>
      <c r="BC209" s="50"/>
      <c r="BD209" s="50">
        <v>7.2</v>
      </c>
      <c r="BE209" s="50"/>
      <c r="BF209" s="50"/>
      <c r="BG209" s="50"/>
      <c r="BH209" s="50"/>
      <c r="BI209" s="50"/>
      <c r="BJ209" s="50"/>
      <c r="BK209" s="50"/>
      <c r="BL209" s="50"/>
      <c r="BM209" s="50"/>
      <c r="BN209" s="50"/>
      <c r="BO209" s="50"/>
      <c r="BP209" s="50"/>
      <c r="BQ209" s="50"/>
      <c r="BR209" s="50"/>
      <c r="BS209" s="50"/>
      <c r="BT209" s="50"/>
      <c r="BU209" s="50"/>
      <c r="BV209" s="50"/>
      <c r="BW209" s="50"/>
      <c r="BX209" s="50"/>
      <c r="BY209" s="50"/>
      <c r="BZ209" s="50"/>
      <c r="CA209" s="50"/>
      <c r="CB209" s="50"/>
      <c r="CC209" s="50"/>
      <c r="CD209" s="50"/>
      <c r="CE209" s="50"/>
      <c r="CF209" s="50"/>
      <c r="CG209" s="50"/>
      <c r="CH209" s="50"/>
      <c r="CI209" s="50"/>
      <c r="CJ209" s="50"/>
      <c r="CK209" s="50"/>
      <c r="CL209" s="50"/>
      <c r="CM209" s="50"/>
      <c r="CN209" s="50"/>
      <c r="CO209" s="50"/>
      <c r="CP209" s="50"/>
      <c r="CQ209" s="50"/>
      <c r="CR209" s="50"/>
      <c r="CS209" s="50"/>
      <c r="CT209" s="50"/>
      <c r="CU209" s="50"/>
      <c r="CV209" s="50"/>
      <c r="CW209" s="50"/>
      <c r="CX209" s="50"/>
      <c r="CY209" s="50"/>
      <c r="CZ209" s="50"/>
      <c r="DA209" s="50"/>
      <c r="DB209" s="50"/>
      <c r="DC209" s="50"/>
      <c r="DD209" s="50"/>
      <c r="DE209" s="50"/>
      <c r="DF209" s="50"/>
      <c r="DG209" s="50"/>
      <c r="DH209" s="50"/>
      <c r="DI209" s="50"/>
      <c r="DJ209" s="50"/>
      <c r="DK209" s="50"/>
      <c r="DL209" s="50"/>
      <c r="DM209" s="50"/>
      <c r="DN209" s="50"/>
      <c r="DO209" s="50"/>
      <c r="DP209" s="50"/>
      <c r="DQ209" s="50"/>
      <c r="DR209" s="50"/>
      <c r="DS209" s="50"/>
      <c r="DT209" s="50"/>
      <c r="DU209" s="50"/>
      <c r="DV209" s="50"/>
      <c r="DW209" s="50"/>
      <c r="DX209" s="50"/>
      <c r="DY209" s="50"/>
      <c r="DZ209" s="50"/>
      <c r="EA209" s="50"/>
      <c r="EB209" s="50"/>
      <c r="EC209" s="50"/>
      <c r="ED209" s="50"/>
      <c r="EE209" s="50"/>
      <c r="EF209" s="50"/>
      <c r="EG209" s="50"/>
      <c r="EH209" s="50"/>
      <c r="EI209" s="50"/>
      <c r="EJ209" s="50"/>
      <c r="EK209" s="50"/>
      <c r="EL209" s="50"/>
      <c r="EM209" s="50"/>
      <c r="EN209" s="50"/>
      <c r="EO209" s="50"/>
      <c r="EP209" s="50"/>
      <c r="EQ209" s="50"/>
      <c r="ER209" s="50"/>
      <c r="ES209" s="50"/>
      <c r="ET209" s="50"/>
      <c r="EU209" s="50"/>
      <c r="EV209" s="50"/>
      <c r="EW209" s="50"/>
      <c r="EX209" s="41"/>
    </row>
    <row r="210" spans="1:154" s="24" customFormat="1" ht="15" customHeight="1">
      <c r="A210" s="54" t="s">
        <v>131</v>
      </c>
      <c r="B210" s="21" t="s">
        <v>36</v>
      </c>
      <c r="C210" s="22">
        <v>2013</v>
      </c>
      <c r="D210" s="22" t="s">
        <v>217</v>
      </c>
      <c r="E210" s="22"/>
      <c r="F210" s="22" t="s">
        <v>132</v>
      </c>
      <c r="G210" s="22" t="s">
        <v>106</v>
      </c>
      <c r="H210" s="22">
        <v>5</v>
      </c>
      <c r="I210" s="22">
        <v>5.0999999999999996</v>
      </c>
      <c r="J210" s="22">
        <v>0.1</v>
      </c>
      <c r="K210" s="26" t="s">
        <v>173</v>
      </c>
      <c r="L210" s="28" t="e">
        <f>IF(ISNA(VLOOKUP(F210&amp;G210,#REF!,8,FALSE)),"",VLOOKUP(F210&amp;G210,#REF!,8,FALSE))</f>
        <v>#REF!</v>
      </c>
      <c r="M210" s="22" t="str">
        <f t="shared" si="11"/>
        <v>yes</v>
      </c>
      <c r="N210" s="22" t="str">
        <f t="shared" si="12"/>
        <v>BH-WA-13-01 @ 5 m</v>
      </c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  <c r="AA210" s="31"/>
      <c r="AB210" s="31"/>
      <c r="AC210" s="50">
        <v>49</v>
      </c>
      <c r="AD210" s="50">
        <v>46.1</v>
      </c>
      <c r="AE210" s="50">
        <v>4.9000000000000004</v>
      </c>
      <c r="AF210" s="50"/>
      <c r="AG210" s="50"/>
      <c r="AH210" s="50">
        <v>100</v>
      </c>
      <c r="AI210" s="50">
        <v>96.1</v>
      </c>
      <c r="AJ210" s="50"/>
      <c r="AK210" s="50">
        <v>96.1</v>
      </c>
      <c r="AL210" s="50">
        <v>77.8</v>
      </c>
      <c r="AM210" s="50"/>
      <c r="AN210" s="50">
        <v>62.1</v>
      </c>
      <c r="AO210" s="50">
        <v>51</v>
      </c>
      <c r="AP210" s="50"/>
      <c r="AQ210" s="50">
        <v>28.2</v>
      </c>
      <c r="AR210" s="50">
        <v>18.899999999999999</v>
      </c>
      <c r="AS210" s="50"/>
      <c r="AT210" s="50"/>
      <c r="AU210" s="50"/>
      <c r="AV210" s="50">
        <v>9.1</v>
      </c>
      <c r="AW210" s="50"/>
      <c r="AX210" s="50"/>
      <c r="AY210" s="50"/>
      <c r="AZ210" s="50"/>
      <c r="BA210" s="50"/>
      <c r="BB210" s="50"/>
      <c r="BC210" s="50"/>
      <c r="BD210" s="50">
        <v>4.9000000000000004</v>
      </c>
      <c r="BE210" s="50"/>
      <c r="BF210" s="50"/>
      <c r="BG210" s="50"/>
      <c r="BH210" s="50"/>
      <c r="BI210" s="50"/>
      <c r="BJ210" s="50"/>
      <c r="BK210" s="50"/>
      <c r="BL210" s="50"/>
      <c r="BM210" s="50"/>
      <c r="BN210" s="50"/>
      <c r="BO210" s="50"/>
      <c r="BP210" s="50"/>
      <c r="BQ210" s="50"/>
      <c r="BR210" s="50"/>
      <c r="BS210" s="50"/>
      <c r="BT210" s="50"/>
      <c r="BU210" s="50"/>
      <c r="BV210" s="50"/>
      <c r="BW210" s="50"/>
      <c r="BX210" s="50"/>
      <c r="BY210" s="50"/>
      <c r="BZ210" s="50"/>
      <c r="CA210" s="50"/>
      <c r="CB210" s="50"/>
      <c r="CC210" s="50"/>
      <c r="CD210" s="50"/>
      <c r="CE210" s="50"/>
      <c r="CF210" s="50"/>
      <c r="CG210" s="50"/>
      <c r="CH210" s="50"/>
      <c r="CI210" s="50"/>
      <c r="CJ210" s="50"/>
      <c r="CK210" s="50"/>
      <c r="CL210" s="50"/>
      <c r="CM210" s="50"/>
      <c r="CN210" s="50"/>
      <c r="CO210" s="50"/>
      <c r="CP210" s="50"/>
      <c r="CQ210" s="50"/>
      <c r="CR210" s="50"/>
      <c r="CS210" s="50"/>
      <c r="CT210" s="50"/>
      <c r="CU210" s="50"/>
      <c r="CV210" s="50"/>
      <c r="CW210" s="50"/>
      <c r="CX210" s="50"/>
      <c r="CY210" s="50"/>
      <c r="CZ210" s="50"/>
      <c r="DA210" s="50"/>
      <c r="DB210" s="50"/>
      <c r="DC210" s="50"/>
      <c r="DD210" s="50"/>
      <c r="DE210" s="50"/>
      <c r="DF210" s="50"/>
      <c r="DG210" s="50"/>
      <c r="DH210" s="50"/>
      <c r="DI210" s="50"/>
      <c r="DJ210" s="50"/>
      <c r="DK210" s="50"/>
      <c r="DL210" s="50"/>
      <c r="DM210" s="50"/>
      <c r="DN210" s="50"/>
      <c r="DO210" s="50"/>
      <c r="DP210" s="50"/>
      <c r="DQ210" s="50"/>
      <c r="DR210" s="50"/>
      <c r="DS210" s="50"/>
      <c r="DT210" s="50"/>
      <c r="DU210" s="50"/>
      <c r="DV210" s="50"/>
      <c r="DW210" s="50"/>
      <c r="DX210" s="50"/>
      <c r="DY210" s="50"/>
      <c r="DZ210" s="50"/>
      <c r="EA210" s="50"/>
      <c r="EB210" s="50"/>
      <c r="EC210" s="50"/>
      <c r="ED210" s="50"/>
      <c r="EE210" s="50"/>
      <c r="EF210" s="50"/>
      <c r="EG210" s="50"/>
      <c r="EH210" s="50"/>
      <c r="EI210" s="50"/>
      <c r="EJ210" s="50"/>
      <c r="EK210" s="50"/>
      <c r="EL210" s="50"/>
      <c r="EM210" s="50"/>
      <c r="EN210" s="50"/>
      <c r="EO210" s="50"/>
      <c r="EP210" s="50"/>
      <c r="EQ210" s="50"/>
      <c r="ER210" s="50"/>
      <c r="ES210" s="50"/>
      <c r="ET210" s="50"/>
      <c r="EU210" s="50"/>
      <c r="EV210" s="50"/>
      <c r="EW210" s="50"/>
      <c r="EX210" s="41"/>
    </row>
    <row r="211" spans="1:154" ht="15" customHeight="1">
      <c r="A211" s="54" t="s">
        <v>131</v>
      </c>
      <c r="B211" s="21" t="s">
        <v>36</v>
      </c>
      <c r="C211" s="22">
        <v>2013</v>
      </c>
      <c r="D211" s="22" t="s">
        <v>217</v>
      </c>
      <c r="E211" s="22"/>
      <c r="F211" s="22" t="s">
        <v>132</v>
      </c>
      <c r="G211" s="22" t="s">
        <v>133</v>
      </c>
      <c r="H211" s="22">
        <v>8</v>
      </c>
      <c r="I211" s="22">
        <v>8.1</v>
      </c>
      <c r="J211" s="22">
        <v>0.1</v>
      </c>
      <c r="K211" s="26" t="s">
        <v>173</v>
      </c>
      <c r="L211" s="28" t="e">
        <f>IF(ISNA(VLOOKUP(F211&amp;G211,#REF!,8,FALSE)),"",VLOOKUP(F211&amp;G211,#REF!,8,FALSE))</f>
        <v>#REF!</v>
      </c>
      <c r="M211" s="22" t="str">
        <f t="shared" si="11"/>
        <v>yes</v>
      </c>
      <c r="N211" s="22" t="str">
        <f t="shared" si="12"/>
        <v>BH-WA-13-01 @ 8 m</v>
      </c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  <c r="AA211" s="31"/>
      <c r="AB211" s="31"/>
      <c r="AC211" s="50">
        <v>65</v>
      </c>
      <c r="AD211" s="50">
        <v>31.9</v>
      </c>
      <c r="AE211" s="50">
        <v>3.1</v>
      </c>
      <c r="AF211" s="50"/>
      <c r="AG211" s="50"/>
      <c r="AH211" s="50">
        <v>83.3</v>
      </c>
      <c r="AI211" s="50">
        <v>78.3</v>
      </c>
      <c r="AJ211" s="50"/>
      <c r="AK211" s="50">
        <v>62.2</v>
      </c>
      <c r="AL211" s="50">
        <v>55.3</v>
      </c>
      <c r="AM211" s="50"/>
      <c r="AN211" s="50">
        <v>41.4</v>
      </c>
      <c r="AO211" s="50">
        <v>35</v>
      </c>
      <c r="AP211" s="50"/>
      <c r="AQ211" s="50">
        <v>19.7</v>
      </c>
      <c r="AR211" s="50">
        <v>13.3</v>
      </c>
      <c r="AS211" s="50"/>
      <c r="AT211" s="50"/>
      <c r="AU211" s="50"/>
      <c r="AV211" s="50">
        <v>6.3</v>
      </c>
      <c r="AW211" s="50"/>
      <c r="AX211" s="50"/>
      <c r="AY211" s="50"/>
      <c r="AZ211" s="50"/>
      <c r="BA211" s="50"/>
      <c r="BB211" s="50"/>
      <c r="BC211" s="50"/>
      <c r="BD211" s="50">
        <v>3.1</v>
      </c>
      <c r="BE211" s="50"/>
      <c r="BF211" s="50"/>
      <c r="BG211" s="50"/>
      <c r="BH211" s="50"/>
      <c r="BI211" s="50"/>
      <c r="BJ211" s="50"/>
      <c r="BK211" s="50"/>
      <c r="BL211" s="50"/>
      <c r="BM211" s="50"/>
      <c r="BN211" s="50"/>
      <c r="BO211" s="50"/>
      <c r="BP211" s="50"/>
      <c r="BQ211" s="50"/>
      <c r="BR211" s="50"/>
      <c r="BS211" s="50"/>
      <c r="BT211" s="50"/>
      <c r="BU211" s="50"/>
      <c r="BV211" s="50"/>
      <c r="BW211" s="50"/>
      <c r="BX211" s="50"/>
      <c r="BY211" s="50"/>
      <c r="BZ211" s="50"/>
      <c r="CA211" s="50"/>
      <c r="CB211" s="50"/>
      <c r="CC211" s="50"/>
      <c r="CD211" s="50"/>
      <c r="CE211" s="50"/>
      <c r="CF211" s="50"/>
      <c r="CG211" s="50"/>
      <c r="CH211" s="50"/>
      <c r="CI211" s="50"/>
      <c r="CJ211" s="50"/>
      <c r="CK211" s="50"/>
      <c r="CL211" s="50"/>
      <c r="CM211" s="50"/>
      <c r="CN211" s="50"/>
      <c r="CO211" s="50"/>
      <c r="CP211" s="50"/>
      <c r="CQ211" s="50"/>
      <c r="CR211" s="50"/>
      <c r="CS211" s="50"/>
      <c r="CT211" s="50"/>
      <c r="CU211" s="50"/>
      <c r="CV211" s="50"/>
      <c r="CW211" s="50"/>
      <c r="CX211" s="50"/>
      <c r="CY211" s="50"/>
      <c r="CZ211" s="50"/>
      <c r="DA211" s="50"/>
      <c r="DB211" s="50"/>
      <c r="DC211" s="50"/>
      <c r="DD211" s="50"/>
      <c r="DE211" s="50"/>
      <c r="DF211" s="50"/>
      <c r="DG211" s="50"/>
      <c r="DH211" s="50"/>
      <c r="DI211" s="50"/>
      <c r="DJ211" s="50"/>
      <c r="DK211" s="50"/>
      <c r="DL211" s="50"/>
      <c r="DM211" s="50"/>
      <c r="DN211" s="50"/>
      <c r="DO211" s="50"/>
      <c r="DP211" s="50"/>
      <c r="DQ211" s="50"/>
      <c r="DR211" s="50"/>
      <c r="DS211" s="50"/>
      <c r="DT211" s="50"/>
      <c r="DU211" s="50"/>
      <c r="DV211" s="50"/>
      <c r="DW211" s="50"/>
      <c r="DX211" s="50"/>
      <c r="DY211" s="50"/>
      <c r="DZ211" s="50"/>
      <c r="EA211" s="50"/>
      <c r="EB211" s="50"/>
      <c r="EC211" s="50"/>
      <c r="ED211" s="50"/>
      <c r="EE211" s="50"/>
      <c r="EF211" s="50"/>
      <c r="EG211" s="50"/>
      <c r="EH211" s="50"/>
      <c r="EI211" s="50"/>
      <c r="EJ211" s="50"/>
      <c r="EK211" s="50"/>
      <c r="EL211" s="50"/>
      <c r="EM211" s="50"/>
      <c r="EN211" s="50"/>
      <c r="EO211" s="50"/>
      <c r="EP211" s="50"/>
      <c r="EQ211" s="50"/>
      <c r="ER211" s="50"/>
      <c r="ES211" s="50"/>
      <c r="ET211" s="50"/>
      <c r="EU211" s="50"/>
      <c r="EV211" s="50"/>
      <c r="EW211" s="50"/>
      <c r="EX211" s="41"/>
    </row>
    <row r="212" spans="1:154" ht="15" customHeight="1">
      <c r="A212" s="54" t="s">
        <v>131</v>
      </c>
      <c r="B212" s="21" t="s">
        <v>66</v>
      </c>
      <c r="C212" s="22">
        <v>2013</v>
      </c>
      <c r="D212" s="22" t="s">
        <v>217</v>
      </c>
      <c r="E212" s="22"/>
      <c r="F212" s="22" t="s">
        <v>134</v>
      </c>
      <c r="G212" s="22" t="s">
        <v>124</v>
      </c>
      <c r="H212" s="22">
        <v>2</v>
      </c>
      <c r="I212" s="22">
        <v>2.1</v>
      </c>
      <c r="J212" s="22">
        <v>0.1</v>
      </c>
      <c r="K212" s="26" t="s">
        <v>173</v>
      </c>
      <c r="L212" s="28" t="e">
        <f>IF(ISNA(VLOOKUP(F212&amp;G212,#REF!,8,FALSE)),"",VLOOKUP(F212&amp;G212,#REF!,8,FALSE))</f>
        <v>#REF!</v>
      </c>
      <c r="M212" s="22" t="str">
        <f t="shared" si="11"/>
        <v>yes</v>
      </c>
      <c r="N212" s="22" t="str">
        <f t="shared" si="12"/>
        <v>TP-WA-13-01 @ 2 m</v>
      </c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  <c r="AA212" s="31"/>
      <c r="AB212" s="31"/>
      <c r="AC212" s="50">
        <v>61.2</v>
      </c>
      <c r="AD212" s="50">
        <v>34.1</v>
      </c>
      <c r="AE212" s="50">
        <v>4.7</v>
      </c>
      <c r="AF212" s="50"/>
      <c r="AG212" s="50"/>
      <c r="AH212" s="50">
        <v>89.1</v>
      </c>
      <c r="AI212" s="50">
        <v>89.1</v>
      </c>
      <c r="AJ212" s="50"/>
      <c r="AK212" s="50">
        <v>69.900000000000006</v>
      </c>
      <c r="AL212" s="50">
        <v>59.4</v>
      </c>
      <c r="AM212" s="50"/>
      <c r="AN212" s="50">
        <v>45.5</v>
      </c>
      <c r="AO212" s="50">
        <v>38.799999999999997</v>
      </c>
      <c r="AP212" s="50"/>
      <c r="AQ212" s="50">
        <v>23.7</v>
      </c>
      <c r="AR212" s="50">
        <v>16.8</v>
      </c>
      <c r="AS212" s="50"/>
      <c r="AT212" s="50"/>
      <c r="AU212" s="50"/>
      <c r="AV212" s="50">
        <v>9.1</v>
      </c>
      <c r="AW212" s="50"/>
      <c r="AX212" s="50"/>
      <c r="AY212" s="50"/>
      <c r="AZ212" s="50"/>
      <c r="BA212" s="50"/>
      <c r="BB212" s="50"/>
      <c r="BC212" s="50"/>
      <c r="BD212" s="50">
        <v>4.7</v>
      </c>
      <c r="BE212" s="50"/>
      <c r="BF212" s="50"/>
      <c r="BG212" s="50"/>
      <c r="BH212" s="50"/>
      <c r="BI212" s="50"/>
      <c r="BJ212" s="50"/>
      <c r="BK212" s="50"/>
      <c r="BL212" s="50"/>
      <c r="BM212" s="50"/>
      <c r="BN212" s="50"/>
      <c r="BO212" s="50"/>
      <c r="BP212" s="50"/>
      <c r="BQ212" s="50"/>
      <c r="BR212" s="50"/>
      <c r="BS212" s="50"/>
      <c r="BT212" s="50"/>
      <c r="BU212" s="50"/>
      <c r="BV212" s="50"/>
      <c r="BW212" s="50"/>
      <c r="BX212" s="50"/>
      <c r="BY212" s="50"/>
      <c r="BZ212" s="50"/>
      <c r="CA212" s="50"/>
      <c r="CB212" s="50"/>
      <c r="CC212" s="50"/>
      <c r="CD212" s="50"/>
      <c r="CE212" s="50"/>
      <c r="CF212" s="50"/>
      <c r="CG212" s="50"/>
      <c r="CH212" s="50"/>
      <c r="CI212" s="50"/>
      <c r="CJ212" s="50"/>
      <c r="CK212" s="50"/>
      <c r="CL212" s="50"/>
      <c r="CM212" s="50"/>
      <c r="CN212" s="50"/>
      <c r="CO212" s="50"/>
      <c r="CP212" s="50"/>
      <c r="CQ212" s="50"/>
      <c r="CR212" s="50"/>
      <c r="CS212" s="50"/>
      <c r="CT212" s="50"/>
      <c r="CU212" s="50"/>
      <c r="CV212" s="50"/>
      <c r="CW212" s="50"/>
      <c r="CX212" s="50"/>
      <c r="CY212" s="50"/>
      <c r="CZ212" s="50"/>
      <c r="DA212" s="50"/>
      <c r="DB212" s="50"/>
      <c r="DC212" s="50"/>
      <c r="DD212" s="50"/>
      <c r="DE212" s="50"/>
      <c r="DF212" s="50"/>
      <c r="DG212" s="50"/>
      <c r="DH212" s="50"/>
      <c r="DI212" s="50"/>
      <c r="DJ212" s="50"/>
      <c r="DK212" s="50"/>
      <c r="DL212" s="50"/>
      <c r="DM212" s="50"/>
      <c r="DN212" s="50"/>
      <c r="DO212" s="50"/>
      <c r="DP212" s="50"/>
      <c r="DQ212" s="50"/>
      <c r="DR212" s="50"/>
      <c r="DS212" s="50"/>
      <c r="DT212" s="50"/>
      <c r="DU212" s="50"/>
      <c r="DV212" s="50"/>
      <c r="DW212" s="50"/>
      <c r="DX212" s="50"/>
      <c r="DY212" s="50"/>
      <c r="DZ212" s="50"/>
      <c r="EA212" s="50"/>
      <c r="EB212" s="50"/>
      <c r="EC212" s="50"/>
      <c r="ED212" s="50"/>
      <c r="EE212" s="50"/>
      <c r="EF212" s="50"/>
      <c r="EG212" s="50"/>
      <c r="EH212" s="50"/>
      <c r="EI212" s="50"/>
      <c r="EJ212" s="50"/>
      <c r="EK212" s="50"/>
      <c r="EL212" s="50"/>
      <c r="EM212" s="50"/>
      <c r="EN212" s="50"/>
      <c r="EO212" s="50"/>
      <c r="EP212" s="50"/>
      <c r="EQ212" s="50"/>
      <c r="ER212" s="50"/>
      <c r="ES212" s="50"/>
      <c r="ET212" s="50"/>
      <c r="EU212" s="50"/>
      <c r="EV212" s="50"/>
      <c r="EW212" s="50"/>
      <c r="EX212" s="41"/>
    </row>
    <row r="213" spans="1:154" ht="15" customHeight="1">
      <c r="A213" s="54" t="s">
        <v>131</v>
      </c>
      <c r="B213" s="21" t="s">
        <v>66</v>
      </c>
      <c r="C213" s="22">
        <v>2013</v>
      </c>
      <c r="D213" s="22" t="s">
        <v>217</v>
      </c>
      <c r="E213" s="22"/>
      <c r="F213" s="22" t="s">
        <v>135</v>
      </c>
      <c r="G213" s="22" t="s">
        <v>105</v>
      </c>
      <c r="H213" s="22">
        <v>4.2</v>
      </c>
      <c r="I213" s="22">
        <v>4.3</v>
      </c>
      <c r="J213" s="22">
        <v>0.1</v>
      </c>
      <c r="K213" s="26" t="s">
        <v>173</v>
      </c>
      <c r="L213" s="28" t="e">
        <f>IF(ISNA(VLOOKUP(F213&amp;G213,#REF!,8,FALSE)),"",VLOOKUP(F213&amp;G213,#REF!,8,FALSE))</f>
        <v>#REF!</v>
      </c>
      <c r="M213" s="22" t="str">
        <f t="shared" ref="M213:M229" si="14">IF(SUM(AC213:EX213)&gt;99,"yes","no")</f>
        <v>yes</v>
      </c>
      <c r="N213" s="22" t="str">
        <f t="shared" ref="N213:N229" si="15">CONCATENATE(F213," @ ",H213," m")</f>
        <v>TP-WA-13-02 @ 4.2 m</v>
      </c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  <c r="AA213" s="31"/>
      <c r="AB213" s="31"/>
      <c r="AC213" s="50">
        <v>8.1</v>
      </c>
      <c r="AD213" s="50">
        <v>80.7</v>
      </c>
      <c r="AE213" s="50">
        <v>11.2</v>
      </c>
      <c r="AF213" s="50"/>
      <c r="AG213" s="50"/>
      <c r="AH213" s="50">
        <v>100</v>
      </c>
      <c r="AI213" s="50">
        <v>100</v>
      </c>
      <c r="AJ213" s="50"/>
      <c r="AK213" s="50">
        <v>100</v>
      </c>
      <c r="AL213" s="50">
        <v>100</v>
      </c>
      <c r="AM213" s="50"/>
      <c r="AN213" s="50">
        <v>93.2</v>
      </c>
      <c r="AO213" s="50">
        <v>91.9</v>
      </c>
      <c r="AP213" s="50"/>
      <c r="AQ213" s="50">
        <v>85.6</v>
      </c>
      <c r="AR213" s="50">
        <v>79.7</v>
      </c>
      <c r="AS213" s="50"/>
      <c r="AT213" s="50"/>
      <c r="AU213" s="50"/>
      <c r="AV213" s="50">
        <v>72</v>
      </c>
      <c r="AW213" s="50"/>
      <c r="AX213" s="50"/>
      <c r="AY213" s="50"/>
      <c r="AZ213" s="50"/>
      <c r="BA213" s="50"/>
      <c r="BB213" s="50"/>
      <c r="BC213" s="50"/>
      <c r="BD213" s="50">
        <v>11.2</v>
      </c>
      <c r="BE213" s="50"/>
      <c r="BF213" s="50"/>
      <c r="BG213" s="50"/>
      <c r="BH213" s="50"/>
      <c r="BI213" s="50"/>
      <c r="BJ213" s="50"/>
      <c r="BK213" s="50"/>
      <c r="BL213" s="50"/>
      <c r="BM213" s="50"/>
      <c r="BN213" s="50"/>
      <c r="BO213" s="50"/>
      <c r="BP213" s="50"/>
      <c r="BQ213" s="50"/>
      <c r="BR213" s="50"/>
      <c r="BS213" s="50"/>
      <c r="BT213" s="50"/>
      <c r="BU213" s="50"/>
      <c r="BV213" s="50"/>
      <c r="BW213" s="50"/>
      <c r="BX213" s="50"/>
      <c r="BY213" s="50"/>
      <c r="BZ213" s="50"/>
      <c r="CA213" s="50"/>
      <c r="CB213" s="50"/>
      <c r="CC213" s="50"/>
      <c r="CD213" s="50"/>
      <c r="CE213" s="50"/>
      <c r="CF213" s="50"/>
      <c r="CG213" s="50"/>
      <c r="CH213" s="50"/>
      <c r="CI213" s="50"/>
      <c r="CJ213" s="50"/>
      <c r="CK213" s="50"/>
      <c r="CL213" s="50"/>
      <c r="CM213" s="50"/>
      <c r="CN213" s="50"/>
      <c r="CO213" s="50"/>
      <c r="CP213" s="50"/>
      <c r="CQ213" s="50"/>
      <c r="CR213" s="50"/>
      <c r="CS213" s="50"/>
      <c r="CT213" s="50"/>
      <c r="CU213" s="50"/>
      <c r="CV213" s="50"/>
      <c r="CW213" s="50"/>
      <c r="CX213" s="50"/>
      <c r="CY213" s="50"/>
      <c r="CZ213" s="50"/>
      <c r="DA213" s="50"/>
      <c r="DB213" s="50"/>
      <c r="DC213" s="50"/>
      <c r="DD213" s="50"/>
      <c r="DE213" s="50"/>
      <c r="DF213" s="50"/>
      <c r="DG213" s="50"/>
      <c r="DH213" s="50"/>
      <c r="DI213" s="50"/>
      <c r="DJ213" s="50"/>
      <c r="DK213" s="50"/>
      <c r="DL213" s="50"/>
      <c r="DM213" s="50"/>
      <c r="DN213" s="50"/>
      <c r="DO213" s="50"/>
      <c r="DP213" s="50"/>
      <c r="DQ213" s="50"/>
      <c r="DR213" s="50"/>
      <c r="DS213" s="50"/>
      <c r="DT213" s="50"/>
      <c r="DU213" s="50"/>
      <c r="DV213" s="50"/>
      <c r="DW213" s="50"/>
      <c r="DX213" s="50"/>
      <c r="DY213" s="50"/>
      <c r="DZ213" s="50"/>
      <c r="EA213" s="50"/>
      <c r="EB213" s="50"/>
      <c r="EC213" s="50"/>
      <c r="ED213" s="50"/>
      <c r="EE213" s="50"/>
      <c r="EF213" s="50"/>
      <c r="EG213" s="50"/>
      <c r="EH213" s="50"/>
      <c r="EI213" s="50"/>
      <c r="EJ213" s="50"/>
      <c r="EK213" s="50"/>
      <c r="EL213" s="50"/>
      <c r="EM213" s="50"/>
      <c r="EN213" s="50"/>
      <c r="EO213" s="50"/>
      <c r="EP213" s="50"/>
      <c r="EQ213" s="50"/>
      <c r="ER213" s="50"/>
      <c r="ES213" s="50"/>
      <c r="ET213" s="50"/>
      <c r="EU213" s="50"/>
      <c r="EV213" s="50"/>
      <c r="EW213" s="50"/>
      <c r="EX213" s="41"/>
    </row>
    <row r="214" spans="1:154" ht="15" customHeight="1">
      <c r="A214" s="27" t="s">
        <v>131</v>
      </c>
      <c r="B214" s="21" t="s">
        <v>66</v>
      </c>
      <c r="C214" s="22">
        <v>2013</v>
      </c>
      <c r="D214" s="22" t="s">
        <v>217</v>
      </c>
      <c r="E214" s="22"/>
      <c r="F214" s="22" t="s">
        <v>135</v>
      </c>
      <c r="G214" s="22" t="s">
        <v>146</v>
      </c>
      <c r="H214" s="22">
        <v>2.1</v>
      </c>
      <c r="I214" s="22">
        <v>2.2000000000000002</v>
      </c>
      <c r="J214" s="22"/>
      <c r="K214" s="22" t="s">
        <v>173</v>
      </c>
      <c r="L214" s="28"/>
      <c r="M214" s="22" t="str">
        <f t="shared" si="14"/>
        <v>yes</v>
      </c>
      <c r="N214" s="22" t="str">
        <f t="shared" si="15"/>
        <v>TP-WA-13-02 @ 2.1 m</v>
      </c>
      <c r="O214" s="31"/>
      <c r="P214" s="31"/>
      <c r="Q214" s="31"/>
      <c r="R214" s="31"/>
      <c r="S214" s="48"/>
      <c r="T214" s="31"/>
      <c r="U214" s="31"/>
      <c r="V214" s="31"/>
      <c r="W214" s="31"/>
      <c r="X214" s="31"/>
      <c r="Y214" s="31"/>
      <c r="Z214" s="31"/>
      <c r="AA214" s="31"/>
      <c r="AB214" s="31"/>
      <c r="AC214" s="50">
        <v>67.718000000000018</v>
      </c>
      <c r="AD214" s="50">
        <v>28.82800000000001</v>
      </c>
      <c r="AE214" s="50">
        <v>3.4539999999999793</v>
      </c>
      <c r="AF214" s="50"/>
      <c r="AG214" s="50"/>
      <c r="AH214" s="50">
        <v>83.683999999999997</v>
      </c>
      <c r="AI214" s="50"/>
      <c r="AJ214" s="50"/>
      <c r="AK214" s="50">
        <v>62.969999999999992</v>
      </c>
      <c r="AL214" s="50"/>
      <c r="AM214" s="50">
        <v>46.483999999999995</v>
      </c>
      <c r="AN214" s="50"/>
      <c r="AO214" s="50">
        <v>32.281999999999989</v>
      </c>
      <c r="AP214" s="50">
        <v>18.743999999999982</v>
      </c>
      <c r="AQ214" s="50"/>
      <c r="AR214" s="50">
        <v>11.86999999999998</v>
      </c>
      <c r="AS214" s="50"/>
      <c r="AT214" s="50">
        <v>9.1379999999999804</v>
      </c>
      <c r="AU214" s="50"/>
      <c r="AV214" s="50"/>
      <c r="AW214" s="50">
        <v>7.4279999999999795</v>
      </c>
      <c r="AX214" s="50"/>
      <c r="AY214" s="50"/>
      <c r="AZ214" s="50"/>
      <c r="BA214" s="50">
        <v>5.4719999999999764</v>
      </c>
      <c r="BB214" s="50"/>
      <c r="BC214" s="50"/>
      <c r="BD214" s="50">
        <v>3.4539999999999793</v>
      </c>
      <c r="BE214" s="50">
        <v>2.8259999999999841</v>
      </c>
      <c r="BF214" s="50"/>
      <c r="BG214" s="50"/>
      <c r="BH214" s="50"/>
      <c r="BI214" s="50"/>
      <c r="BJ214" s="50"/>
      <c r="BK214" s="50"/>
      <c r="BL214" s="50"/>
      <c r="BM214" s="50"/>
      <c r="BN214" s="50"/>
      <c r="BO214" s="50"/>
      <c r="BP214" s="50"/>
      <c r="BQ214" s="50"/>
      <c r="BR214" s="50"/>
      <c r="BS214" s="50"/>
      <c r="BT214" s="50"/>
      <c r="BU214" s="50"/>
      <c r="BV214" s="50"/>
      <c r="BW214" s="50"/>
      <c r="BX214" s="50"/>
      <c r="BY214" s="50"/>
      <c r="BZ214" s="50"/>
      <c r="CA214" s="50"/>
      <c r="CB214" s="50"/>
      <c r="CC214" s="50"/>
      <c r="CD214" s="50"/>
      <c r="CE214" s="50"/>
      <c r="CF214" s="50"/>
      <c r="CG214" s="50"/>
      <c r="CH214" s="50"/>
      <c r="CI214" s="50"/>
      <c r="CJ214" s="50"/>
      <c r="CK214" s="50"/>
      <c r="CL214" s="50"/>
      <c r="CM214" s="50"/>
      <c r="CN214" s="50"/>
      <c r="CO214" s="50"/>
      <c r="CP214" s="50"/>
      <c r="CQ214" s="50"/>
      <c r="CR214" s="50"/>
      <c r="CS214" s="50"/>
      <c r="CT214" s="50"/>
      <c r="CU214" s="50"/>
      <c r="CV214" s="50"/>
      <c r="CW214" s="50"/>
      <c r="CX214" s="50"/>
      <c r="CY214" s="50"/>
      <c r="CZ214" s="50"/>
      <c r="DA214" s="50"/>
      <c r="DB214" s="50"/>
      <c r="DC214" s="50"/>
      <c r="DD214" s="50"/>
      <c r="DE214" s="50"/>
      <c r="DF214" s="50"/>
      <c r="DG214" s="50"/>
      <c r="DH214" s="50"/>
      <c r="DI214" s="50"/>
      <c r="DJ214" s="50"/>
      <c r="DK214" s="50"/>
      <c r="DL214" s="50"/>
      <c r="DM214" s="50"/>
      <c r="DN214" s="50"/>
      <c r="DO214" s="50"/>
      <c r="DP214" s="50"/>
      <c r="DQ214" s="50"/>
      <c r="DR214" s="50"/>
      <c r="DS214" s="50"/>
      <c r="DT214" s="50"/>
      <c r="DU214" s="50"/>
      <c r="DV214" s="50"/>
      <c r="DW214" s="50"/>
      <c r="DX214" s="50"/>
      <c r="DY214" s="50"/>
      <c r="DZ214" s="50"/>
      <c r="EA214" s="50"/>
      <c r="EB214" s="50"/>
      <c r="EC214" s="50"/>
      <c r="ED214" s="50"/>
      <c r="EE214" s="50"/>
      <c r="EF214" s="50"/>
      <c r="EG214" s="50"/>
      <c r="EH214" s="50"/>
      <c r="EI214" s="50"/>
      <c r="EJ214" s="50"/>
      <c r="EK214" s="50"/>
      <c r="EL214" s="50"/>
      <c r="EM214" s="50"/>
      <c r="EN214" s="50"/>
      <c r="EO214" s="50"/>
      <c r="EP214" s="50"/>
      <c r="EQ214" s="50"/>
      <c r="ER214" s="50"/>
      <c r="ES214" s="50"/>
      <c r="ET214" s="50"/>
      <c r="EU214" s="50"/>
      <c r="EV214" s="50"/>
      <c r="EW214" s="50"/>
      <c r="EX214" s="41"/>
    </row>
    <row r="215" spans="1:154" ht="15" customHeight="1">
      <c r="A215" s="54" t="s">
        <v>131</v>
      </c>
      <c r="B215" s="21" t="s">
        <v>66</v>
      </c>
      <c r="C215" s="22">
        <v>2013</v>
      </c>
      <c r="D215" s="22" t="s">
        <v>217</v>
      </c>
      <c r="E215" s="22"/>
      <c r="F215" s="22" t="s">
        <v>136</v>
      </c>
      <c r="G215" s="22" t="s">
        <v>137</v>
      </c>
      <c r="H215" s="22">
        <v>4.5</v>
      </c>
      <c r="I215" s="22">
        <v>4.5999999999999996</v>
      </c>
      <c r="J215" s="22">
        <v>0.1</v>
      </c>
      <c r="K215" s="26" t="s">
        <v>173</v>
      </c>
      <c r="L215" s="28" t="e">
        <f>IF(ISNA(VLOOKUP(F215&amp;G215,#REF!,8,FALSE)),"",VLOOKUP(F215&amp;G215,#REF!,8,FALSE))</f>
        <v>#REF!</v>
      </c>
      <c r="M215" s="22" t="str">
        <f t="shared" si="14"/>
        <v>yes</v>
      </c>
      <c r="N215" s="22" t="str">
        <f t="shared" si="15"/>
        <v>TP-WA-13-03 @ 4.5 m</v>
      </c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  <c r="AA215" s="31"/>
      <c r="AB215" s="31"/>
      <c r="AC215" s="50">
        <v>35.4</v>
      </c>
      <c r="AD215" s="50">
        <v>57.6</v>
      </c>
      <c r="AE215" s="50">
        <v>7</v>
      </c>
      <c r="AF215" s="50"/>
      <c r="AG215" s="50"/>
      <c r="AH215" s="50">
        <v>100</v>
      </c>
      <c r="AI215" s="50">
        <v>84.9</v>
      </c>
      <c r="AJ215" s="50"/>
      <c r="AK215" s="50">
        <v>81.8</v>
      </c>
      <c r="AL215" s="50">
        <v>76.3</v>
      </c>
      <c r="AM215" s="50"/>
      <c r="AN215" s="50">
        <v>68.5</v>
      </c>
      <c r="AO215" s="50">
        <v>64.599999999999994</v>
      </c>
      <c r="AP215" s="50"/>
      <c r="AQ215" s="50">
        <v>49.5</v>
      </c>
      <c r="AR215" s="50">
        <v>36.9</v>
      </c>
      <c r="AS215" s="50"/>
      <c r="AT215" s="50"/>
      <c r="AU215" s="50"/>
      <c r="AV215" s="50">
        <v>22.1</v>
      </c>
      <c r="AW215" s="50"/>
      <c r="AX215" s="50"/>
      <c r="AY215" s="50"/>
      <c r="AZ215" s="50"/>
      <c r="BA215" s="50"/>
      <c r="BB215" s="50"/>
      <c r="BC215" s="50"/>
      <c r="BD215" s="50">
        <v>7</v>
      </c>
      <c r="BE215" s="50"/>
      <c r="BF215" s="50"/>
      <c r="BG215" s="50"/>
      <c r="BH215" s="50"/>
      <c r="BI215" s="50"/>
      <c r="BJ215" s="50"/>
      <c r="BK215" s="50"/>
      <c r="BL215" s="50"/>
      <c r="BM215" s="50"/>
      <c r="BN215" s="50"/>
      <c r="BO215" s="50"/>
      <c r="BP215" s="50"/>
      <c r="BQ215" s="50"/>
      <c r="BR215" s="50"/>
      <c r="BS215" s="50"/>
      <c r="BT215" s="50"/>
      <c r="BU215" s="50"/>
      <c r="BV215" s="50"/>
      <c r="BW215" s="50"/>
      <c r="BX215" s="50"/>
      <c r="BY215" s="50"/>
      <c r="BZ215" s="50"/>
      <c r="CA215" s="50"/>
      <c r="CB215" s="50"/>
      <c r="CC215" s="50"/>
      <c r="CD215" s="50"/>
      <c r="CE215" s="50"/>
      <c r="CF215" s="50"/>
      <c r="CG215" s="50"/>
      <c r="CH215" s="50"/>
      <c r="CI215" s="50"/>
      <c r="CJ215" s="50"/>
      <c r="CK215" s="50"/>
      <c r="CL215" s="50"/>
      <c r="CM215" s="50"/>
      <c r="CN215" s="50"/>
      <c r="CO215" s="50"/>
      <c r="CP215" s="50"/>
      <c r="CQ215" s="50"/>
      <c r="CR215" s="50"/>
      <c r="CS215" s="50"/>
      <c r="CT215" s="50"/>
      <c r="CU215" s="50"/>
      <c r="CV215" s="50"/>
      <c r="CW215" s="50"/>
      <c r="CX215" s="50"/>
      <c r="CY215" s="50"/>
      <c r="CZ215" s="50"/>
      <c r="DA215" s="50"/>
      <c r="DB215" s="50"/>
      <c r="DC215" s="50"/>
      <c r="DD215" s="50"/>
      <c r="DE215" s="50"/>
      <c r="DF215" s="50"/>
      <c r="DG215" s="50"/>
      <c r="DH215" s="50"/>
      <c r="DI215" s="50"/>
      <c r="DJ215" s="50"/>
      <c r="DK215" s="50"/>
      <c r="DL215" s="50"/>
      <c r="DM215" s="50"/>
      <c r="DN215" s="50"/>
      <c r="DO215" s="50"/>
      <c r="DP215" s="50"/>
      <c r="DQ215" s="50"/>
      <c r="DR215" s="50"/>
      <c r="DS215" s="50"/>
      <c r="DT215" s="50"/>
      <c r="DU215" s="50"/>
      <c r="DV215" s="50"/>
      <c r="DW215" s="50"/>
      <c r="DX215" s="50"/>
      <c r="DY215" s="50"/>
      <c r="DZ215" s="50"/>
      <c r="EA215" s="50"/>
      <c r="EB215" s="50"/>
      <c r="EC215" s="50"/>
      <c r="ED215" s="50"/>
      <c r="EE215" s="50"/>
      <c r="EF215" s="50"/>
      <c r="EG215" s="50"/>
      <c r="EH215" s="50"/>
      <c r="EI215" s="50"/>
      <c r="EJ215" s="50"/>
      <c r="EK215" s="50"/>
      <c r="EL215" s="50"/>
      <c r="EM215" s="50"/>
      <c r="EN215" s="50"/>
      <c r="EO215" s="50"/>
      <c r="EP215" s="50"/>
      <c r="EQ215" s="50"/>
      <c r="ER215" s="50"/>
      <c r="ES215" s="50"/>
      <c r="ET215" s="50"/>
      <c r="EU215" s="50"/>
      <c r="EV215" s="50"/>
      <c r="EW215" s="50"/>
      <c r="EX215" s="41"/>
    </row>
    <row r="216" spans="1:154" ht="15" customHeight="1">
      <c r="A216" s="27" t="s">
        <v>131</v>
      </c>
      <c r="B216" s="21" t="s">
        <v>66</v>
      </c>
      <c r="C216" s="22">
        <v>2013</v>
      </c>
      <c r="D216" s="22" t="s">
        <v>217</v>
      </c>
      <c r="E216" s="22"/>
      <c r="F216" s="22" t="s">
        <v>136</v>
      </c>
      <c r="G216" s="22" t="s">
        <v>146</v>
      </c>
      <c r="H216" s="22">
        <v>2</v>
      </c>
      <c r="I216" s="22">
        <v>2.1</v>
      </c>
      <c r="J216" s="22"/>
      <c r="K216" s="22" t="s">
        <v>173</v>
      </c>
      <c r="L216" s="28"/>
      <c r="M216" s="22" t="str">
        <f t="shared" si="14"/>
        <v>yes</v>
      </c>
      <c r="N216" s="22" t="str">
        <f t="shared" si="15"/>
        <v>TP-WA-13-03 @ 2 m</v>
      </c>
      <c r="O216" s="31"/>
      <c r="P216" s="31"/>
      <c r="Q216" s="31"/>
      <c r="R216" s="31"/>
      <c r="S216" s="48"/>
      <c r="T216" s="31"/>
      <c r="U216" s="31"/>
      <c r="V216" s="31"/>
      <c r="W216" s="31"/>
      <c r="X216" s="31"/>
      <c r="Y216" s="31"/>
      <c r="Z216" s="31"/>
      <c r="AA216" s="31"/>
      <c r="AB216" s="31"/>
      <c r="AC216" s="50">
        <v>73.166000000000025</v>
      </c>
      <c r="AD216" s="50">
        <v>25.351999999999997</v>
      </c>
      <c r="AE216" s="50">
        <v>1.4819999999999833</v>
      </c>
      <c r="AF216" s="50"/>
      <c r="AG216" s="50"/>
      <c r="AH216" s="50">
        <v>100</v>
      </c>
      <c r="AI216" s="50"/>
      <c r="AJ216" s="50"/>
      <c r="AK216" s="50">
        <v>80.132000000000005</v>
      </c>
      <c r="AL216" s="50"/>
      <c r="AM216" s="50">
        <v>47.211999999999989</v>
      </c>
      <c r="AN216" s="50"/>
      <c r="AO216" s="50">
        <v>26.833999999999982</v>
      </c>
      <c r="AP216" s="50">
        <v>15.053999999999979</v>
      </c>
      <c r="AQ216" s="50"/>
      <c r="AR216" s="50">
        <v>9.6339999999999755</v>
      </c>
      <c r="AS216" s="50"/>
      <c r="AT216" s="50">
        <v>6.4939999999999776</v>
      </c>
      <c r="AU216" s="50"/>
      <c r="AV216" s="50"/>
      <c r="AW216" s="50">
        <v>4.319999999999979</v>
      </c>
      <c r="AX216" s="50"/>
      <c r="AY216" s="50"/>
      <c r="AZ216" s="50"/>
      <c r="BA216" s="50">
        <v>2.065999999999979</v>
      </c>
      <c r="BB216" s="50"/>
      <c r="BC216" s="50"/>
      <c r="BD216" s="50">
        <v>1.4819999999999833</v>
      </c>
      <c r="BE216" s="50">
        <v>1.1559999999999793</v>
      </c>
      <c r="BF216" s="50"/>
      <c r="BG216" s="50"/>
      <c r="BH216" s="50"/>
      <c r="BI216" s="50"/>
      <c r="BJ216" s="50"/>
      <c r="BK216" s="50"/>
      <c r="BL216" s="50"/>
      <c r="BM216" s="50"/>
      <c r="BN216" s="50"/>
      <c r="BO216" s="50"/>
      <c r="BP216" s="50"/>
      <c r="BQ216" s="50"/>
      <c r="BR216" s="50"/>
      <c r="BS216" s="50"/>
      <c r="BT216" s="50"/>
      <c r="BU216" s="50"/>
      <c r="BV216" s="50"/>
      <c r="BW216" s="50"/>
      <c r="BX216" s="50"/>
      <c r="BY216" s="50"/>
      <c r="BZ216" s="50"/>
      <c r="CA216" s="50"/>
      <c r="CB216" s="50"/>
      <c r="CC216" s="50"/>
      <c r="CD216" s="50"/>
      <c r="CE216" s="50"/>
      <c r="CF216" s="50"/>
      <c r="CG216" s="50"/>
      <c r="CH216" s="50"/>
      <c r="CI216" s="50"/>
      <c r="CJ216" s="50"/>
      <c r="CK216" s="50"/>
      <c r="CL216" s="50"/>
      <c r="CM216" s="50"/>
      <c r="CN216" s="50"/>
      <c r="CO216" s="50"/>
      <c r="CP216" s="50"/>
      <c r="CQ216" s="50"/>
      <c r="CR216" s="50"/>
      <c r="CS216" s="50"/>
      <c r="CT216" s="50"/>
      <c r="CU216" s="50"/>
      <c r="CV216" s="50"/>
      <c r="CW216" s="50"/>
      <c r="CX216" s="50"/>
      <c r="CY216" s="50"/>
      <c r="CZ216" s="50"/>
      <c r="DA216" s="50"/>
      <c r="DB216" s="50"/>
      <c r="DC216" s="50"/>
      <c r="DD216" s="50"/>
      <c r="DE216" s="50"/>
      <c r="DF216" s="50"/>
      <c r="DG216" s="50"/>
      <c r="DH216" s="50"/>
      <c r="DI216" s="50"/>
      <c r="DJ216" s="50"/>
      <c r="DK216" s="50"/>
      <c r="DL216" s="50"/>
      <c r="DM216" s="50"/>
      <c r="DN216" s="50"/>
      <c r="DO216" s="50"/>
      <c r="DP216" s="50"/>
      <c r="DQ216" s="50"/>
      <c r="DR216" s="50"/>
      <c r="DS216" s="50"/>
      <c r="DT216" s="50"/>
      <c r="DU216" s="50"/>
      <c r="DV216" s="50"/>
      <c r="DW216" s="50"/>
      <c r="DX216" s="50"/>
      <c r="DY216" s="50"/>
      <c r="DZ216" s="50"/>
      <c r="EA216" s="50"/>
      <c r="EB216" s="50"/>
      <c r="EC216" s="50"/>
      <c r="ED216" s="50"/>
      <c r="EE216" s="50"/>
      <c r="EF216" s="50"/>
      <c r="EG216" s="50"/>
      <c r="EH216" s="50"/>
      <c r="EI216" s="50"/>
      <c r="EJ216" s="50"/>
      <c r="EK216" s="50"/>
      <c r="EL216" s="50"/>
      <c r="EM216" s="50"/>
      <c r="EN216" s="50"/>
      <c r="EO216" s="50"/>
      <c r="EP216" s="50"/>
      <c r="EQ216" s="50"/>
      <c r="ER216" s="50"/>
      <c r="ES216" s="50"/>
      <c r="ET216" s="50"/>
      <c r="EU216" s="50"/>
      <c r="EV216" s="50"/>
      <c r="EW216" s="50"/>
      <c r="EX216" s="41"/>
    </row>
    <row r="217" spans="1:154" ht="15" customHeight="1">
      <c r="A217" s="54" t="s">
        <v>131</v>
      </c>
      <c r="B217" s="21" t="s">
        <v>66</v>
      </c>
      <c r="C217" s="22">
        <v>2013</v>
      </c>
      <c r="D217" s="22" t="s">
        <v>217</v>
      </c>
      <c r="E217" s="22"/>
      <c r="F217" s="22" t="s">
        <v>138</v>
      </c>
      <c r="G217" s="22" t="s">
        <v>109</v>
      </c>
      <c r="H217" s="22">
        <v>2</v>
      </c>
      <c r="I217" s="22">
        <v>2.1</v>
      </c>
      <c r="J217" s="22">
        <v>0.1</v>
      </c>
      <c r="K217" s="26" t="s">
        <v>173</v>
      </c>
      <c r="L217" s="28" t="e">
        <f>IF(ISNA(VLOOKUP(F217&amp;G217,#REF!,8,FALSE)),"",VLOOKUP(F217&amp;G217,#REF!,8,FALSE))</f>
        <v>#REF!</v>
      </c>
      <c r="M217" s="22" t="str">
        <f t="shared" si="14"/>
        <v>yes</v>
      </c>
      <c r="N217" s="22" t="str">
        <f t="shared" si="15"/>
        <v>TP-WA-13-04 @ 2 m</v>
      </c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50">
        <v>68</v>
      </c>
      <c r="AD217" s="50">
        <v>29.8</v>
      </c>
      <c r="AE217" s="50">
        <v>2.2000000000000002</v>
      </c>
      <c r="AF217" s="50"/>
      <c r="AG217" s="50"/>
      <c r="AH217" s="50">
        <v>85.9</v>
      </c>
      <c r="AI217" s="50">
        <v>72.900000000000006</v>
      </c>
      <c r="AJ217" s="50"/>
      <c r="AK217" s="50">
        <v>71.2</v>
      </c>
      <c r="AL217" s="50">
        <v>50.8</v>
      </c>
      <c r="AM217" s="50"/>
      <c r="AN217" s="50">
        <v>37.6</v>
      </c>
      <c r="AO217" s="50">
        <v>32</v>
      </c>
      <c r="AP217" s="50"/>
      <c r="AQ217" s="50">
        <v>18.899999999999999</v>
      </c>
      <c r="AR217" s="50">
        <v>12.3</v>
      </c>
      <c r="AS217" s="50"/>
      <c r="AT217" s="50"/>
      <c r="AU217" s="50"/>
      <c r="AV217" s="50">
        <v>4.5999999999999996</v>
      </c>
      <c r="AW217" s="50"/>
      <c r="AX217" s="50"/>
      <c r="AY217" s="50"/>
      <c r="AZ217" s="50"/>
      <c r="BA217" s="50"/>
      <c r="BB217" s="50"/>
      <c r="BC217" s="50"/>
      <c r="BD217" s="50">
        <v>2.2000000000000002</v>
      </c>
      <c r="BE217" s="50"/>
      <c r="BF217" s="50"/>
      <c r="BG217" s="50"/>
      <c r="BH217" s="50"/>
      <c r="BI217" s="50"/>
      <c r="BJ217" s="50"/>
      <c r="BK217" s="50"/>
      <c r="BL217" s="50"/>
      <c r="BM217" s="50"/>
      <c r="BN217" s="50"/>
      <c r="BO217" s="50"/>
      <c r="BP217" s="50"/>
      <c r="BQ217" s="50"/>
      <c r="BR217" s="50"/>
      <c r="BS217" s="50"/>
      <c r="BT217" s="50"/>
      <c r="BU217" s="50"/>
      <c r="BV217" s="50"/>
      <c r="BW217" s="50"/>
      <c r="BX217" s="50"/>
      <c r="BY217" s="50"/>
      <c r="BZ217" s="50"/>
      <c r="CA217" s="50"/>
      <c r="CB217" s="50"/>
      <c r="CC217" s="50"/>
      <c r="CD217" s="50"/>
      <c r="CE217" s="50"/>
      <c r="CF217" s="50"/>
      <c r="CG217" s="50"/>
      <c r="CH217" s="50"/>
      <c r="CI217" s="50"/>
      <c r="CJ217" s="50"/>
      <c r="CK217" s="50"/>
      <c r="CL217" s="50"/>
      <c r="CM217" s="50"/>
      <c r="CN217" s="50"/>
      <c r="CO217" s="50"/>
      <c r="CP217" s="50"/>
      <c r="CQ217" s="50"/>
      <c r="CR217" s="50"/>
      <c r="CS217" s="50"/>
      <c r="CT217" s="50"/>
      <c r="CU217" s="50"/>
      <c r="CV217" s="50"/>
      <c r="CW217" s="50"/>
      <c r="CX217" s="50"/>
      <c r="CY217" s="50"/>
      <c r="CZ217" s="50"/>
      <c r="DA217" s="50"/>
      <c r="DB217" s="50"/>
      <c r="DC217" s="50"/>
      <c r="DD217" s="50"/>
      <c r="DE217" s="50"/>
      <c r="DF217" s="50"/>
      <c r="DG217" s="50"/>
      <c r="DH217" s="50"/>
      <c r="DI217" s="50"/>
      <c r="DJ217" s="50"/>
      <c r="DK217" s="50"/>
      <c r="DL217" s="50"/>
      <c r="DM217" s="50"/>
      <c r="DN217" s="50"/>
      <c r="DO217" s="50"/>
      <c r="DP217" s="50"/>
      <c r="DQ217" s="50"/>
      <c r="DR217" s="50"/>
      <c r="DS217" s="50"/>
      <c r="DT217" s="50"/>
      <c r="DU217" s="50"/>
      <c r="DV217" s="50"/>
      <c r="DW217" s="50"/>
      <c r="DX217" s="50"/>
      <c r="DY217" s="50"/>
      <c r="DZ217" s="50"/>
      <c r="EA217" s="50"/>
      <c r="EB217" s="50"/>
      <c r="EC217" s="50"/>
      <c r="ED217" s="50"/>
      <c r="EE217" s="50"/>
      <c r="EF217" s="50"/>
      <c r="EG217" s="50"/>
      <c r="EH217" s="50"/>
      <c r="EI217" s="50"/>
      <c r="EJ217" s="50"/>
      <c r="EK217" s="50"/>
      <c r="EL217" s="50"/>
      <c r="EM217" s="50"/>
      <c r="EN217" s="50"/>
      <c r="EO217" s="50"/>
      <c r="EP217" s="50"/>
      <c r="EQ217" s="50"/>
      <c r="ER217" s="50"/>
      <c r="ES217" s="50"/>
      <c r="ET217" s="50"/>
      <c r="EU217" s="50"/>
      <c r="EV217" s="50"/>
      <c r="EW217" s="50"/>
      <c r="EX217" s="41"/>
    </row>
    <row r="218" spans="1:154" ht="15" customHeight="1">
      <c r="A218" s="54" t="s">
        <v>131</v>
      </c>
      <c r="B218" s="21" t="s">
        <v>66</v>
      </c>
      <c r="C218" s="22">
        <v>2013</v>
      </c>
      <c r="D218" s="22" t="s">
        <v>217</v>
      </c>
      <c r="E218" s="22"/>
      <c r="F218" s="22" t="s">
        <v>138</v>
      </c>
      <c r="G218" s="22" t="s">
        <v>105</v>
      </c>
      <c r="H218" s="22">
        <v>4</v>
      </c>
      <c r="I218" s="22">
        <v>4.0999999999999996</v>
      </c>
      <c r="J218" s="22">
        <v>0.1</v>
      </c>
      <c r="K218" s="26" t="s">
        <v>173</v>
      </c>
      <c r="L218" s="28" t="e">
        <f>IF(ISNA(VLOOKUP(F218&amp;G218,#REF!,8,FALSE)),"",VLOOKUP(F218&amp;G218,#REF!,8,FALSE))</f>
        <v>#REF!</v>
      </c>
      <c r="M218" s="22" t="str">
        <f t="shared" si="14"/>
        <v>yes</v>
      </c>
      <c r="N218" s="22" t="str">
        <f t="shared" si="15"/>
        <v>TP-WA-13-04 @ 4 m</v>
      </c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  <c r="AA218" s="31"/>
      <c r="AB218" s="31"/>
      <c r="AC218" s="50">
        <v>69.7</v>
      </c>
      <c r="AD218" s="50">
        <v>26.9</v>
      </c>
      <c r="AE218" s="50">
        <v>3.4</v>
      </c>
      <c r="AF218" s="50"/>
      <c r="AG218" s="50"/>
      <c r="AH218" s="50">
        <v>82.9</v>
      </c>
      <c r="AI218" s="50">
        <v>70</v>
      </c>
      <c r="AJ218" s="50"/>
      <c r="AK218" s="50">
        <v>54</v>
      </c>
      <c r="AL218" s="50">
        <v>45.3</v>
      </c>
      <c r="AM218" s="50"/>
      <c r="AN218" s="50">
        <v>34.700000000000003</v>
      </c>
      <c r="AO218" s="50">
        <v>30.3</v>
      </c>
      <c r="AP218" s="50"/>
      <c r="AQ218" s="50">
        <v>19.100000000000001</v>
      </c>
      <c r="AR218" s="50">
        <v>13</v>
      </c>
      <c r="AS218" s="50"/>
      <c r="AT218" s="50"/>
      <c r="AU218" s="50"/>
      <c r="AV218" s="50">
        <v>6.5</v>
      </c>
      <c r="AW218" s="50"/>
      <c r="AX218" s="50"/>
      <c r="AY218" s="50"/>
      <c r="AZ218" s="50"/>
      <c r="BA218" s="50"/>
      <c r="BB218" s="50"/>
      <c r="BC218" s="50"/>
      <c r="BD218" s="50">
        <v>3.4</v>
      </c>
      <c r="BE218" s="50"/>
      <c r="BF218" s="50"/>
      <c r="BG218" s="50"/>
      <c r="BH218" s="50"/>
      <c r="BI218" s="50"/>
      <c r="BJ218" s="50"/>
      <c r="BK218" s="50"/>
      <c r="BL218" s="50"/>
      <c r="BM218" s="50"/>
      <c r="BN218" s="50"/>
      <c r="BO218" s="50"/>
      <c r="BP218" s="50"/>
      <c r="BQ218" s="50"/>
      <c r="BR218" s="50"/>
      <c r="BS218" s="50"/>
      <c r="BT218" s="50"/>
      <c r="BU218" s="50"/>
      <c r="BV218" s="50"/>
      <c r="BW218" s="50"/>
      <c r="BX218" s="50"/>
      <c r="BY218" s="50"/>
      <c r="BZ218" s="50"/>
      <c r="CA218" s="50"/>
      <c r="CB218" s="50"/>
      <c r="CC218" s="50"/>
      <c r="CD218" s="50"/>
      <c r="CE218" s="50"/>
      <c r="CF218" s="50"/>
      <c r="CG218" s="50"/>
      <c r="CH218" s="50"/>
      <c r="CI218" s="50"/>
      <c r="CJ218" s="50"/>
      <c r="CK218" s="50"/>
      <c r="CL218" s="50"/>
      <c r="CM218" s="50"/>
      <c r="CN218" s="50"/>
      <c r="CO218" s="50"/>
      <c r="CP218" s="50"/>
      <c r="CQ218" s="50"/>
      <c r="CR218" s="50"/>
      <c r="CS218" s="50"/>
      <c r="CT218" s="50"/>
      <c r="CU218" s="50"/>
      <c r="CV218" s="50"/>
      <c r="CW218" s="50"/>
      <c r="CX218" s="50"/>
      <c r="CY218" s="50"/>
      <c r="CZ218" s="50"/>
      <c r="DA218" s="50"/>
      <c r="DB218" s="50"/>
      <c r="DC218" s="50"/>
      <c r="DD218" s="50"/>
      <c r="DE218" s="50"/>
      <c r="DF218" s="50"/>
      <c r="DG218" s="50"/>
      <c r="DH218" s="50"/>
      <c r="DI218" s="50"/>
      <c r="DJ218" s="50"/>
      <c r="DK218" s="50"/>
      <c r="DL218" s="50"/>
      <c r="DM218" s="50"/>
      <c r="DN218" s="50"/>
      <c r="DO218" s="50"/>
      <c r="DP218" s="50"/>
      <c r="DQ218" s="50"/>
      <c r="DR218" s="50"/>
      <c r="DS218" s="50"/>
      <c r="DT218" s="50"/>
      <c r="DU218" s="50"/>
      <c r="DV218" s="50"/>
      <c r="DW218" s="50"/>
      <c r="DX218" s="50"/>
      <c r="DY218" s="50"/>
      <c r="DZ218" s="50"/>
      <c r="EA218" s="50"/>
      <c r="EB218" s="50"/>
      <c r="EC218" s="50"/>
      <c r="ED218" s="50"/>
      <c r="EE218" s="50"/>
      <c r="EF218" s="50"/>
      <c r="EG218" s="50"/>
      <c r="EH218" s="50"/>
      <c r="EI218" s="50"/>
      <c r="EJ218" s="50"/>
      <c r="EK218" s="50"/>
      <c r="EL218" s="50"/>
      <c r="EM218" s="50"/>
      <c r="EN218" s="50"/>
      <c r="EO218" s="50"/>
      <c r="EP218" s="50"/>
      <c r="EQ218" s="50"/>
      <c r="ER218" s="50"/>
      <c r="ES218" s="50"/>
      <c r="ET218" s="50"/>
      <c r="EU218" s="50"/>
      <c r="EV218" s="50"/>
      <c r="EW218" s="50"/>
      <c r="EX218" s="41"/>
    </row>
    <row r="219" spans="1:154" ht="15" customHeight="1">
      <c r="A219" s="27" t="s">
        <v>131</v>
      </c>
      <c r="B219" s="21" t="s">
        <v>66</v>
      </c>
      <c r="C219" s="22">
        <v>2013</v>
      </c>
      <c r="D219" s="22" t="s">
        <v>217</v>
      </c>
      <c r="E219" s="22"/>
      <c r="F219" s="22" t="s">
        <v>150</v>
      </c>
      <c r="G219" s="22" t="s">
        <v>146</v>
      </c>
      <c r="H219" s="22">
        <v>2</v>
      </c>
      <c r="I219" s="22">
        <v>2.1</v>
      </c>
      <c r="J219" s="22"/>
      <c r="K219" s="22" t="s">
        <v>173</v>
      </c>
      <c r="L219" s="28"/>
      <c r="M219" s="22" t="str">
        <f t="shared" si="14"/>
        <v>yes</v>
      </c>
      <c r="N219" s="22" t="str">
        <f t="shared" si="15"/>
        <v>TP-WA-13-05 @ 2 m</v>
      </c>
      <c r="O219" s="31"/>
      <c r="P219" s="31"/>
      <c r="Q219" s="31"/>
      <c r="R219" s="31"/>
      <c r="S219" s="48"/>
      <c r="T219" s="31"/>
      <c r="U219" s="31"/>
      <c r="V219" s="31"/>
      <c r="W219" s="31"/>
      <c r="X219" s="31"/>
      <c r="Y219" s="31"/>
      <c r="Z219" s="31"/>
      <c r="AA219" s="31"/>
      <c r="AB219" s="31"/>
      <c r="AC219" s="50">
        <v>58.164150943396223</v>
      </c>
      <c r="AD219" s="50">
        <v>41.74150943396225</v>
      </c>
      <c r="AE219" s="50">
        <v>9.4339622641526066E-2</v>
      </c>
      <c r="AF219" s="50"/>
      <c r="AG219" s="50"/>
      <c r="AH219" s="50">
        <v>100</v>
      </c>
      <c r="AI219" s="50"/>
      <c r="AJ219" s="50"/>
      <c r="AK219" s="50">
        <v>78.339622641509436</v>
      </c>
      <c r="AL219" s="50"/>
      <c r="AM219" s="50">
        <v>57.754716981132084</v>
      </c>
      <c r="AN219" s="50"/>
      <c r="AO219" s="50">
        <v>41.835849056603777</v>
      </c>
      <c r="AP219" s="50">
        <v>26.184905660377368</v>
      </c>
      <c r="AQ219" s="50"/>
      <c r="AR219" s="50">
        <v>11.888679245283029</v>
      </c>
      <c r="AS219" s="50"/>
      <c r="AT219" s="50">
        <v>3.8207547169811451</v>
      </c>
      <c r="AU219" s="50"/>
      <c r="AV219" s="50"/>
      <c r="AW219" s="50">
        <v>1.1509433962264337</v>
      </c>
      <c r="AX219" s="50"/>
      <c r="AY219" s="50"/>
      <c r="AZ219" s="50"/>
      <c r="BA219" s="50">
        <v>0.25849056603775011</v>
      </c>
      <c r="BB219" s="50"/>
      <c r="BC219" s="50"/>
      <c r="BD219" s="50">
        <v>9.4339622641526066E-2</v>
      </c>
      <c r="BE219" s="50">
        <v>1.8867924528320756E-2</v>
      </c>
      <c r="BF219" s="50"/>
      <c r="BG219" s="50"/>
      <c r="BH219" s="50"/>
      <c r="BI219" s="50"/>
      <c r="BJ219" s="50"/>
      <c r="BK219" s="50"/>
      <c r="BL219" s="50"/>
      <c r="BM219" s="50"/>
      <c r="BN219" s="50"/>
      <c r="BO219" s="50"/>
      <c r="BP219" s="50"/>
      <c r="BQ219" s="50"/>
      <c r="BR219" s="50"/>
      <c r="BS219" s="50"/>
      <c r="BT219" s="50"/>
      <c r="BU219" s="50"/>
      <c r="BV219" s="50"/>
      <c r="BW219" s="50"/>
      <c r="BX219" s="50"/>
      <c r="BY219" s="50"/>
      <c r="BZ219" s="50"/>
      <c r="CA219" s="50"/>
      <c r="CB219" s="50"/>
      <c r="CC219" s="50"/>
      <c r="CD219" s="50"/>
      <c r="CE219" s="50"/>
      <c r="CF219" s="50"/>
      <c r="CG219" s="50"/>
      <c r="CH219" s="50"/>
      <c r="CI219" s="50"/>
      <c r="CJ219" s="50"/>
      <c r="CK219" s="50"/>
      <c r="CL219" s="50"/>
      <c r="CM219" s="50"/>
      <c r="CN219" s="50"/>
      <c r="CO219" s="50"/>
      <c r="CP219" s="50"/>
      <c r="CQ219" s="50"/>
      <c r="CR219" s="50"/>
      <c r="CS219" s="50"/>
      <c r="CT219" s="50"/>
      <c r="CU219" s="50"/>
      <c r="CV219" s="50"/>
      <c r="CW219" s="50"/>
      <c r="CX219" s="50"/>
      <c r="CY219" s="50"/>
      <c r="CZ219" s="50"/>
      <c r="DA219" s="50"/>
      <c r="DB219" s="50"/>
      <c r="DC219" s="50"/>
      <c r="DD219" s="50"/>
      <c r="DE219" s="50"/>
      <c r="DF219" s="50"/>
      <c r="DG219" s="50"/>
      <c r="DH219" s="50"/>
      <c r="DI219" s="50"/>
      <c r="DJ219" s="50"/>
      <c r="DK219" s="50"/>
      <c r="DL219" s="50"/>
      <c r="DM219" s="50"/>
      <c r="DN219" s="50"/>
      <c r="DO219" s="50"/>
      <c r="DP219" s="50"/>
      <c r="DQ219" s="50"/>
      <c r="DR219" s="50"/>
      <c r="DS219" s="50"/>
      <c r="DT219" s="50"/>
      <c r="DU219" s="50"/>
      <c r="DV219" s="50"/>
      <c r="DW219" s="50"/>
      <c r="DX219" s="50"/>
      <c r="DY219" s="50"/>
      <c r="DZ219" s="50"/>
      <c r="EA219" s="50"/>
      <c r="EB219" s="50"/>
      <c r="EC219" s="50"/>
      <c r="ED219" s="50"/>
      <c r="EE219" s="50"/>
      <c r="EF219" s="50"/>
      <c r="EG219" s="50"/>
      <c r="EH219" s="50"/>
      <c r="EI219" s="50"/>
      <c r="EJ219" s="50"/>
      <c r="EK219" s="50"/>
      <c r="EL219" s="50"/>
      <c r="EM219" s="50"/>
      <c r="EN219" s="50"/>
      <c r="EO219" s="50"/>
      <c r="EP219" s="50"/>
      <c r="EQ219" s="50"/>
      <c r="ER219" s="50"/>
      <c r="ES219" s="50"/>
      <c r="ET219" s="50"/>
      <c r="EU219" s="50"/>
      <c r="EV219" s="50"/>
      <c r="EW219" s="50"/>
      <c r="EX219" s="41"/>
    </row>
    <row r="220" spans="1:154" ht="15" customHeight="1">
      <c r="A220" s="27" t="s">
        <v>131</v>
      </c>
      <c r="B220" s="21" t="s">
        <v>66</v>
      </c>
      <c r="C220" s="22">
        <v>2013</v>
      </c>
      <c r="D220" s="22" t="s">
        <v>217</v>
      </c>
      <c r="E220" s="22"/>
      <c r="F220" s="22" t="s">
        <v>154</v>
      </c>
      <c r="G220" s="22" t="s">
        <v>145</v>
      </c>
      <c r="H220" s="22">
        <v>1</v>
      </c>
      <c r="I220" s="22">
        <v>1.1000000000000001</v>
      </c>
      <c r="J220" s="22"/>
      <c r="K220" s="22" t="s">
        <v>173</v>
      </c>
      <c r="L220" s="28"/>
      <c r="M220" s="22" t="str">
        <f t="shared" si="14"/>
        <v>yes</v>
      </c>
      <c r="N220" s="22" t="str">
        <f t="shared" si="15"/>
        <v>TP-WA-13-06 @ 1 m</v>
      </c>
      <c r="O220" s="31"/>
      <c r="P220" s="31"/>
      <c r="Q220" s="31"/>
      <c r="R220" s="31"/>
      <c r="S220" s="48"/>
      <c r="T220" s="31"/>
      <c r="U220" s="31"/>
      <c r="V220" s="31"/>
      <c r="W220" s="31"/>
      <c r="X220" s="31"/>
      <c r="Y220" s="31"/>
      <c r="Z220" s="31"/>
      <c r="AA220" s="31"/>
      <c r="AB220" s="31"/>
      <c r="AC220" s="50">
        <v>53.853999999999999</v>
      </c>
      <c r="AD220" s="50">
        <v>44.866000000000007</v>
      </c>
      <c r="AE220" s="50">
        <v>1.2799999999999923</v>
      </c>
      <c r="AF220" s="50"/>
      <c r="AG220" s="50"/>
      <c r="AH220" s="50">
        <v>100</v>
      </c>
      <c r="AI220" s="50"/>
      <c r="AJ220" s="50"/>
      <c r="AK220" s="50">
        <v>80.182000000000002</v>
      </c>
      <c r="AL220" s="50"/>
      <c r="AM220" s="50">
        <v>60.169999999999987</v>
      </c>
      <c r="AN220" s="50"/>
      <c r="AO220" s="50">
        <v>46.146000000000001</v>
      </c>
      <c r="AP220" s="50">
        <v>32.69</v>
      </c>
      <c r="AQ220" s="50"/>
      <c r="AR220" s="50">
        <v>18.818000000000001</v>
      </c>
      <c r="AS220" s="50"/>
      <c r="AT220" s="50">
        <v>8.9480000000000004</v>
      </c>
      <c r="AU220" s="50"/>
      <c r="AV220" s="50"/>
      <c r="AW220" s="50">
        <v>3.5919999999999952</v>
      </c>
      <c r="AX220" s="50"/>
      <c r="AY220" s="50"/>
      <c r="AZ220" s="50"/>
      <c r="BA220" s="50">
        <v>1.6159999999999952</v>
      </c>
      <c r="BB220" s="50"/>
      <c r="BC220" s="50"/>
      <c r="BD220" s="50">
        <v>1.2799999999999923</v>
      </c>
      <c r="BE220" s="50">
        <v>1.0519999999999974</v>
      </c>
      <c r="BF220" s="50"/>
      <c r="BG220" s="50"/>
      <c r="BH220" s="50"/>
      <c r="BI220" s="50"/>
      <c r="BJ220" s="50"/>
      <c r="BK220" s="50"/>
      <c r="BL220" s="50"/>
      <c r="BM220" s="50"/>
      <c r="BN220" s="50"/>
      <c r="BO220" s="50"/>
      <c r="BP220" s="50"/>
      <c r="BQ220" s="50"/>
      <c r="BR220" s="50"/>
      <c r="BS220" s="50"/>
      <c r="BT220" s="50"/>
      <c r="BU220" s="50"/>
      <c r="BV220" s="50"/>
      <c r="BW220" s="50"/>
      <c r="BX220" s="50"/>
      <c r="BY220" s="50"/>
      <c r="BZ220" s="50"/>
      <c r="CA220" s="50"/>
      <c r="CB220" s="50"/>
      <c r="CC220" s="50"/>
      <c r="CD220" s="50"/>
      <c r="CE220" s="50"/>
      <c r="CF220" s="50"/>
      <c r="CG220" s="50"/>
      <c r="CH220" s="50"/>
      <c r="CI220" s="50"/>
      <c r="CJ220" s="50"/>
      <c r="CK220" s="50"/>
      <c r="CL220" s="50"/>
      <c r="CM220" s="50"/>
      <c r="CN220" s="50"/>
      <c r="CO220" s="50"/>
      <c r="CP220" s="50"/>
      <c r="CQ220" s="50"/>
      <c r="CR220" s="50"/>
      <c r="CS220" s="50"/>
      <c r="CT220" s="50"/>
      <c r="CU220" s="50"/>
      <c r="CV220" s="50"/>
      <c r="CW220" s="50"/>
      <c r="CX220" s="50"/>
      <c r="CY220" s="50"/>
      <c r="CZ220" s="50"/>
      <c r="DA220" s="50"/>
      <c r="DB220" s="50"/>
      <c r="DC220" s="50"/>
      <c r="DD220" s="50"/>
      <c r="DE220" s="50"/>
      <c r="DF220" s="50"/>
      <c r="DG220" s="50"/>
      <c r="DH220" s="50"/>
      <c r="DI220" s="50"/>
      <c r="DJ220" s="50"/>
      <c r="DK220" s="50"/>
      <c r="DL220" s="50"/>
      <c r="DM220" s="50"/>
      <c r="DN220" s="50"/>
      <c r="DO220" s="50"/>
      <c r="DP220" s="50"/>
      <c r="DQ220" s="50"/>
      <c r="DR220" s="50"/>
      <c r="DS220" s="50"/>
      <c r="DT220" s="50"/>
      <c r="DU220" s="50"/>
      <c r="DV220" s="50"/>
      <c r="DW220" s="50"/>
      <c r="DX220" s="50"/>
      <c r="DY220" s="50"/>
      <c r="DZ220" s="50"/>
      <c r="EA220" s="50"/>
      <c r="EB220" s="50"/>
      <c r="EC220" s="50"/>
      <c r="ED220" s="50"/>
      <c r="EE220" s="50"/>
      <c r="EF220" s="50"/>
      <c r="EG220" s="50"/>
      <c r="EH220" s="50"/>
      <c r="EI220" s="50"/>
      <c r="EJ220" s="50"/>
      <c r="EK220" s="50"/>
      <c r="EL220" s="50"/>
      <c r="EM220" s="50"/>
      <c r="EN220" s="50"/>
      <c r="EO220" s="50"/>
      <c r="EP220" s="50"/>
      <c r="EQ220" s="50"/>
      <c r="ER220" s="50"/>
      <c r="ES220" s="50"/>
      <c r="ET220" s="50"/>
      <c r="EU220" s="50"/>
      <c r="EV220" s="50"/>
      <c r="EW220" s="50"/>
      <c r="EX220" s="41"/>
    </row>
    <row r="221" spans="1:154" ht="15" customHeight="1">
      <c r="A221" s="27" t="s">
        <v>131</v>
      </c>
      <c r="B221" s="21" t="s">
        <v>66</v>
      </c>
      <c r="C221" s="22">
        <v>2013</v>
      </c>
      <c r="D221" s="22" t="s">
        <v>217</v>
      </c>
      <c r="E221" s="22"/>
      <c r="F221" s="22" t="s">
        <v>154</v>
      </c>
      <c r="G221" s="22" t="s">
        <v>147</v>
      </c>
      <c r="H221" s="22">
        <v>4</v>
      </c>
      <c r="I221" s="22">
        <v>4.0999999999999996</v>
      </c>
      <c r="J221" s="22"/>
      <c r="K221" s="22" t="s">
        <v>173</v>
      </c>
      <c r="L221" s="28"/>
      <c r="M221" s="22" t="str">
        <f t="shared" si="14"/>
        <v>yes</v>
      </c>
      <c r="N221" s="22" t="str">
        <f t="shared" si="15"/>
        <v>TP-WA-13-06 @ 4 m</v>
      </c>
      <c r="O221" s="31"/>
      <c r="P221" s="31"/>
      <c r="Q221" s="31"/>
      <c r="R221" s="31"/>
      <c r="S221" s="48"/>
      <c r="T221" s="31"/>
      <c r="U221" s="31"/>
      <c r="V221" s="31"/>
      <c r="W221" s="31"/>
      <c r="X221" s="31"/>
      <c r="Y221" s="31"/>
      <c r="Z221" s="31"/>
      <c r="AA221" s="31"/>
      <c r="AB221" s="31"/>
      <c r="AC221" s="50">
        <v>65.988</v>
      </c>
      <c r="AD221" s="50">
        <v>33.048000000000002</v>
      </c>
      <c r="AE221" s="50">
        <v>0.96400000000000929</v>
      </c>
      <c r="AF221" s="50"/>
      <c r="AG221" s="50"/>
      <c r="AH221" s="50">
        <v>85.186000000000007</v>
      </c>
      <c r="AI221" s="50"/>
      <c r="AJ221" s="50"/>
      <c r="AK221" s="50">
        <v>67.031999999999996</v>
      </c>
      <c r="AL221" s="50"/>
      <c r="AM221" s="50">
        <v>49.506000000000007</v>
      </c>
      <c r="AN221" s="50"/>
      <c r="AO221" s="50">
        <v>34.012000000000008</v>
      </c>
      <c r="AP221" s="50">
        <v>21.416000000000011</v>
      </c>
      <c r="AQ221" s="50"/>
      <c r="AR221" s="50">
        <v>11.608000000000018</v>
      </c>
      <c r="AS221" s="50"/>
      <c r="AT221" s="50">
        <v>5.5740000000000123</v>
      </c>
      <c r="AU221" s="50"/>
      <c r="AV221" s="50"/>
      <c r="AW221" s="50">
        <v>2.5400000000000089</v>
      </c>
      <c r="AX221" s="50"/>
      <c r="AY221" s="50"/>
      <c r="AZ221" s="50"/>
      <c r="BA221" s="50">
        <v>1.1420000000000097</v>
      </c>
      <c r="BB221" s="50"/>
      <c r="BC221" s="50"/>
      <c r="BD221" s="50">
        <v>0.96400000000000929</v>
      </c>
      <c r="BE221" s="50">
        <v>0.81800000000000761</v>
      </c>
      <c r="BF221" s="50"/>
      <c r="BG221" s="50"/>
      <c r="BH221" s="50"/>
      <c r="BI221" s="50"/>
      <c r="BJ221" s="50"/>
      <c r="BK221" s="50"/>
      <c r="BL221" s="50"/>
      <c r="BM221" s="50"/>
      <c r="BN221" s="50"/>
      <c r="BO221" s="50"/>
      <c r="BP221" s="50"/>
      <c r="BQ221" s="50"/>
      <c r="BR221" s="50"/>
      <c r="BS221" s="50"/>
      <c r="BT221" s="50"/>
      <c r="BU221" s="50"/>
      <c r="BV221" s="50"/>
      <c r="BW221" s="50"/>
      <c r="BX221" s="50"/>
      <c r="BY221" s="50"/>
      <c r="BZ221" s="50"/>
      <c r="CA221" s="50"/>
      <c r="CB221" s="50"/>
      <c r="CC221" s="50"/>
      <c r="CD221" s="50"/>
      <c r="CE221" s="50"/>
      <c r="CF221" s="50"/>
      <c r="CG221" s="50"/>
      <c r="CH221" s="50"/>
      <c r="CI221" s="50"/>
      <c r="CJ221" s="50"/>
      <c r="CK221" s="50"/>
      <c r="CL221" s="50"/>
      <c r="CM221" s="50"/>
      <c r="CN221" s="50"/>
      <c r="CO221" s="50"/>
      <c r="CP221" s="50"/>
      <c r="CQ221" s="50"/>
      <c r="CR221" s="50"/>
      <c r="CS221" s="50"/>
      <c r="CT221" s="50"/>
      <c r="CU221" s="50"/>
      <c r="CV221" s="50"/>
      <c r="CW221" s="50"/>
      <c r="CX221" s="50"/>
      <c r="CY221" s="50"/>
      <c r="CZ221" s="50"/>
      <c r="DA221" s="50"/>
      <c r="DB221" s="50"/>
      <c r="DC221" s="50"/>
      <c r="DD221" s="50"/>
      <c r="DE221" s="50"/>
      <c r="DF221" s="50"/>
      <c r="DG221" s="50"/>
      <c r="DH221" s="50"/>
      <c r="DI221" s="50"/>
      <c r="DJ221" s="50"/>
      <c r="DK221" s="50"/>
      <c r="DL221" s="50"/>
      <c r="DM221" s="50"/>
      <c r="DN221" s="50"/>
      <c r="DO221" s="50"/>
      <c r="DP221" s="50"/>
      <c r="DQ221" s="50"/>
      <c r="DR221" s="50"/>
      <c r="DS221" s="50"/>
      <c r="DT221" s="50"/>
      <c r="DU221" s="50"/>
      <c r="DV221" s="50"/>
      <c r="DW221" s="50"/>
      <c r="DX221" s="50"/>
      <c r="DY221" s="50"/>
      <c r="DZ221" s="50"/>
      <c r="EA221" s="50"/>
      <c r="EB221" s="50"/>
      <c r="EC221" s="50"/>
      <c r="ED221" s="50"/>
      <c r="EE221" s="50"/>
      <c r="EF221" s="50"/>
      <c r="EG221" s="50"/>
      <c r="EH221" s="50"/>
      <c r="EI221" s="50"/>
      <c r="EJ221" s="50"/>
      <c r="EK221" s="50"/>
      <c r="EL221" s="50"/>
      <c r="EM221" s="50"/>
      <c r="EN221" s="50"/>
      <c r="EO221" s="50"/>
      <c r="EP221" s="50"/>
      <c r="EQ221" s="50"/>
      <c r="ER221" s="50"/>
      <c r="ES221" s="50"/>
      <c r="ET221" s="50"/>
      <c r="EU221" s="50"/>
      <c r="EV221" s="50"/>
      <c r="EW221" s="50"/>
      <c r="EX221" s="41"/>
    </row>
    <row r="222" spans="1:154" ht="15" customHeight="1">
      <c r="A222" s="54" t="s">
        <v>131</v>
      </c>
      <c r="B222" s="21" t="s">
        <v>66</v>
      </c>
      <c r="C222" s="22">
        <v>2013</v>
      </c>
      <c r="D222" s="22" t="s">
        <v>217</v>
      </c>
      <c r="E222" s="22"/>
      <c r="F222" s="22" t="s">
        <v>139</v>
      </c>
      <c r="G222" s="22" t="s">
        <v>124</v>
      </c>
      <c r="H222" s="22">
        <v>3</v>
      </c>
      <c r="I222" s="22">
        <v>3.1</v>
      </c>
      <c r="J222" s="22">
        <v>0.1</v>
      </c>
      <c r="K222" s="22" t="s">
        <v>173</v>
      </c>
      <c r="L222" s="28" t="e">
        <f>IF(ISNA(VLOOKUP(F222&amp;G222,#REF!,8,FALSE)),"",VLOOKUP(F222&amp;G222,#REF!,8,FALSE))</f>
        <v>#REF!</v>
      </c>
      <c r="M222" s="22" t="str">
        <f t="shared" si="14"/>
        <v>yes</v>
      </c>
      <c r="N222" s="22" t="str">
        <f t="shared" si="15"/>
        <v>TP-WA-13-07 @ 3 m</v>
      </c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  <c r="AA222" s="31"/>
      <c r="AB222" s="31"/>
      <c r="AC222" s="50">
        <v>52.6</v>
      </c>
      <c r="AD222" s="50">
        <v>40.299999999999997</v>
      </c>
      <c r="AE222" s="50">
        <v>7.1</v>
      </c>
      <c r="AF222" s="50"/>
      <c r="AG222" s="50"/>
      <c r="AH222" s="50">
        <v>100</v>
      </c>
      <c r="AI222" s="50">
        <v>100</v>
      </c>
      <c r="AJ222" s="50"/>
      <c r="AK222" s="50">
        <v>94.3</v>
      </c>
      <c r="AL222" s="50">
        <v>81.599999999999994</v>
      </c>
      <c r="AM222" s="50"/>
      <c r="AN222" s="50">
        <v>55.2</v>
      </c>
      <c r="AO222" s="50">
        <v>47.4</v>
      </c>
      <c r="AP222" s="50"/>
      <c r="AQ222" s="50">
        <v>28.8</v>
      </c>
      <c r="AR222" s="50">
        <v>21.3</v>
      </c>
      <c r="AS222" s="50"/>
      <c r="AT222" s="50"/>
      <c r="AU222" s="50"/>
      <c r="AV222" s="50">
        <v>12.3</v>
      </c>
      <c r="AW222" s="50"/>
      <c r="AX222" s="50"/>
      <c r="AY222" s="50"/>
      <c r="AZ222" s="50"/>
      <c r="BA222" s="50"/>
      <c r="BB222" s="50"/>
      <c r="BC222" s="50"/>
      <c r="BD222" s="50">
        <v>7.1</v>
      </c>
      <c r="BE222" s="50"/>
      <c r="BF222" s="50"/>
      <c r="BG222" s="50"/>
      <c r="BH222" s="50"/>
      <c r="BI222" s="50"/>
      <c r="BJ222" s="50"/>
      <c r="BK222" s="50"/>
      <c r="BL222" s="50"/>
      <c r="BM222" s="50"/>
      <c r="BN222" s="50"/>
      <c r="BO222" s="50"/>
      <c r="BP222" s="50"/>
      <c r="BQ222" s="50"/>
      <c r="BR222" s="50"/>
      <c r="BS222" s="50"/>
      <c r="BT222" s="50"/>
      <c r="BU222" s="50"/>
      <c r="BV222" s="50"/>
      <c r="BW222" s="50"/>
      <c r="BX222" s="50"/>
      <c r="BY222" s="50"/>
      <c r="BZ222" s="50"/>
      <c r="CA222" s="50"/>
      <c r="CB222" s="50"/>
      <c r="CC222" s="50"/>
      <c r="CD222" s="50"/>
      <c r="CE222" s="50"/>
      <c r="CF222" s="50"/>
      <c r="CG222" s="50"/>
      <c r="CH222" s="50"/>
      <c r="CI222" s="50"/>
      <c r="CJ222" s="50"/>
      <c r="CK222" s="50"/>
      <c r="CL222" s="50"/>
      <c r="CM222" s="50"/>
      <c r="CN222" s="50"/>
      <c r="CO222" s="50"/>
      <c r="CP222" s="50"/>
      <c r="CQ222" s="50"/>
      <c r="CR222" s="50"/>
      <c r="CS222" s="50"/>
      <c r="CT222" s="50"/>
      <c r="CU222" s="50"/>
      <c r="CV222" s="50"/>
      <c r="CW222" s="50"/>
      <c r="CX222" s="50"/>
      <c r="CY222" s="50"/>
      <c r="CZ222" s="50"/>
      <c r="DA222" s="50"/>
      <c r="DB222" s="50"/>
      <c r="DC222" s="50"/>
      <c r="DD222" s="50"/>
      <c r="DE222" s="50"/>
      <c r="DF222" s="50"/>
      <c r="DG222" s="50"/>
      <c r="DH222" s="50"/>
      <c r="DI222" s="50"/>
      <c r="DJ222" s="50"/>
      <c r="DK222" s="50"/>
      <c r="DL222" s="50"/>
      <c r="DM222" s="50"/>
      <c r="DN222" s="50"/>
      <c r="DO222" s="50"/>
      <c r="DP222" s="50"/>
      <c r="DQ222" s="50"/>
      <c r="DR222" s="50"/>
      <c r="DS222" s="50"/>
      <c r="DT222" s="50"/>
      <c r="DU222" s="50"/>
      <c r="DV222" s="50"/>
      <c r="DW222" s="50"/>
      <c r="DX222" s="50"/>
      <c r="DY222" s="50"/>
      <c r="DZ222" s="50"/>
      <c r="EA222" s="50"/>
      <c r="EB222" s="50"/>
      <c r="EC222" s="50"/>
      <c r="ED222" s="50"/>
      <c r="EE222" s="50"/>
      <c r="EF222" s="50"/>
      <c r="EG222" s="50"/>
      <c r="EH222" s="50"/>
      <c r="EI222" s="50"/>
      <c r="EJ222" s="50"/>
      <c r="EK222" s="50"/>
      <c r="EL222" s="50"/>
      <c r="EM222" s="50"/>
      <c r="EN222" s="50"/>
      <c r="EO222" s="50"/>
      <c r="EP222" s="50"/>
      <c r="EQ222" s="50"/>
      <c r="ER222" s="50"/>
      <c r="ES222" s="50"/>
      <c r="ET222" s="50"/>
      <c r="EU222" s="50"/>
      <c r="EV222" s="50"/>
      <c r="EW222" s="50"/>
      <c r="EX222" s="41"/>
    </row>
    <row r="223" spans="1:154" ht="15" customHeight="1">
      <c r="A223" s="54" t="s">
        <v>131</v>
      </c>
      <c r="B223" s="21" t="s">
        <v>66</v>
      </c>
      <c r="C223" s="22">
        <v>2013</v>
      </c>
      <c r="D223" s="22" t="s">
        <v>217</v>
      </c>
      <c r="E223" s="22"/>
      <c r="F223" s="22" t="s">
        <v>139</v>
      </c>
      <c r="G223" s="22" t="s">
        <v>126</v>
      </c>
      <c r="H223" s="22">
        <v>5.7</v>
      </c>
      <c r="I223" s="22">
        <v>5.8</v>
      </c>
      <c r="J223" s="22">
        <v>0.1</v>
      </c>
      <c r="K223" s="22" t="s">
        <v>173</v>
      </c>
      <c r="L223" s="28" t="e">
        <f>IF(ISNA(VLOOKUP(F223&amp;G223,#REF!,8,FALSE)),"",VLOOKUP(F223&amp;G223,#REF!,8,FALSE))</f>
        <v>#REF!</v>
      </c>
      <c r="M223" s="22" t="str">
        <f t="shared" si="14"/>
        <v>yes</v>
      </c>
      <c r="N223" s="22" t="str">
        <f t="shared" si="15"/>
        <v>TP-WA-13-07 @ 5.7 m</v>
      </c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  <c r="AA223" s="31"/>
      <c r="AB223" s="31"/>
      <c r="AC223" s="50">
        <v>50.6</v>
      </c>
      <c r="AD223" s="50">
        <v>40.299999999999997</v>
      </c>
      <c r="AE223" s="50">
        <v>9.1</v>
      </c>
      <c r="AF223" s="50"/>
      <c r="AG223" s="50"/>
      <c r="AH223" s="50">
        <v>90.3</v>
      </c>
      <c r="AI223" s="50">
        <v>77.7</v>
      </c>
      <c r="AJ223" s="50"/>
      <c r="AK223" s="50">
        <v>70.8</v>
      </c>
      <c r="AL223" s="50">
        <v>64.599999999999994</v>
      </c>
      <c r="AM223" s="50"/>
      <c r="AN223" s="50">
        <v>56.4</v>
      </c>
      <c r="AO223" s="50">
        <v>49.4</v>
      </c>
      <c r="AP223" s="50"/>
      <c r="AQ223" s="50">
        <v>33.6</v>
      </c>
      <c r="AR223" s="50">
        <v>25.3</v>
      </c>
      <c r="AS223" s="50"/>
      <c r="AT223" s="50"/>
      <c r="AU223" s="50"/>
      <c r="AV223" s="50">
        <v>16.399999999999999</v>
      </c>
      <c r="AW223" s="50"/>
      <c r="AX223" s="50"/>
      <c r="AY223" s="50"/>
      <c r="AZ223" s="50"/>
      <c r="BA223" s="50"/>
      <c r="BB223" s="50"/>
      <c r="BC223" s="50"/>
      <c r="BD223" s="50">
        <v>9.1</v>
      </c>
      <c r="BE223" s="50"/>
      <c r="BF223" s="50"/>
      <c r="BG223" s="50"/>
      <c r="BH223" s="50"/>
      <c r="BI223" s="50"/>
      <c r="BJ223" s="50"/>
      <c r="BK223" s="50"/>
      <c r="BL223" s="50"/>
      <c r="BM223" s="50"/>
      <c r="BN223" s="50"/>
      <c r="BO223" s="50"/>
      <c r="BP223" s="50"/>
      <c r="BQ223" s="50"/>
      <c r="BR223" s="50"/>
      <c r="BS223" s="50"/>
      <c r="BT223" s="50"/>
      <c r="BU223" s="50"/>
      <c r="BV223" s="50"/>
      <c r="BW223" s="50"/>
      <c r="BX223" s="50"/>
      <c r="BY223" s="50"/>
      <c r="BZ223" s="50"/>
      <c r="CA223" s="50"/>
      <c r="CB223" s="50"/>
      <c r="CC223" s="50"/>
      <c r="CD223" s="50"/>
      <c r="CE223" s="50"/>
      <c r="CF223" s="50"/>
      <c r="CG223" s="50"/>
      <c r="CH223" s="50"/>
      <c r="CI223" s="50"/>
      <c r="CJ223" s="50"/>
      <c r="CK223" s="50"/>
      <c r="CL223" s="50"/>
      <c r="CM223" s="50"/>
      <c r="CN223" s="50"/>
      <c r="CO223" s="50"/>
      <c r="CP223" s="50"/>
      <c r="CQ223" s="50"/>
      <c r="CR223" s="50"/>
      <c r="CS223" s="50"/>
      <c r="CT223" s="50"/>
      <c r="CU223" s="50"/>
      <c r="CV223" s="50"/>
      <c r="CW223" s="50"/>
      <c r="CX223" s="50"/>
      <c r="CY223" s="50"/>
      <c r="CZ223" s="50"/>
      <c r="DA223" s="50"/>
      <c r="DB223" s="50"/>
      <c r="DC223" s="50"/>
      <c r="DD223" s="50"/>
      <c r="DE223" s="50"/>
      <c r="DF223" s="50"/>
      <c r="DG223" s="50"/>
      <c r="DH223" s="50"/>
      <c r="DI223" s="50"/>
      <c r="DJ223" s="50"/>
      <c r="DK223" s="50"/>
      <c r="DL223" s="50"/>
      <c r="DM223" s="50"/>
      <c r="DN223" s="50"/>
      <c r="DO223" s="50"/>
      <c r="DP223" s="50"/>
      <c r="DQ223" s="50"/>
      <c r="DR223" s="50"/>
      <c r="DS223" s="50"/>
      <c r="DT223" s="50"/>
      <c r="DU223" s="50"/>
      <c r="DV223" s="50"/>
      <c r="DW223" s="50"/>
      <c r="DX223" s="50"/>
      <c r="DY223" s="50"/>
      <c r="DZ223" s="50"/>
      <c r="EA223" s="50"/>
      <c r="EB223" s="50"/>
      <c r="EC223" s="50"/>
      <c r="ED223" s="50"/>
      <c r="EE223" s="50"/>
      <c r="EF223" s="50"/>
      <c r="EG223" s="50"/>
      <c r="EH223" s="50"/>
      <c r="EI223" s="50"/>
      <c r="EJ223" s="50"/>
      <c r="EK223" s="50"/>
      <c r="EL223" s="50"/>
      <c r="EM223" s="50"/>
      <c r="EN223" s="50"/>
      <c r="EO223" s="50"/>
      <c r="EP223" s="50"/>
      <c r="EQ223" s="50"/>
      <c r="ER223" s="50"/>
      <c r="ES223" s="50"/>
      <c r="ET223" s="50"/>
      <c r="EU223" s="50"/>
      <c r="EV223" s="50"/>
      <c r="EW223" s="50"/>
      <c r="EX223" s="41"/>
    </row>
    <row r="224" spans="1:154" ht="15" customHeight="1">
      <c r="A224" s="27" t="s">
        <v>131</v>
      </c>
      <c r="B224" s="21" t="s">
        <v>66</v>
      </c>
      <c r="C224" s="22">
        <v>2013</v>
      </c>
      <c r="D224" s="22" t="s">
        <v>217</v>
      </c>
      <c r="E224" s="22"/>
      <c r="F224" s="22" t="s">
        <v>151</v>
      </c>
      <c r="G224" s="22" t="s">
        <v>146</v>
      </c>
      <c r="H224" s="22">
        <v>2</v>
      </c>
      <c r="I224" s="22">
        <v>2.1</v>
      </c>
      <c r="J224" s="22"/>
      <c r="K224" s="22" t="s">
        <v>173</v>
      </c>
      <c r="L224" s="28"/>
      <c r="M224" s="22" t="str">
        <f t="shared" si="14"/>
        <v>yes</v>
      </c>
      <c r="N224" s="22" t="str">
        <f t="shared" si="15"/>
        <v>TP-WA-13-08 @ 2 m</v>
      </c>
      <c r="O224" s="31"/>
      <c r="P224" s="31"/>
      <c r="Q224" s="31"/>
      <c r="R224" s="31"/>
      <c r="S224" s="48"/>
      <c r="T224" s="31"/>
      <c r="U224" s="31"/>
      <c r="V224" s="31"/>
      <c r="W224" s="31"/>
      <c r="X224" s="31"/>
      <c r="Y224" s="31"/>
      <c r="Z224" s="31"/>
      <c r="AA224" s="31"/>
      <c r="AB224" s="31"/>
      <c r="AC224" s="50">
        <v>77.007999999999996</v>
      </c>
      <c r="AD224" s="50">
        <v>22.543999999999997</v>
      </c>
      <c r="AE224" s="50">
        <v>0.44800000000000395</v>
      </c>
      <c r="AF224" s="50"/>
      <c r="AG224" s="50"/>
      <c r="AH224" s="50">
        <v>100</v>
      </c>
      <c r="AI224" s="50"/>
      <c r="AJ224" s="50"/>
      <c r="AK224" s="50">
        <v>72.430000000000007</v>
      </c>
      <c r="AL224" s="50"/>
      <c r="AM224" s="50">
        <v>41.578000000000003</v>
      </c>
      <c r="AN224" s="50"/>
      <c r="AO224" s="50">
        <v>22.992000000000001</v>
      </c>
      <c r="AP224" s="50">
        <v>11.370000000000003</v>
      </c>
      <c r="AQ224" s="50"/>
      <c r="AR224" s="50">
        <v>5.4040000000000088</v>
      </c>
      <c r="AS224" s="50"/>
      <c r="AT224" s="50">
        <v>2.2600000000000064</v>
      </c>
      <c r="AU224" s="50"/>
      <c r="AV224" s="50"/>
      <c r="AW224" s="50">
        <v>1.1240000000000028</v>
      </c>
      <c r="AX224" s="50"/>
      <c r="AY224" s="50"/>
      <c r="AZ224" s="50"/>
      <c r="BA224" s="50">
        <v>0.55600000000000094</v>
      </c>
      <c r="BB224" s="50"/>
      <c r="BC224" s="50"/>
      <c r="BD224" s="50">
        <v>0.44800000000000395</v>
      </c>
      <c r="BE224" s="50">
        <v>0.37800000000000056</v>
      </c>
      <c r="BF224" s="50"/>
      <c r="BG224" s="50"/>
      <c r="BH224" s="50"/>
      <c r="BI224" s="50"/>
      <c r="BJ224" s="50"/>
      <c r="BK224" s="50"/>
      <c r="BL224" s="50"/>
      <c r="BM224" s="50"/>
      <c r="BN224" s="50"/>
      <c r="BO224" s="50"/>
      <c r="BP224" s="50"/>
      <c r="BQ224" s="50"/>
      <c r="BR224" s="50"/>
      <c r="BS224" s="50"/>
      <c r="BT224" s="50"/>
      <c r="BU224" s="50"/>
      <c r="BV224" s="50"/>
      <c r="BW224" s="50"/>
      <c r="BX224" s="50"/>
      <c r="BY224" s="50"/>
      <c r="BZ224" s="50"/>
      <c r="CA224" s="50"/>
      <c r="CB224" s="50"/>
      <c r="CC224" s="50"/>
      <c r="CD224" s="50"/>
      <c r="CE224" s="50"/>
      <c r="CF224" s="50"/>
      <c r="CG224" s="50"/>
      <c r="CH224" s="50"/>
      <c r="CI224" s="50"/>
      <c r="CJ224" s="50"/>
      <c r="CK224" s="50"/>
      <c r="CL224" s="50"/>
      <c r="CM224" s="50"/>
      <c r="CN224" s="50"/>
      <c r="CO224" s="50"/>
      <c r="CP224" s="50"/>
      <c r="CQ224" s="50"/>
      <c r="CR224" s="50"/>
      <c r="CS224" s="50"/>
      <c r="CT224" s="50"/>
      <c r="CU224" s="50"/>
      <c r="CV224" s="50"/>
      <c r="CW224" s="50"/>
      <c r="CX224" s="50"/>
      <c r="CY224" s="50"/>
      <c r="CZ224" s="50"/>
      <c r="DA224" s="50"/>
      <c r="DB224" s="50"/>
      <c r="DC224" s="50"/>
      <c r="DD224" s="50"/>
      <c r="DE224" s="50"/>
      <c r="DF224" s="50"/>
      <c r="DG224" s="50"/>
      <c r="DH224" s="50"/>
      <c r="DI224" s="50"/>
      <c r="DJ224" s="50"/>
      <c r="DK224" s="50"/>
      <c r="DL224" s="50"/>
      <c r="DM224" s="50"/>
      <c r="DN224" s="50"/>
      <c r="DO224" s="50"/>
      <c r="DP224" s="50"/>
      <c r="DQ224" s="50"/>
      <c r="DR224" s="50"/>
      <c r="DS224" s="50"/>
      <c r="DT224" s="50"/>
      <c r="DU224" s="50"/>
      <c r="DV224" s="50"/>
      <c r="DW224" s="50"/>
      <c r="DX224" s="50"/>
      <c r="DY224" s="50"/>
      <c r="DZ224" s="50"/>
      <c r="EA224" s="50"/>
      <c r="EB224" s="50"/>
      <c r="EC224" s="50"/>
      <c r="ED224" s="50"/>
      <c r="EE224" s="50"/>
      <c r="EF224" s="50"/>
      <c r="EG224" s="50"/>
      <c r="EH224" s="50"/>
      <c r="EI224" s="50"/>
      <c r="EJ224" s="50"/>
      <c r="EK224" s="50"/>
      <c r="EL224" s="50"/>
      <c r="EM224" s="50"/>
      <c r="EN224" s="50"/>
      <c r="EO224" s="50"/>
      <c r="EP224" s="50"/>
      <c r="EQ224" s="50"/>
      <c r="ER224" s="50"/>
      <c r="ES224" s="50"/>
      <c r="ET224" s="50"/>
      <c r="EU224" s="50"/>
      <c r="EV224" s="50"/>
      <c r="EW224" s="50"/>
      <c r="EX224" s="41"/>
    </row>
    <row r="225" spans="1:154" ht="15" customHeight="1">
      <c r="A225" s="54" t="s">
        <v>131</v>
      </c>
      <c r="B225" s="21" t="s">
        <v>66</v>
      </c>
      <c r="C225" s="22">
        <v>2013</v>
      </c>
      <c r="D225" s="22" t="s">
        <v>217</v>
      </c>
      <c r="E225" s="22"/>
      <c r="F225" s="22" t="s">
        <v>140</v>
      </c>
      <c r="G225" s="22" t="s">
        <v>103</v>
      </c>
      <c r="H225" s="22">
        <v>0.6</v>
      </c>
      <c r="I225" s="22">
        <v>0.7</v>
      </c>
      <c r="J225" s="22">
        <v>0.1</v>
      </c>
      <c r="K225" s="22" t="s">
        <v>173</v>
      </c>
      <c r="L225" s="28" t="e">
        <f>IF(ISNA(VLOOKUP(F225&amp;G225,#REF!,8,FALSE)),"",VLOOKUP(F225&amp;G225,#REF!,8,FALSE))</f>
        <v>#REF!</v>
      </c>
      <c r="M225" s="22" t="str">
        <f t="shared" si="14"/>
        <v>yes</v>
      </c>
      <c r="N225" s="22" t="str">
        <f t="shared" si="15"/>
        <v>TP-WA-13-09 @ 0.6 m</v>
      </c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50">
        <v>44.9</v>
      </c>
      <c r="AD225" s="50">
        <v>51.2</v>
      </c>
      <c r="AE225" s="50">
        <v>3.9</v>
      </c>
      <c r="AF225" s="50"/>
      <c r="AG225" s="50"/>
      <c r="AH225" s="50">
        <v>86.3</v>
      </c>
      <c r="AI225" s="50">
        <v>83.8</v>
      </c>
      <c r="AJ225" s="50"/>
      <c r="AK225" s="50">
        <v>81.099999999999994</v>
      </c>
      <c r="AL225" s="50">
        <v>74.3</v>
      </c>
      <c r="AM225" s="50"/>
      <c r="AN225" s="50">
        <v>60.3</v>
      </c>
      <c r="AO225" s="50">
        <v>55.1</v>
      </c>
      <c r="AP225" s="50"/>
      <c r="AQ225" s="50">
        <v>37.6</v>
      </c>
      <c r="AR225" s="50">
        <v>26.7</v>
      </c>
      <c r="AS225" s="50"/>
      <c r="AT225" s="50"/>
      <c r="AU225" s="50"/>
      <c r="AV225" s="50">
        <v>11.2</v>
      </c>
      <c r="AW225" s="50"/>
      <c r="AX225" s="50"/>
      <c r="AY225" s="50"/>
      <c r="AZ225" s="50"/>
      <c r="BA225" s="50"/>
      <c r="BB225" s="50"/>
      <c r="BC225" s="50"/>
      <c r="BD225" s="50">
        <v>3.9</v>
      </c>
      <c r="BE225" s="50"/>
      <c r="BF225" s="50"/>
      <c r="BG225" s="50"/>
      <c r="BH225" s="50"/>
      <c r="BI225" s="50"/>
      <c r="BJ225" s="50"/>
      <c r="BK225" s="50"/>
      <c r="BL225" s="50"/>
      <c r="BM225" s="50"/>
      <c r="BN225" s="50"/>
      <c r="BO225" s="50"/>
      <c r="BP225" s="50"/>
      <c r="BQ225" s="50"/>
      <c r="BR225" s="50"/>
      <c r="BS225" s="50"/>
      <c r="BT225" s="50"/>
      <c r="BU225" s="50"/>
      <c r="BV225" s="50"/>
      <c r="BW225" s="50"/>
      <c r="BX225" s="50"/>
      <c r="BY225" s="50"/>
      <c r="BZ225" s="50"/>
      <c r="CA225" s="50"/>
      <c r="CB225" s="50"/>
      <c r="CC225" s="50"/>
      <c r="CD225" s="50"/>
      <c r="CE225" s="50"/>
      <c r="CF225" s="50"/>
      <c r="CG225" s="50"/>
      <c r="CH225" s="50"/>
      <c r="CI225" s="50"/>
      <c r="CJ225" s="50"/>
      <c r="CK225" s="50"/>
      <c r="CL225" s="50"/>
      <c r="CM225" s="50"/>
      <c r="CN225" s="50"/>
      <c r="CO225" s="50"/>
      <c r="CP225" s="50"/>
      <c r="CQ225" s="50"/>
      <c r="CR225" s="50"/>
      <c r="CS225" s="50"/>
      <c r="CT225" s="50"/>
      <c r="CU225" s="50"/>
      <c r="CV225" s="50"/>
      <c r="CW225" s="50"/>
      <c r="CX225" s="50"/>
      <c r="CY225" s="50"/>
      <c r="CZ225" s="50"/>
      <c r="DA225" s="50"/>
      <c r="DB225" s="50"/>
      <c r="DC225" s="50"/>
      <c r="DD225" s="50"/>
      <c r="DE225" s="50"/>
      <c r="DF225" s="50"/>
      <c r="DG225" s="50"/>
      <c r="DH225" s="50"/>
      <c r="DI225" s="50"/>
      <c r="DJ225" s="50"/>
      <c r="DK225" s="50"/>
      <c r="DL225" s="50"/>
      <c r="DM225" s="50"/>
      <c r="DN225" s="50"/>
      <c r="DO225" s="50"/>
      <c r="DP225" s="50"/>
      <c r="DQ225" s="50"/>
      <c r="DR225" s="50"/>
      <c r="DS225" s="50"/>
      <c r="DT225" s="50"/>
      <c r="DU225" s="50"/>
      <c r="DV225" s="50"/>
      <c r="DW225" s="50"/>
      <c r="DX225" s="50"/>
      <c r="DY225" s="50"/>
      <c r="DZ225" s="50"/>
      <c r="EA225" s="50"/>
      <c r="EB225" s="50"/>
      <c r="EC225" s="50"/>
      <c r="ED225" s="50"/>
      <c r="EE225" s="50"/>
      <c r="EF225" s="50"/>
      <c r="EG225" s="50"/>
      <c r="EH225" s="50"/>
      <c r="EI225" s="50"/>
      <c r="EJ225" s="50"/>
      <c r="EK225" s="50"/>
      <c r="EL225" s="50"/>
      <c r="EM225" s="50"/>
      <c r="EN225" s="50"/>
      <c r="EO225" s="50"/>
      <c r="EP225" s="50"/>
      <c r="EQ225" s="50"/>
      <c r="ER225" s="50"/>
      <c r="ES225" s="50"/>
      <c r="ET225" s="50"/>
      <c r="EU225" s="50"/>
      <c r="EV225" s="50"/>
      <c r="EW225" s="50"/>
      <c r="EX225" s="41"/>
    </row>
    <row r="226" spans="1:154" ht="15" customHeight="1">
      <c r="A226" s="27" t="s">
        <v>131</v>
      </c>
      <c r="B226" s="21" t="s">
        <v>66</v>
      </c>
      <c r="C226" s="22">
        <v>2013</v>
      </c>
      <c r="D226" s="22" t="s">
        <v>217</v>
      </c>
      <c r="E226" s="22"/>
      <c r="F226" s="22" t="s">
        <v>140</v>
      </c>
      <c r="G226" s="22" t="s">
        <v>147</v>
      </c>
      <c r="H226" s="22">
        <v>3</v>
      </c>
      <c r="I226" s="22">
        <v>3.1</v>
      </c>
      <c r="J226" s="22"/>
      <c r="K226" s="22" t="s">
        <v>173</v>
      </c>
      <c r="L226" s="28"/>
      <c r="M226" s="22" t="str">
        <f t="shared" si="14"/>
        <v>yes</v>
      </c>
      <c r="N226" s="22" t="str">
        <f t="shared" si="15"/>
        <v>TP-WA-13-09 @ 3 m</v>
      </c>
      <c r="O226" s="31"/>
      <c r="P226" s="31"/>
      <c r="Q226" s="31"/>
      <c r="R226" s="31"/>
      <c r="S226" s="48"/>
      <c r="T226" s="31"/>
      <c r="U226" s="31"/>
      <c r="V226" s="31"/>
      <c r="W226" s="31"/>
      <c r="X226" s="31"/>
      <c r="Y226" s="31"/>
      <c r="Z226" s="31"/>
      <c r="AA226" s="31"/>
      <c r="AB226" s="31"/>
      <c r="AC226" s="50">
        <v>66.269306930693062</v>
      </c>
      <c r="AD226" s="50">
        <v>32.22376237623763</v>
      </c>
      <c r="AE226" s="50">
        <v>1.5069306930693083</v>
      </c>
      <c r="AF226" s="50"/>
      <c r="AG226" s="50"/>
      <c r="AH226" s="50">
        <v>100</v>
      </c>
      <c r="AI226" s="50"/>
      <c r="AJ226" s="50"/>
      <c r="AK226" s="50">
        <v>78.639603960396045</v>
      </c>
      <c r="AL226" s="50"/>
      <c r="AM226" s="50">
        <v>52.118811881188122</v>
      </c>
      <c r="AN226" s="50"/>
      <c r="AO226" s="50">
        <v>33.730693069306938</v>
      </c>
      <c r="AP226" s="50">
        <v>19.730693069306938</v>
      </c>
      <c r="AQ226" s="50"/>
      <c r="AR226" s="50">
        <v>11.265346534653474</v>
      </c>
      <c r="AS226" s="50"/>
      <c r="AT226" s="50">
        <v>5.7227722772277279</v>
      </c>
      <c r="AU226" s="50"/>
      <c r="AV226" s="50"/>
      <c r="AW226" s="50">
        <v>3.8079207920792113</v>
      </c>
      <c r="AX226" s="50"/>
      <c r="AY226" s="50"/>
      <c r="AZ226" s="50"/>
      <c r="BA226" s="50">
        <v>2.0376237623762394</v>
      </c>
      <c r="BB226" s="50"/>
      <c r="BC226" s="50"/>
      <c r="BD226" s="50">
        <v>1.5069306930693083</v>
      </c>
      <c r="BE226" s="50">
        <v>0.66138613861386197</v>
      </c>
      <c r="BF226" s="50"/>
      <c r="BG226" s="50"/>
      <c r="BH226" s="50"/>
      <c r="BI226" s="50"/>
      <c r="BJ226" s="50"/>
      <c r="BK226" s="50"/>
      <c r="BL226" s="50"/>
      <c r="BM226" s="50"/>
      <c r="BN226" s="50"/>
      <c r="BO226" s="50"/>
      <c r="BP226" s="50"/>
      <c r="BQ226" s="50"/>
      <c r="BR226" s="50"/>
      <c r="BS226" s="50"/>
      <c r="BT226" s="50"/>
      <c r="BU226" s="50"/>
      <c r="BV226" s="50"/>
      <c r="BW226" s="50"/>
      <c r="BX226" s="50"/>
      <c r="BY226" s="50"/>
      <c r="BZ226" s="50"/>
      <c r="CA226" s="50"/>
      <c r="CB226" s="50"/>
      <c r="CC226" s="50"/>
      <c r="CD226" s="50"/>
      <c r="CE226" s="50"/>
      <c r="CF226" s="50"/>
      <c r="CG226" s="50"/>
      <c r="CH226" s="50"/>
      <c r="CI226" s="50"/>
      <c r="CJ226" s="50"/>
      <c r="CK226" s="50"/>
      <c r="CL226" s="50"/>
      <c r="CM226" s="50"/>
      <c r="CN226" s="50"/>
      <c r="CO226" s="50"/>
      <c r="CP226" s="50"/>
      <c r="CQ226" s="50"/>
      <c r="CR226" s="50"/>
      <c r="CS226" s="50"/>
      <c r="CT226" s="50"/>
      <c r="CU226" s="50"/>
      <c r="CV226" s="50"/>
      <c r="CW226" s="50"/>
      <c r="CX226" s="50"/>
      <c r="CY226" s="50"/>
      <c r="CZ226" s="50"/>
      <c r="DA226" s="50"/>
      <c r="DB226" s="50"/>
      <c r="DC226" s="50"/>
      <c r="DD226" s="50"/>
      <c r="DE226" s="50"/>
      <c r="DF226" s="50"/>
      <c r="DG226" s="50"/>
      <c r="DH226" s="50"/>
      <c r="DI226" s="50"/>
      <c r="DJ226" s="50"/>
      <c r="DK226" s="50"/>
      <c r="DL226" s="50"/>
      <c r="DM226" s="50"/>
      <c r="DN226" s="50"/>
      <c r="DO226" s="50"/>
      <c r="DP226" s="50"/>
      <c r="DQ226" s="50"/>
      <c r="DR226" s="50"/>
      <c r="DS226" s="50"/>
      <c r="DT226" s="50"/>
      <c r="DU226" s="50"/>
      <c r="DV226" s="50"/>
      <c r="DW226" s="50"/>
      <c r="DX226" s="50"/>
      <c r="DY226" s="50"/>
      <c r="DZ226" s="50"/>
      <c r="EA226" s="50"/>
      <c r="EB226" s="50"/>
      <c r="EC226" s="50"/>
      <c r="ED226" s="50"/>
      <c r="EE226" s="50"/>
      <c r="EF226" s="50"/>
      <c r="EG226" s="50"/>
      <c r="EH226" s="50"/>
      <c r="EI226" s="50"/>
      <c r="EJ226" s="50"/>
      <c r="EK226" s="50"/>
      <c r="EL226" s="50"/>
      <c r="EM226" s="50"/>
      <c r="EN226" s="50"/>
      <c r="EO226" s="50"/>
      <c r="EP226" s="50"/>
      <c r="EQ226" s="50"/>
      <c r="ER226" s="50"/>
      <c r="ES226" s="50"/>
      <c r="ET226" s="50"/>
      <c r="EU226" s="50"/>
      <c r="EV226" s="50"/>
      <c r="EW226" s="50"/>
      <c r="EX226" s="41"/>
    </row>
    <row r="227" spans="1:154" ht="15" customHeight="1">
      <c r="A227" s="27" t="s">
        <v>131</v>
      </c>
      <c r="B227" s="21" t="s">
        <v>66</v>
      </c>
      <c r="C227" s="22">
        <v>2013</v>
      </c>
      <c r="D227" s="22" t="s">
        <v>217</v>
      </c>
      <c r="E227" s="22"/>
      <c r="F227" s="22" t="s">
        <v>152</v>
      </c>
      <c r="G227" s="22" t="s">
        <v>146</v>
      </c>
      <c r="H227" s="22">
        <v>2</v>
      </c>
      <c r="I227" s="22">
        <v>2.1</v>
      </c>
      <c r="J227" s="22"/>
      <c r="K227" s="22" t="s">
        <v>173</v>
      </c>
      <c r="L227" s="28"/>
      <c r="M227" s="22" t="str">
        <f t="shared" si="14"/>
        <v>yes</v>
      </c>
      <c r="N227" s="22" t="str">
        <f t="shared" si="15"/>
        <v>TP-WA-13-10 @ 2 m</v>
      </c>
      <c r="O227" s="31"/>
      <c r="P227" s="31"/>
      <c r="Q227" s="31"/>
      <c r="R227" s="31"/>
      <c r="S227" s="48"/>
      <c r="T227" s="31"/>
      <c r="U227" s="31"/>
      <c r="V227" s="31"/>
      <c r="W227" s="31"/>
      <c r="X227" s="31"/>
      <c r="Y227" s="31"/>
      <c r="Z227" s="31"/>
      <c r="AA227" s="31"/>
      <c r="AB227" s="31"/>
      <c r="AC227" s="50">
        <v>61.007999999999996</v>
      </c>
      <c r="AD227" s="50">
        <v>38.314000000000007</v>
      </c>
      <c r="AE227" s="50">
        <v>0.67800000000000082</v>
      </c>
      <c r="AF227" s="50"/>
      <c r="AG227" s="50"/>
      <c r="AH227" s="50">
        <v>100</v>
      </c>
      <c r="AI227" s="50"/>
      <c r="AJ227" s="50"/>
      <c r="AK227" s="50">
        <v>76.372</v>
      </c>
      <c r="AL227" s="50"/>
      <c r="AM227" s="50">
        <v>57.874000000000002</v>
      </c>
      <c r="AN227" s="50"/>
      <c r="AO227" s="50">
        <v>38.992000000000004</v>
      </c>
      <c r="AP227" s="50">
        <v>22.248000000000001</v>
      </c>
      <c r="AQ227" s="50"/>
      <c r="AR227" s="50">
        <v>10.274000000000004</v>
      </c>
      <c r="AS227" s="50"/>
      <c r="AT227" s="50">
        <v>4.4220000000000041</v>
      </c>
      <c r="AU227" s="50"/>
      <c r="AV227" s="50"/>
      <c r="AW227" s="50">
        <v>2.0240000000000036</v>
      </c>
      <c r="AX227" s="50"/>
      <c r="AY227" s="50"/>
      <c r="AZ227" s="50"/>
      <c r="BA227" s="50">
        <v>0.9140000000000037</v>
      </c>
      <c r="BB227" s="50"/>
      <c r="BC227" s="50"/>
      <c r="BD227" s="50">
        <v>0.67800000000000082</v>
      </c>
      <c r="BE227" s="50">
        <v>0.47599999999999865</v>
      </c>
      <c r="BF227" s="50"/>
      <c r="BG227" s="50"/>
      <c r="BH227" s="50"/>
      <c r="BI227" s="50"/>
      <c r="BJ227" s="50"/>
      <c r="BK227" s="50"/>
      <c r="BL227" s="50"/>
      <c r="BM227" s="50"/>
      <c r="BN227" s="50"/>
      <c r="BO227" s="50"/>
      <c r="BP227" s="50"/>
      <c r="BQ227" s="50"/>
      <c r="BR227" s="50"/>
      <c r="BS227" s="50"/>
      <c r="BT227" s="50"/>
      <c r="BU227" s="50"/>
      <c r="BV227" s="50"/>
      <c r="BW227" s="50"/>
      <c r="BX227" s="50"/>
      <c r="BY227" s="50"/>
      <c r="BZ227" s="50"/>
      <c r="CA227" s="50"/>
      <c r="CB227" s="50"/>
      <c r="CC227" s="50"/>
      <c r="CD227" s="50"/>
      <c r="CE227" s="50"/>
      <c r="CF227" s="50"/>
      <c r="CG227" s="50"/>
      <c r="CH227" s="50"/>
      <c r="CI227" s="50"/>
      <c r="CJ227" s="50"/>
      <c r="CK227" s="50"/>
      <c r="CL227" s="50"/>
      <c r="CM227" s="50"/>
      <c r="CN227" s="50"/>
      <c r="CO227" s="50"/>
      <c r="CP227" s="50"/>
      <c r="CQ227" s="50"/>
      <c r="CR227" s="50"/>
      <c r="CS227" s="50"/>
      <c r="CT227" s="50"/>
      <c r="CU227" s="50"/>
      <c r="CV227" s="50"/>
      <c r="CW227" s="50"/>
      <c r="CX227" s="50"/>
      <c r="CY227" s="50"/>
      <c r="CZ227" s="50"/>
      <c r="DA227" s="50"/>
      <c r="DB227" s="50"/>
      <c r="DC227" s="50"/>
      <c r="DD227" s="50"/>
      <c r="DE227" s="50"/>
      <c r="DF227" s="50"/>
      <c r="DG227" s="50"/>
      <c r="DH227" s="50"/>
      <c r="DI227" s="50"/>
      <c r="DJ227" s="50"/>
      <c r="DK227" s="50"/>
      <c r="DL227" s="50"/>
      <c r="DM227" s="50"/>
      <c r="DN227" s="50"/>
      <c r="DO227" s="50"/>
      <c r="DP227" s="50"/>
      <c r="DQ227" s="50"/>
      <c r="DR227" s="50"/>
      <c r="DS227" s="50"/>
      <c r="DT227" s="50"/>
      <c r="DU227" s="50"/>
      <c r="DV227" s="50"/>
      <c r="DW227" s="50"/>
      <c r="DX227" s="50"/>
      <c r="DY227" s="50"/>
      <c r="DZ227" s="50"/>
      <c r="EA227" s="50"/>
      <c r="EB227" s="50"/>
      <c r="EC227" s="50"/>
      <c r="ED227" s="50"/>
      <c r="EE227" s="50"/>
      <c r="EF227" s="50"/>
      <c r="EG227" s="50"/>
      <c r="EH227" s="50"/>
      <c r="EI227" s="50"/>
      <c r="EJ227" s="50"/>
      <c r="EK227" s="50"/>
      <c r="EL227" s="50"/>
      <c r="EM227" s="50"/>
      <c r="EN227" s="50"/>
      <c r="EO227" s="50"/>
      <c r="EP227" s="50"/>
      <c r="EQ227" s="50"/>
      <c r="ER227" s="50"/>
      <c r="ES227" s="50"/>
      <c r="ET227" s="50"/>
      <c r="EU227" s="50"/>
      <c r="EV227" s="50"/>
      <c r="EW227" s="50"/>
      <c r="EX227" s="41"/>
    </row>
    <row r="228" spans="1:154" ht="15" customHeight="1">
      <c r="A228" s="27" t="s">
        <v>131</v>
      </c>
      <c r="B228" s="21" t="s">
        <v>66</v>
      </c>
      <c r="C228" s="22">
        <v>2013</v>
      </c>
      <c r="D228" s="22" t="s">
        <v>217</v>
      </c>
      <c r="E228" s="22"/>
      <c r="F228" s="22" t="s">
        <v>153</v>
      </c>
      <c r="G228" s="22" t="s">
        <v>146</v>
      </c>
      <c r="H228" s="22">
        <v>2</v>
      </c>
      <c r="I228" s="22">
        <v>2.1</v>
      </c>
      <c r="J228" s="22"/>
      <c r="K228" s="22" t="s">
        <v>173</v>
      </c>
      <c r="L228" s="28"/>
      <c r="M228" s="22" t="str">
        <f t="shared" si="14"/>
        <v>yes</v>
      </c>
      <c r="N228" s="22" t="str">
        <f t="shared" si="15"/>
        <v>TP-WA-13-11 @ 2 m</v>
      </c>
      <c r="O228" s="31"/>
      <c r="P228" s="31"/>
      <c r="Q228" s="31"/>
      <c r="R228" s="31"/>
      <c r="S228" s="48"/>
      <c r="T228" s="31"/>
      <c r="U228" s="31"/>
      <c r="V228" s="31"/>
      <c r="W228" s="31"/>
      <c r="X228" s="31"/>
      <c r="Y228" s="31"/>
      <c r="Z228" s="31"/>
      <c r="AA228" s="31"/>
      <c r="AB228" s="31"/>
      <c r="AC228" s="50">
        <v>59.819999999999993</v>
      </c>
      <c r="AD228" s="50">
        <v>36.015999999999991</v>
      </c>
      <c r="AE228" s="50">
        <v>4.1640000000000121</v>
      </c>
      <c r="AF228" s="50"/>
      <c r="AG228" s="50"/>
      <c r="AH228" s="50">
        <v>83.421999999999997</v>
      </c>
      <c r="AI228" s="50"/>
      <c r="AJ228" s="50"/>
      <c r="AK228" s="50">
        <v>65.712000000000003</v>
      </c>
      <c r="AL228" s="50"/>
      <c r="AM228" s="50">
        <v>52.304000000000009</v>
      </c>
      <c r="AN228" s="50"/>
      <c r="AO228" s="50">
        <v>40.180000000000007</v>
      </c>
      <c r="AP228" s="50">
        <v>29.61600000000001</v>
      </c>
      <c r="AQ228" s="50"/>
      <c r="AR228" s="50">
        <v>18.696000000000012</v>
      </c>
      <c r="AS228" s="50"/>
      <c r="AT228" s="50">
        <v>11.960000000000015</v>
      </c>
      <c r="AU228" s="50"/>
      <c r="AV228" s="50"/>
      <c r="AW228" s="50">
        <v>8.4460000000000193</v>
      </c>
      <c r="AX228" s="50"/>
      <c r="AY228" s="50"/>
      <c r="AZ228" s="50"/>
      <c r="BA228" s="50">
        <v>5.2120000000000166</v>
      </c>
      <c r="BB228" s="50"/>
      <c r="BC228" s="50"/>
      <c r="BD228" s="50">
        <v>4.1640000000000121</v>
      </c>
      <c r="BE228" s="50">
        <v>3.4900000000000153</v>
      </c>
      <c r="BF228" s="50"/>
      <c r="BG228" s="50"/>
      <c r="BH228" s="50"/>
      <c r="BI228" s="50"/>
      <c r="BJ228" s="50"/>
      <c r="BK228" s="50"/>
      <c r="BL228" s="50"/>
      <c r="BM228" s="50"/>
      <c r="BN228" s="50"/>
      <c r="BO228" s="50"/>
      <c r="BP228" s="50"/>
      <c r="BQ228" s="50"/>
      <c r="BR228" s="50"/>
      <c r="BS228" s="50"/>
      <c r="BT228" s="50"/>
      <c r="BU228" s="50"/>
      <c r="BV228" s="50"/>
      <c r="BW228" s="50"/>
      <c r="BX228" s="50"/>
      <c r="BY228" s="50"/>
      <c r="BZ228" s="50"/>
      <c r="CA228" s="50"/>
      <c r="CB228" s="50"/>
      <c r="CC228" s="50"/>
      <c r="CD228" s="50"/>
      <c r="CE228" s="50"/>
      <c r="CF228" s="50"/>
      <c r="CG228" s="50"/>
      <c r="CH228" s="50"/>
      <c r="CI228" s="50"/>
      <c r="CJ228" s="50"/>
      <c r="CK228" s="50"/>
      <c r="CL228" s="50"/>
      <c r="CM228" s="50"/>
      <c r="CN228" s="50"/>
      <c r="CO228" s="50"/>
      <c r="CP228" s="50"/>
      <c r="CQ228" s="50"/>
      <c r="CR228" s="50"/>
      <c r="CS228" s="50"/>
      <c r="CT228" s="50"/>
      <c r="CU228" s="50"/>
      <c r="CV228" s="50"/>
      <c r="CW228" s="50"/>
      <c r="CX228" s="50"/>
      <c r="CY228" s="50"/>
      <c r="CZ228" s="50"/>
      <c r="DA228" s="50"/>
      <c r="DB228" s="50"/>
      <c r="DC228" s="50"/>
      <c r="DD228" s="50"/>
      <c r="DE228" s="50"/>
      <c r="DF228" s="50"/>
      <c r="DG228" s="50"/>
      <c r="DH228" s="50"/>
      <c r="DI228" s="50"/>
      <c r="DJ228" s="50"/>
      <c r="DK228" s="50"/>
      <c r="DL228" s="50"/>
      <c r="DM228" s="50"/>
      <c r="DN228" s="50"/>
      <c r="DO228" s="50"/>
      <c r="DP228" s="50"/>
      <c r="DQ228" s="50"/>
      <c r="DR228" s="50"/>
      <c r="DS228" s="50"/>
      <c r="DT228" s="50"/>
      <c r="DU228" s="50"/>
      <c r="DV228" s="50"/>
      <c r="DW228" s="50"/>
      <c r="DX228" s="50"/>
      <c r="DY228" s="50"/>
      <c r="DZ228" s="50"/>
      <c r="EA228" s="50"/>
      <c r="EB228" s="50"/>
      <c r="EC228" s="50"/>
      <c r="ED228" s="50"/>
      <c r="EE228" s="50"/>
      <c r="EF228" s="50"/>
      <c r="EG228" s="50"/>
      <c r="EH228" s="50"/>
      <c r="EI228" s="50"/>
      <c r="EJ228" s="50"/>
      <c r="EK228" s="50"/>
      <c r="EL228" s="50"/>
      <c r="EM228" s="50"/>
      <c r="EN228" s="50"/>
      <c r="EO228" s="50"/>
      <c r="EP228" s="50"/>
      <c r="EQ228" s="50"/>
      <c r="ER228" s="50"/>
      <c r="ES228" s="50"/>
      <c r="ET228" s="50"/>
      <c r="EU228" s="50"/>
      <c r="EV228" s="50"/>
      <c r="EW228" s="50"/>
      <c r="EX228" s="41"/>
    </row>
    <row r="229" spans="1:154" ht="15" customHeight="1">
      <c r="A229" s="27" t="s">
        <v>131</v>
      </c>
      <c r="B229" s="21" t="s">
        <v>66</v>
      </c>
      <c r="C229" s="22">
        <v>2013</v>
      </c>
      <c r="D229" s="22" t="s">
        <v>217</v>
      </c>
      <c r="E229" s="22"/>
      <c r="F229" s="22" t="s">
        <v>153</v>
      </c>
      <c r="G229" s="22" t="s">
        <v>77</v>
      </c>
      <c r="H229" s="22">
        <v>4.9000000000000004</v>
      </c>
      <c r="I229" s="22">
        <v>5</v>
      </c>
      <c r="J229" s="22"/>
      <c r="K229" s="22" t="s">
        <v>173</v>
      </c>
      <c r="L229" s="28"/>
      <c r="M229" s="22" t="str">
        <f t="shared" si="14"/>
        <v>yes</v>
      </c>
      <c r="N229" s="22" t="str">
        <f t="shared" si="15"/>
        <v>TP-WA-13-11 @ 4.9 m</v>
      </c>
      <c r="O229" s="31"/>
      <c r="P229" s="31"/>
      <c r="Q229" s="31"/>
      <c r="R229" s="31"/>
      <c r="S229" s="48"/>
      <c r="T229" s="31"/>
      <c r="U229" s="31"/>
      <c r="V229" s="31"/>
      <c r="W229" s="31"/>
      <c r="X229" s="31"/>
      <c r="Y229" s="31"/>
      <c r="Z229" s="31"/>
      <c r="AA229" s="31"/>
      <c r="AB229" s="31"/>
      <c r="AC229" s="50">
        <v>71.134000000000015</v>
      </c>
      <c r="AD229" s="50">
        <v>28.232000000000003</v>
      </c>
      <c r="AE229" s="50">
        <v>0.63399999999999013</v>
      </c>
      <c r="AF229" s="50"/>
      <c r="AG229" s="50"/>
      <c r="AH229" s="50">
        <v>100</v>
      </c>
      <c r="AI229" s="50"/>
      <c r="AJ229" s="50"/>
      <c r="AK229" s="50">
        <v>74.81</v>
      </c>
      <c r="AL229" s="50"/>
      <c r="AM229" s="50">
        <v>48.433999999999997</v>
      </c>
      <c r="AN229" s="50"/>
      <c r="AO229" s="50">
        <v>28.865999999999993</v>
      </c>
      <c r="AP229" s="50">
        <v>16.263999999999989</v>
      </c>
      <c r="AQ229" s="50"/>
      <c r="AR229" s="50">
        <v>8.3699999999999886</v>
      </c>
      <c r="AS229" s="50"/>
      <c r="AT229" s="50">
        <v>4.111999999999993</v>
      </c>
      <c r="AU229" s="50"/>
      <c r="AV229" s="50"/>
      <c r="AW229" s="50">
        <v>1.9059999999999966</v>
      </c>
      <c r="AX229" s="50"/>
      <c r="AY229" s="50"/>
      <c r="AZ229" s="50"/>
      <c r="BA229" s="50">
        <v>0.81599999999999451</v>
      </c>
      <c r="BB229" s="50"/>
      <c r="BC229" s="50"/>
      <c r="BD229" s="50">
        <v>0.63399999999999013</v>
      </c>
      <c r="BE229" s="50">
        <v>0.51999999999998714</v>
      </c>
      <c r="BF229" s="50"/>
      <c r="BG229" s="50"/>
      <c r="BH229" s="50"/>
      <c r="BI229" s="50"/>
      <c r="BJ229" s="50"/>
      <c r="BK229" s="50"/>
      <c r="BL229" s="50"/>
      <c r="BM229" s="50"/>
      <c r="BN229" s="50"/>
      <c r="BO229" s="50"/>
      <c r="BP229" s="50"/>
      <c r="BQ229" s="50"/>
      <c r="BR229" s="50"/>
      <c r="BS229" s="50"/>
      <c r="BT229" s="50"/>
      <c r="BU229" s="50"/>
      <c r="BV229" s="50"/>
      <c r="BW229" s="50"/>
      <c r="BX229" s="50"/>
      <c r="BY229" s="50"/>
      <c r="BZ229" s="50"/>
      <c r="CA229" s="50"/>
      <c r="CB229" s="50"/>
      <c r="CC229" s="50"/>
      <c r="CD229" s="50"/>
      <c r="CE229" s="50"/>
      <c r="CF229" s="50"/>
      <c r="CG229" s="50"/>
      <c r="CH229" s="50"/>
      <c r="CI229" s="50"/>
      <c r="CJ229" s="50"/>
      <c r="CK229" s="50"/>
      <c r="CL229" s="50"/>
      <c r="CM229" s="50"/>
      <c r="CN229" s="50"/>
      <c r="CO229" s="50"/>
      <c r="CP229" s="50"/>
      <c r="CQ229" s="50"/>
      <c r="CR229" s="50"/>
      <c r="CS229" s="50"/>
      <c r="CT229" s="50"/>
      <c r="CU229" s="50"/>
      <c r="CV229" s="50"/>
      <c r="CW229" s="50"/>
      <c r="CX229" s="50"/>
      <c r="CY229" s="50"/>
      <c r="CZ229" s="50"/>
      <c r="DA229" s="50"/>
      <c r="DB229" s="50"/>
      <c r="DC229" s="50"/>
      <c r="DD229" s="50"/>
      <c r="DE229" s="50"/>
      <c r="DF229" s="50"/>
      <c r="DG229" s="50"/>
      <c r="DH229" s="50"/>
      <c r="DI229" s="50"/>
      <c r="DJ229" s="50"/>
      <c r="DK229" s="50"/>
      <c r="DL229" s="50"/>
      <c r="DM229" s="50"/>
      <c r="DN229" s="50"/>
      <c r="DO229" s="50"/>
      <c r="DP229" s="50"/>
      <c r="DQ229" s="50"/>
      <c r="DR229" s="50"/>
      <c r="DS229" s="50"/>
      <c r="DT229" s="50"/>
      <c r="DU229" s="50"/>
      <c r="DV229" s="50"/>
      <c r="DW229" s="50"/>
      <c r="DX229" s="50"/>
      <c r="DY229" s="50"/>
      <c r="DZ229" s="50"/>
      <c r="EA229" s="50"/>
      <c r="EB229" s="50"/>
      <c r="EC229" s="50"/>
      <c r="ED229" s="50"/>
      <c r="EE229" s="50"/>
      <c r="EF229" s="50"/>
      <c r="EG229" s="50"/>
      <c r="EH229" s="50"/>
      <c r="EI229" s="50"/>
      <c r="EJ229" s="50"/>
      <c r="EK229" s="50"/>
      <c r="EL229" s="50"/>
      <c r="EM229" s="50"/>
      <c r="EN229" s="50"/>
      <c r="EO229" s="50"/>
      <c r="EP229" s="50"/>
      <c r="EQ229" s="50"/>
      <c r="ER229" s="50"/>
      <c r="ES229" s="50"/>
      <c r="ET229" s="50"/>
      <c r="EU229" s="50"/>
      <c r="EV229" s="50"/>
      <c r="EW229" s="50"/>
      <c r="EX229" s="41"/>
    </row>
    <row r="230" spans="1:154" ht="15" customHeight="1">
      <c r="A230" s="54" t="s">
        <v>226</v>
      </c>
      <c r="B230" s="21" t="s">
        <v>66</v>
      </c>
      <c r="C230" s="22">
        <v>2009</v>
      </c>
      <c r="D230" s="22" t="s">
        <v>199</v>
      </c>
      <c r="E230" s="22" t="s">
        <v>213</v>
      </c>
      <c r="F230" s="22" t="s">
        <v>216</v>
      </c>
      <c r="G230" s="22"/>
      <c r="H230" s="22"/>
      <c r="I230" s="22"/>
      <c r="J230" s="22"/>
      <c r="K230" s="22" t="s">
        <v>274</v>
      </c>
      <c r="L230" s="28"/>
      <c r="M230" s="22" t="s">
        <v>264</v>
      </c>
      <c r="N230" s="22" t="str">
        <f>F230</f>
        <v>Victoria Creek</v>
      </c>
      <c r="O230" s="31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  <c r="AA230" s="30"/>
      <c r="AB230" s="30"/>
      <c r="AC230" s="41"/>
      <c r="AD230" s="41"/>
      <c r="AE230" s="41"/>
      <c r="AF230" s="41"/>
      <c r="AG230" s="41">
        <v>100</v>
      </c>
      <c r="AH230" s="41">
        <v>100</v>
      </c>
      <c r="AI230" s="41">
        <v>98.8</v>
      </c>
      <c r="AJ230" s="41"/>
      <c r="AK230" s="41">
        <v>96.1</v>
      </c>
      <c r="AL230" s="41">
        <v>93.5</v>
      </c>
      <c r="AM230" s="41">
        <v>89.8</v>
      </c>
      <c r="AN230" s="41"/>
      <c r="AO230" s="41">
        <v>81.400000000000006</v>
      </c>
      <c r="AP230" s="41"/>
      <c r="AQ230" s="41">
        <v>67.2</v>
      </c>
      <c r="AR230" s="41"/>
      <c r="AS230" s="41">
        <v>51.8</v>
      </c>
      <c r="AT230" s="41"/>
      <c r="AU230" s="41"/>
      <c r="AV230" s="41">
        <v>43</v>
      </c>
      <c r="AW230" s="41"/>
      <c r="AX230" s="41">
        <v>37.1</v>
      </c>
      <c r="AY230" s="41"/>
      <c r="AZ230" s="41"/>
      <c r="BA230" s="43">
        <v>30.9</v>
      </c>
      <c r="BB230" s="41"/>
      <c r="BC230" s="41"/>
      <c r="BD230" s="41">
        <v>24.1</v>
      </c>
      <c r="BE230" s="41"/>
      <c r="BF230" s="41"/>
      <c r="BG230" s="41"/>
      <c r="BH230" s="41"/>
      <c r="BI230" s="41"/>
      <c r="BJ230" s="41"/>
      <c r="BK230" s="41"/>
      <c r="BL230" s="41"/>
      <c r="BM230" s="41"/>
      <c r="BN230" s="41"/>
      <c r="BO230" s="41"/>
      <c r="BP230" s="41"/>
      <c r="BQ230" s="41"/>
      <c r="BR230" s="41"/>
      <c r="BS230" s="41"/>
      <c r="BT230" s="41"/>
      <c r="BU230" s="41"/>
      <c r="BV230" s="41"/>
      <c r="BW230" s="41"/>
      <c r="BX230" s="41"/>
      <c r="BY230" s="41"/>
      <c r="BZ230" s="41"/>
      <c r="CA230" s="43">
        <v>24.1</v>
      </c>
      <c r="CB230" s="41"/>
      <c r="CC230" s="41">
        <v>22.4</v>
      </c>
      <c r="CD230" s="41"/>
      <c r="CE230" s="41"/>
      <c r="CF230" s="41"/>
      <c r="CG230" s="41"/>
      <c r="CH230" s="41"/>
      <c r="CI230" s="41"/>
      <c r="CJ230" s="41"/>
      <c r="CK230" s="43">
        <v>20.2</v>
      </c>
      <c r="CL230" s="41"/>
      <c r="CM230" s="41"/>
      <c r="CN230" s="41"/>
      <c r="CO230" s="41"/>
      <c r="CP230" s="41"/>
      <c r="CQ230" s="41"/>
      <c r="CR230" s="41"/>
      <c r="CS230" s="41"/>
      <c r="CT230" s="43">
        <v>18.100000000000001</v>
      </c>
      <c r="CU230" s="41"/>
      <c r="CV230" s="41"/>
      <c r="CW230" s="41"/>
      <c r="CX230" s="41"/>
      <c r="CY230" s="41"/>
      <c r="CZ230" s="41"/>
      <c r="DA230" s="41"/>
      <c r="DB230" s="43">
        <v>17</v>
      </c>
      <c r="DC230" s="41"/>
      <c r="DD230" s="41"/>
      <c r="DE230" s="41"/>
      <c r="DF230" s="41"/>
      <c r="DG230" s="41"/>
      <c r="DH230" s="41"/>
      <c r="DI230" s="41"/>
      <c r="DJ230" s="41"/>
      <c r="DK230" s="43">
        <v>16</v>
      </c>
      <c r="DL230" s="41"/>
      <c r="DM230" s="41"/>
      <c r="DN230" s="41"/>
      <c r="DO230" s="41"/>
      <c r="DP230" s="41"/>
      <c r="DQ230" s="41"/>
      <c r="DR230" s="43">
        <v>13.8</v>
      </c>
      <c r="DS230" s="41"/>
      <c r="DT230" s="41"/>
      <c r="DU230" s="41"/>
      <c r="DV230" s="41"/>
      <c r="DW230" s="41"/>
      <c r="DX230" s="43">
        <v>12.8</v>
      </c>
      <c r="DY230" s="41"/>
      <c r="DZ230" s="41"/>
      <c r="EA230" s="41"/>
      <c r="EB230" s="41"/>
      <c r="EC230" s="41"/>
      <c r="ED230" s="41"/>
      <c r="EE230" s="41"/>
      <c r="EF230" s="43">
        <v>10.6</v>
      </c>
      <c r="EG230" s="41"/>
      <c r="EH230" s="41"/>
      <c r="EI230" s="41"/>
      <c r="EJ230" s="41"/>
      <c r="EK230" s="41"/>
      <c r="EL230" s="43">
        <v>9.6</v>
      </c>
      <c r="EM230" s="41"/>
      <c r="EN230" s="41"/>
      <c r="EO230" s="41"/>
      <c r="EP230" s="43">
        <v>7.4</v>
      </c>
      <c r="EQ230" s="41"/>
      <c r="ER230" s="41"/>
      <c r="ES230" s="41"/>
      <c r="ET230" s="43">
        <v>6.4</v>
      </c>
      <c r="EU230" s="41"/>
      <c r="EV230" s="43">
        <v>4.2</v>
      </c>
      <c r="EW230" s="41"/>
      <c r="EX230" s="41"/>
    </row>
    <row r="231" spans="1:154" ht="25.5">
      <c r="A231" s="54" t="s">
        <v>78</v>
      </c>
      <c r="B231" s="21" t="s">
        <v>36</v>
      </c>
      <c r="C231" s="22">
        <v>2002</v>
      </c>
      <c r="D231" s="22" t="s">
        <v>191</v>
      </c>
      <c r="E231" s="22" t="s">
        <v>184</v>
      </c>
      <c r="F231" s="22"/>
      <c r="G231" s="22" t="s">
        <v>238</v>
      </c>
      <c r="H231" s="22">
        <v>2.5</v>
      </c>
      <c r="I231" s="22"/>
      <c r="J231" s="22"/>
      <c r="K231" s="22" t="s">
        <v>180</v>
      </c>
      <c r="L231" s="28"/>
      <c r="M231" s="22" t="str">
        <f t="shared" ref="M231:M237" si="16">IF(SUM(AC231:EX231)&gt;99,"yes","no")</f>
        <v>yes</v>
      </c>
      <c r="N231" s="22" t="str">
        <f>G231&amp;" @ "&amp;H231&amp;" (CANMET 2002)"</f>
        <v>MNBH 11-02 @ 2.5 (CANMET 2002)</v>
      </c>
      <c r="O231" s="31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  <c r="AA231" s="30"/>
      <c r="AB231" s="30"/>
      <c r="AC231" s="41"/>
      <c r="AD231" s="41"/>
      <c r="AE231" s="41"/>
      <c r="AF231" s="41"/>
      <c r="AG231" s="41"/>
      <c r="AH231" s="41"/>
      <c r="AI231" s="41"/>
      <c r="AJ231" s="41"/>
      <c r="AK231" s="41"/>
      <c r="AL231" s="41"/>
      <c r="AM231" s="41"/>
      <c r="AN231" s="41"/>
      <c r="AO231" s="41"/>
      <c r="AP231" s="41"/>
      <c r="AQ231" s="41"/>
      <c r="AR231" s="41"/>
      <c r="AS231" s="41"/>
      <c r="AT231" s="41"/>
      <c r="AU231" s="41"/>
      <c r="AV231" s="41"/>
      <c r="AW231" s="41"/>
      <c r="AX231" s="41"/>
      <c r="AY231" s="41"/>
      <c r="AZ231" s="41"/>
      <c r="BA231" s="41"/>
      <c r="BB231" s="41"/>
      <c r="BC231" s="41"/>
      <c r="BD231" s="41"/>
      <c r="BE231" s="41"/>
      <c r="BF231" s="41"/>
      <c r="BG231" s="41">
        <v>100</v>
      </c>
      <c r="BH231" s="41"/>
      <c r="BI231" s="41">
        <v>84.58</v>
      </c>
      <c r="BJ231" s="41">
        <v>61.5</v>
      </c>
      <c r="BK231" s="41">
        <v>31.6</v>
      </c>
      <c r="BL231" s="41">
        <v>19.100000000000001</v>
      </c>
      <c r="BM231" s="41">
        <v>3.4</v>
      </c>
      <c r="BN231" s="41"/>
      <c r="BO231" s="41"/>
      <c r="BP231" s="41"/>
      <c r="BQ231" s="41"/>
      <c r="BR231" s="41"/>
      <c r="BS231" s="41"/>
      <c r="BT231" s="41"/>
      <c r="BU231" s="41"/>
      <c r="BV231" s="41"/>
      <c r="BW231" s="41"/>
      <c r="BX231" s="41"/>
      <c r="BY231" s="41"/>
      <c r="BZ231" s="41"/>
      <c r="CA231" s="41"/>
      <c r="CB231" s="41"/>
      <c r="CC231" s="41"/>
      <c r="CD231" s="41"/>
      <c r="CE231" s="41"/>
      <c r="CF231" s="41"/>
      <c r="CG231" s="41"/>
      <c r="CH231" s="41"/>
      <c r="CI231" s="41"/>
      <c r="CJ231" s="41"/>
      <c r="CK231" s="41"/>
      <c r="CL231" s="41"/>
      <c r="CM231" s="41"/>
      <c r="CN231" s="41"/>
      <c r="CO231" s="41"/>
      <c r="CP231" s="41"/>
      <c r="CQ231" s="41"/>
      <c r="CR231" s="41"/>
      <c r="CS231" s="41"/>
      <c r="CT231" s="41"/>
      <c r="CU231" s="41"/>
      <c r="CV231" s="41"/>
      <c r="CW231" s="41"/>
      <c r="CX231" s="41"/>
      <c r="CY231" s="41"/>
      <c r="CZ231" s="41"/>
      <c r="DA231" s="41"/>
      <c r="DB231" s="41"/>
      <c r="DC231" s="41"/>
      <c r="DD231" s="41"/>
      <c r="DE231" s="41"/>
      <c r="DF231" s="41"/>
      <c r="DG231" s="41"/>
      <c r="DH231" s="41"/>
      <c r="DI231" s="41"/>
      <c r="DJ231" s="41"/>
      <c r="DK231" s="41"/>
      <c r="DL231" s="41"/>
      <c r="DM231" s="41"/>
      <c r="DN231" s="41"/>
      <c r="DO231" s="41"/>
      <c r="DP231" s="41"/>
      <c r="DQ231" s="41"/>
      <c r="DR231" s="41"/>
      <c r="DS231" s="41"/>
      <c r="DT231" s="41"/>
      <c r="DU231" s="41"/>
      <c r="DV231" s="41"/>
      <c r="DW231" s="41"/>
      <c r="DX231" s="41"/>
      <c r="DY231" s="41"/>
      <c r="DZ231" s="41"/>
      <c r="EA231" s="41"/>
      <c r="EB231" s="41"/>
      <c r="EC231" s="41"/>
      <c r="ED231" s="41"/>
      <c r="EE231" s="41"/>
      <c r="EF231" s="41"/>
      <c r="EG231" s="41"/>
      <c r="EH231" s="41"/>
      <c r="EI231" s="41"/>
      <c r="EJ231" s="41"/>
      <c r="EK231" s="41"/>
      <c r="EL231" s="41"/>
      <c r="EM231" s="41"/>
      <c r="EN231" s="41"/>
      <c r="EO231" s="41"/>
      <c r="EP231" s="41"/>
      <c r="EQ231" s="41"/>
      <c r="ER231" s="41"/>
      <c r="ES231" s="41"/>
      <c r="ET231" s="41"/>
      <c r="EU231" s="41"/>
      <c r="EV231" s="41"/>
      <c r="EW231" s="41"/>
      <c r="EX231" s="41"/>
    </row>
    <row r="232" spans="1:154" ht="25.5">
      <c r="A232" s="54" t="s">
        <v>78</v>
      </c>
      <c r="B232" s="21" t="s">
        <v>36</v>
      </c>
      <c r="C232" s="22">
        <v>2002</v>
      </c>
      <c r="D232" s="22" t="s">
        <v>191</v>
      </c>
      <c r="E232" s="22" t="s">
        <v>184</v>
      </c>
      <c r="F232" s="22"/>
      <c r="G232" s="22" t="s">
        <v>239</v>
      </c>
      <c r="H232" s="22">
        <v>1</v>
      </c>
      <c r="I232" s="22"/>
      <c r="J232" s="22"/>
      <c r="K232" s="22" t="s">
        <v>180</v>
      </c>
      <c r="L232" s="28"/>
      <c r="M232" s="22" t="str">
        <f t="shared" si="16"/>
        <v>yes</v>
      </c>
      <c r="N232" s="22" t="str">
        <f>G232&amp;" @ "&amp;H232&amp;" (CANMET 2002)"</f>
        <v>MNBH 14-01 @ 1 (CANMET 2002)</v>
      </c>
      <c r="O232" s="31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  <c r="AA232" s="30"/>
      <c r="AB232" s="30"/>
      <c r="AC232" s="41"/>
      <c r="AD232" s="41"/>
      <c r="AE232" s="41"/>
      <c r="AF232" s="41"/>
      <c r="AG232" s="41"/>
      <c r="AH232" s="41"/>
      <c r="AI232" s="41"/>
      <c r="AJ232" s="41"/>
      <c r="AK232" s="41"/>
      <c r="AL232" s="41"/>
      <c r="AM232" s="41"/>
      <c r="AN232" s="41"/>
      <c r="AO232" s="41"/>
      <c r="AP232" s="41"/>
      <c r="AQ232" s="41"/>
      <c r="AR232" s="41"/>
      <c r="AS232" s="41"/>
      <c r="AT232" s="41"/>
      <c r="AU232" s="41"/>
      <c r="AV232" s="41"/>
      <c r="AW232" s="41"/>
      <c r="AX232" s="41"/>
      <c r="AY232" s="41">
        <v>100</v>
      </c>
      <c r="AZ232" s="41"/>
      <c r="BA232" s="41">
        <v>99.55</v>
      </c>
      <c r="BB232" s="41"/>
      <c r="BC232" s="41">
        <v>96.69</v>
      </c>
      <c r="BD232" s="41">
        <v>88.86</v>
      </c>
      <c r="BE232" s="41">
        <v>76.09</v>
      </c>
      <c r="BF232" s="41"/>
      <c r="BG232" s="41">
        <v>64.88</v>
      </c>
      <c r="BH232" s="41"/>
      <c r="BI232" s="41">
        <v>44.1</v>
      </c>
      <c r="BJ232" s="41">
        <v>35</v>
      </c>
      <c r="BK232" s="41">
        <v>18.579999999999998</v>
      </c>
      <c r="BL232" s="41">
        <v>11.98</v>
      </c>
      <c r="BM232" s="41">
        <v>2.85</v>
      </c>
      <c r="BN232" s="41"/>
      <c r="BO232" s="41"/>
      <c r="BP232" s="41"/>
      <c r="BQ232" s="41"/>
      <c r="BR232" s="41"/>
      <c r="BS232" s="41"/>
      <c r="BT232" s="41"/>
      <c r="BU232" s="41"/>
      <c r="BV232" s="41"/>
      <c r="BW232" s="41"/>
      <c r="BX232" s="41"/>
      <c r="BY232" s="41"/>
      <c r="BZ232" s="41"/>
      <c r="CA232" s="41"/>
      <c r="CB232" s="41"/>
      <c r="CC232" s="41"/>
      <c r="CD232" s="41"/>
      <c r="CE232" s="41"/>
      <c r="CF232" s="41"/>
      <c r="CG232" s="41"/>
      <c r="CH232" s="41"/>
      <c r="CI232" s="41"/>
      <c r="CJ232" s="41"/>
      <c r="CK232" s="41"/>
      <c r="CL232" s="41"/>
      <c r="CM232" s="41"/>
      <c r="CN232" s="41"/>
      <c r="CO232" s="41"/>
      <c r="CP232" s="41"/>
      <c r="CQ232" s="41"/>
      <c r="CR232" s="41"/>
      <c r="CS232" s="41"/>
      <c r="CT232" s="41"/>
      <c r="CU232" s="41"/>
      <c r="CV232" s="41"/>
      <c r="CW232" s="41"/>
      <c r="CX232" s="41"/>
      <c r="CY232" s="41"/>
      <c r="CZ232" s="41"/>
      <c r="DA232" s="41"/>
      <c r="DB232" s="41"/>
      <c r="DC232" s="41"/>
      <c r="DD232" s="41"/>
      <c r="DE232" s="41"/>
      <c r="DF232" s="41"/>
      <c r="DG232" s="41"/>
      <c r="DH232" s="41"/>
      <c r="DI232" s="41"/>
      <c r="DJ232" s="41"/>
      <c r="DK232" s="41"/>
      <c r="DL232" s="41"/>
      <c r="DM232" s="41"/>
      <c r="DN232" s="41"/>
      <c r="DO232" s="41"/>
      <c r="DP232" s="41"/>
      <c r="DQ232" s="41"/>
      <c r="DR232" s="41"/>
      <c r="DS232" s="41"/>
      <c r="DT232" s="41"/>
      <c r="DU232" s="41"/>
      <c r="DV232" s="41"/>
      <c r="DW232" s="41"/>
      <c r="DX232" s="41"/>
      <c r="DY232" s="41"/>
      <c r="DZ232" s="41"/>
      <c r="EA232" s="41"/>
      <c r="EB232" s="41"/>
      <c r="EC232" s="41"/>
      <c r="ED232" s="41"/>
      <c r="EE232" s="41"/>
      <c r="EF232" s="41"/>
      <c r="EG232" s="41"/>
      <c r="EH232" s="41"/>
      <c r="EI232" s="41"/>
      <c r="EJ232" s="41"/>
      <c r="EK232" s="41"/>
      <c r="EL232" s="41"/>
      <c r="EM232" s="41"/>
      <c r="EN232" s="41"/>
      <c r="EO232" s="41"/>
      <c r="EP232" s="41"/>
      <c r="EQ232" s="41"/>
      <c r="ER232" s="41"/>
      <c r="ES232" s="41"/>
      <c r="ET232" s="41"/>
      <c r="EU232" s="41"/>
      <c r="EV232" s="41"/>
      <c r="EW232" s="41"/>
      <c r="EX232" s="41"/>
    </row>
    <row r="233" spans="1:154" ht="15" customHeight="1">
      <c r="A233" s="54" t="s">
        <v>78</v>
      </c>
      <c r="B233" s="21" t="s">
        <v>36</v>
      </c>
      <c r="C233" s="22">
        <v>2002</v>
      </c>
      <c r="D233" s="22" t="s">
        <v>191</v>
      </c>
      <c r="E233" s="22" t="s">
        <v>184</v>
      </c>
      <c r="F233" s="22"/>
      <c r="G233" s="22" t="s">
        <v>240</v>
      </c>
      <c r="H233" s="22"/>
      <c r="I233" s="22"/>
      <c r="J233" s="22"/>
      <c r="K233" s="22" t="s">
        <v>180</v>
      </c>
      <c r="L233" s="28"/>
      <c r="M233" s="22" t="str">
        <f t="shared" si="16"/>
        <v>yes</v>
      </c>
      <c r="N233" s="22" t="str">
        <f>G233&amp;" (CANMET 2002)"</f>
        <v>Batch O - clayey silt (CANMET 2002)</v>
      </c>
      <c r="O233" s="31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  <c r="AA233" s="30"/>
      <c r="AB233" s="30"/>
      <c r="AC233" s="41"/>
      <c r="AD233" s="41"/>
      <c r="AE233" s="41"/>
      <c r="AF233" s="41"/>
      <c r="AG233" s="41"/>
      <c r="AH233" s="41"/>
      <c r="AI233" s="41"/>
      <c r="AJ233" s="41"/>
      <c r="AK233" s="41"/>
      <c r="AL233" s="41"/>
      <c r="AM233" s="41"/>
      <c r="AN233" s="41"/>
      <c r="AO233" s="41"/>
      <c r="AP233" s="41"/>
      <c r="AQ233" s="41"/>
      <c r="AR233" s="41"/>
      <c r="AS233" s="41"/>
      <c r="AT233" s="41"/>
      <c r="AU233" s="41"/>
      <c r="AV233" s="41"/>
      <c r="AW233" s="41"/>
      <c r="AX233" s="41"/>
      <c r="AY233" s="41"/>
      <c r="AZ233" s="41"/>
      <c r="BA233" s="41"/>
      <c r="BB233" s="41"/>
      <c r="BC233" s="41">
        <v>100</v>
      </c>
      <c r="BD233" s="41">
        <v>99.516000000000005</v>
      </c>
      <c r="BE233" s="41">
        <v>97.88</v>
      </c>
      <c r="BF233" s="41"/>
      <c r="BG233" s="41">
        <v>95.16</v>
      </c>
      <c r="BH233" s="41"/>
      <c r="BI233" s="41">
        <v>70.3</v>
      </c>
      <c r="BJ233" s="41">
        <v>55</v>
      </c>
      <c r="BK233" s="41">
        <v>30.83</v>
      </c>
      <c r="BL233" s="41">
        <v>19.2</v>
      </c>
      <c r="BM233" s="41">
        <v>3.1</v>
      </c>
      <c r="BN233" s="41"/>
      <c r="BO233" s="41"/>
      <c r="BP233" s="41"/>
      <c r="BQ233" s="41"/>
      <c r="BR233" s="41"/>
      <c r="BS233" s="41"/>
      <c r="BT233" s="41"/>
      <c r="BU233" s="41"/>
      <c r="BV233" s="41"/>
      <c r="BW233" s="41"/>
      <c r="BX233" s="41"/>
      <c r="BY233" s="41"/>
      <c r="BZ233" s="41"/>
      <c r="CA233" s="41"/>
      <c r="CB233" s="41"/>
      <c r="CC233" s="41"/>
      <c r="CD233" s="41"/>
      <c r="CE233" s="41"/>
      <c r="CF233" s="41"/>
      <c r="CG233" s="41"/>
      <c r="CH233" s="41"/>
      <c r="CI233" s="41"/>
      <c r="CJ233" s="41"/>
      <c r="CK233" s="41"/>
      <c r="CL233" s="41"/>
      <c r="CM233" s="41"/>
      <c r="CN233" s="41"/>
      <c r="CO233" s="41"/>
      <c r="CP233" s="41"/>
      <c r="CQ233" s="41"/>
      <c r="CR233" s="41"/>
      <c r="CS233" s="41"/>
      <c r="CT233" s="41"/>
      <c r="CU233" s="41"/>
      <c r="CV233" s="41"/>
      <c r="CW233" s="41"/>
      <c r="CX233" s="41"/>
      <c r="CY233" s="41"/>
      <c r="CZ233" s="41"/>
      <c r="DA233" s="41"/>
      <c r="DB233" s="41"/>
      <c r="DC233" s="41"/>
      <c r="DD233" s="41"/>
      <c r="DE233" s="41"/>
      <c r="DF233" s="41"/>
      <c r="DG233" s="41"/>
      <c r="DH233" s="41"/>
      <c r="DI233" s="41"/>
      <c r="DJ233" s="41"/>
      <c r="DK233" s="41"/>
      <c r="DL233" s="41"/>
      <c r="DM233" s="41"/>
      <c r="DN233" s="41"/>
      <c r="DO233" s="41"/>
      <c r="DP233" s="41"/>
      <c r="DQ233" s="41"/>
      <c r="DR233" s="41"/>
      <c r="DS233" s="41"/>
      <c r="DT233" s="41"/>
      <c r="DU233" s="41"/>
      <c r="DV233" s="41"/>
      <c r="DW233" s="41"/>
      <c r="DX233" s="41"/>
      <c r="DY233" s="41"/>
      <c r="DZ233" s="41"/>
      <c r="EA233" s="41"/>
      <c r="EB233" s="41"/>
      <c r="EC233" s="41"/>
      <c r="ED233" s="41"/>
      <c r="EE233" s="41"/>
      <c r="EF233" s="41"/>
      <c r="EG233" s="41"/>
      <c r="EH233" s="41"/>
      <c r="EI233" s="41"/>
      <c r="EJ233" s="41"/>
      <c r="EK233" s="41"/>
      <c r="EL233" s="41"/>
      <c r="EM233" s="41"/>
      <c r="EN233" s="41"/>
      <c r="EO233" s="41"/>
      <c r="EP233" s="41"/>
      <c r="EQ233" s="41"/>
      <c r="ER233" s="41"/>
      <c r="ES233" s="41"/>
      <c r="ET233" s="41"/>
      <c r="EU233" s="41"/>
      <c r="EV233" s="41"/>
      <c r="EW233" s="41"/>
      <c r="EX233" s="41"/>
    </row>
    <row r="234" spans="1:154" ht="15" customHeight="1">
      <c r="A234" s="54" t="s">
        <v>78</v>
      </c>
      <c r="B234" s="21" t="s">
        <v>36</v>
      </c>
      <c r="C234" s="22">
        <v>2002</v>
      </c>
      <c r="D234" s="22" t="s">
        <v>191</v>
      </c>
      <c r="E234" s="22" t="s">
        <v>184</v>
      </c>
      <c r="F234" s="22"/>
      <c r="G234" s="22" t="s">
        <v>241</v>
      </c>
      <c r="H234" s="22"/>
      <c r="I234" s="22"/>
      <c r="J234" s="22"/>
      <c r="K234" s="22" t="s">
        <v>180</v>
      </c>
      <c r="L234" s="28"/>
      <c r="M234" s="22" t="str">
        <f t="shared" si="16"/>
        <v>yes</v>
      </c>
      <c r="N234" s="22" t="str">
        <f>G234&amp;" (CANMET 2002)"</f>
        <v>Batch S - clayey silt (CANMET 2002)</v>
      </c>
      <c r="O234" s="31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  <c r="AA234" s="30"/>
      <c r="AB234" s="30"/>
      <c r="AC234" s="41"/>
      <c r="AD234" s="41"/>
      <c r="AE234" s="41"/>
      <c r="AF234" s="41"/>
      <c r="AG234" s="41"/>
      <c r="AH234" s="41"/>
      <c r="AI234" s="41"/>
      <c r="AJ234" s="41"/>
      <c r="AK234" s="41"/>
      <c r="AL234" s="41"/>
      <c r="AM234" s="41"/>
      <c r="AN234" s="41"/>
      <c r="AO234" s="41"/>
      <c r="AP234" s="41"/>
      <c r="AQ234" s="41"/>
      <c r="AR234" s="41"/>
      <c r="AS234" s="41"/>
      <c r="AT234" s="41"/>
      <c r="AU234" s="41"/>
      <c r="AV234" s="41"/>
      <c r="AW234" s="41"/>
      <c r="AX234" s="41"/>
      <c r="AY234" s="41"/>
      <c r="AZ234" s="41"/>
      <c r="BA234" s="41">
        <v>100</v>
      </c>
      <c r="BB234" s="41"/>
      <c r="BC234" s="41">
        <v>99.790999999999997</v>
      </c>
      <c r="BD234" s="41">
        <v>98.313999999999993</v>
      </c>
      <c r="BE234" s="41">
        <v>95.01</v>
      </c>
      <c r="BF234" s="41"/>
      <c r="BG234" s="41">
        <v>90.1</v>
      </c>
      <c r="BH234" s="41"/>
      <c r="BI234" s="41">
        <v>64.811000000000007</v>
      </c>
      <c r="BJ234" s="41">
        <v>51</v>
      </c>
      <c r="BK234" s="41">
        <v>27.77</v>
      </c>
      <c r="BL234" s="41">
        <v>17.5</v>
      </c>
      <c r="BM234" s="41">
        <v>2.9409999999999998</v>
      </c>
      <c r="BN234" s="41"/>
      <c r="BO234" s="41"/>
      <c r="BP234" s="41"/>
      <c r="BQ234" s="41"/>
      <c r="BR234" s="41"/>
      <c r="BS234" s="41"/>
      <c r="BT234" s="41"/>
      <c r="BU234" s="41"/>
      <c r="BV234" s="41"/>
      <c r="BW234" s="41"/>
      <c r="BX234" s="41"/>
      <c r="BY234" s="41"/>
      <c r="BZ234" s="41"/>
      <c r="CA234" s="41"/>
      <c r="CB234" s="41"/>
      <c r="CC234" s="41"/>
      <c r="CD234" s="41"/>
      <c r="CE234" s="41"/>
      <c r="CF234" s="41"/>
      <c r="CG234" s="41"/>
      <c r="CH234" s="41"/>
      <c r="CI234" s="41"/>
      <c r="CJ234" s="41"/>
      <c r="CK234" s="41"/>
      <c r="CL234" s="41"/>
      <c r="CM234" s="41"/>
      <c r="CN234" s="41"/>
      <c r="CO234" s="41"/>
      <c r="CP234" s="41"/>
      <c r="CQ234" s="41"/>
      <c r="CR234" s="41"/>
      <c r="CS234" s="41"/>
      <c r="CT234" s="41"/>
      <c r="CU234" s="41"/>
      <c r="CV234" s="41"/>
      <c r="CW234" s="41"/>
      <c r="CX234" s="41"/>
      <c r="CY234" s="41"/>
      <c r="CZ234" s="41"/>
      <c r="DA234" s="41"/>
      <c r="DB234" s="41"/>
      <c r="DC234" s="41"/>
      <c r="DD234" s="41"/>
      <c r="DE234" s="41"/>
      <c r="DF234" s="41"/>
      <c r="DG234" s="41"/>
      <c r="DH234" s="41"/>
      <c r="DI234" s="41"/>
      <c r="DJ234" s="41"/>
      <c r="DK234" s="41"/>
      <c r="DL234" s="41"/>
      <c r="DM234" s="41"/>
      <c r="DN234" s="41"/>
      <c r="DO234" s="41"/>
      <c r="DP234" s="41"/>
      <c r="DQ234" s="41"/>
      <c r="DR234" s="41"/>
      <c r="DS234" s="41"/>
      <c r="DT234" s="41"/>
      <c r="DU234" s="41"/>
      <c r="DV234" s="41"/>
      <c r="DW234" s="41"/>
      <c r="DX234" s="41"/>
      <c r="DY234" s="41"/>
      <c r="DZ234" s="41"/>
      <c r="EA234" s="41"/>
      <c r="EB234" s="41"/>
      <c r="EC234" s="41"/>
      <c r="ED234" s="41"/>
      <c r="EE234" s="41"/>
      <c r="EF234" s="41"/>
      <c r="EG234" s="41"/>
      <c r="EH234" s="41"/>
      <c r="EI234" s="41"/>
      <c r="EJ234" s="41"/>
      <c r="EK234" s="41"/>
      <c r="EL234" s="41"/>
      <c r="EM234" s="41"/>
      <c r="EN234" s="41"/>
      <c r="EO234" s="41"/>
      <c r="EP234" s="41"/>
      <c r="EQ234" s="41"/>
      <c r="ER234" s="41"/>
      <c r="ES234" s="41"/>
      <c r="ET234" s="41"/>
      <c r="EU234" s="41"/>
      <c r="EV234" s="41"/>
      <c r="EW234" s="41"/>
      <c r="EX234" s="41"/>
    </row>
    <row r="235" spans="1:154" ht="15" customHeight="1">
      <c r="A235" s="54" t="s">
        <v>78</v>
      </c>
      <c r="B235" s="21" t="s">
        <v>36</v>
      </c>
      <c r="C235" s="22">
        <v>2002</v>
      </c>
      <c r="D235" s="22" t="s">
        <v>191</v>
      </c>
      <c r="E235" s="22" t="s">
        <v>184</v>
      </c>
      <c r="F235" s="22"/>
      <c r="G235" s="22" t="s">
        <v>242</v>
      </c>
      <c r="H235" s="22"/>
      <c r="I235" s="22"/>
      <c r="J235" s="22"/>
      <c r="K235" s="22" t="s">
        <v>180</v>
      </c>
      <c r="L235" s="28"/>
      <c r="M235" s="22" t="str">
        <f t="shared" si="16"/>
        <v>yes</v>
      </c>
      <c r="N235" s="22" t="str">
        <f>G235&amp;" (CANMET 2002)"</f>
        <v>OMIX - silt (CANMET 2002)</v>
      </c>
      <c r="O235" s="31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  <c r="AA235" s="30"/>
      <c r="AB235" s="30"/>
      <c r="AC235" s="41"/>
      <c r="AD235" s="41"/>
      <c r="AE235" s="41"/>
      <c r="AF235" s="41"/>
      <c r="AG235" s="41"/>
      <c r="AH235" s="41"/>
      <c r="AI235" s="41"/>
      <c r="AJ235" s="41"/>
      <c r="AK235" s="41"/>
      <c r="AL235" s="41"/>
      <c r="AM235" s="41"/>
      <c r="AN235" s="41"/>
      <c r="AO235" s="41"/>
      <c r="AP235" s="41"/>
      <c r="AQ235" s="41"/>
      <c r="AR235" s="41"/>
      <c r="AS235" s="41">
        <v>100</v>
      </c>
      <c r="AT235" s="41">
        <v>99.224999999999994</v>
      </c>
      <c r="AU235" s="41"/>
      <c r="AV235" s="41">
        <v>95.352999999999994</v>
      </c>
      <c r="AW235" s="41">
        <v>85.460999999999999</v>
      </c>
      <c r="AX235" s="41"/>
      <c r="AY235" s="41">
        <v>67.819000000000003</v>
      </c>
      <c r="AZ235" s="41"/>
      <c r="BA235" s="41">
        <v>47.572000000000003</v>
      </c>
      <c r="BB235" s="41"/>
      <c r="BC235" s="41">
        <v>33.606999999999999</v>
      </c>
      <c r="BD235" s="41">
        <v>26.8</v>
      </c>
      <c r="BE235" s="41">
        <v>23.78</v>
      </c>
      <c r="BF235" s="41"/>
      <c r="BG235" s="41">
        <v>23.9</v>
      </c>
      <c r="BH235" s="41"/>
      <c r="BI235" s="41">
        <v>17.850000000000001</v>
      </c>
      <c r="BJ235" s="41">
        <v>14</v>
      </c>
      <c r="BK235" s="41">
        <v>7.7430000000000003</v>
      </c>
      <c r="BL235" s="41">
        <v>5.17</v>
      </c>
      <c r="BM235" s="41">
        <v>1.1200000000000001</v>
      </c>
      <c r="BN235" s="41"/>
      <c r="BO235" s="41"/>
      <c r="BP235" s="41"/>
      <c r="BQ235" s="41"/>
      <c r="BR235" s="41"/>
      <c r="BS235" s="41"/>
      <c r="BT235" s="41"/>
      <c r="BU235" s="41"/>
      <c r="BV235" s="41"/>
      <c r="BW235" s="41"/>
      <c r="BX235" s="41"/>
      <c r="BY235" s="41"/>
      <c r="BZ235" s="41"/>
      <c r="CA235" s="41"/>
      <c r="CB235" s="41"/>
      <c r="CC235" s="41"/>
      <c r="CD235" s="41"/>
      <c r="CE235" s="41"/>
      <c r="CF235" s="41"/>
      <c r="CG235" s="41"/>
      <c r="CH235" s="41"/>
      <c r="CI235" s="41"/>
      <c r="CJ235" s="41"/>
      <c r="CK235" s="41"/>
      <c r="CL235" s="41"/>
      <c r="CM235" s="41"/>
      <c r="CN235" s="41"/>
      <c r="CO235" s="41"/>
      <c r="CP235" s="41"/>
      <c r="CQ235" s="41"/>
      <c r="CR235" s="41"/>
      <c r="CS235" s="41"/>
      <c r="CT235" s="41"/>
      <c r="CU235" s="41"/>
      <c r="CV235" s="41"/>
      <c r="CW235" s="41"/>
      <c r="CX235" s="41"/>
      <c r="CY235" s="41"/>
      <c r="CZ235" s="41"/>
      <c r="DA235" s="41"/>
      <c r="DB235" s="41"/>
      <c r="DC235" s="41"/>
      <c r="DD235" s="41"/>
      <c r="DE235" s="41"/>
      <c r="DF235" s="41"/>
      <c r="DG235" s="41"/>
      <c r="DH235" s="41"/>
      <c r="DI235" s="41"/>
      <c r="DJ235" s="41"/>
      <c r="DK235" s="41"/>
      <c r="DL235" s="41"/>
      <c r="DM235" s="41"/>
      <c r="DN235" s="41"/>
      <c r="DO235" s="41"/>
      <c r="DP235" s="41"/>
      <c r="DQ235" s="41"/>
      <c r="DR235" s="41"/>
      <c r="DS235" s="41"/>
      <c r="DT235" s="41"/>
      <c r="DU235" s="41"/>
      <c r="DV235" s="41"/>
      <c r="DW235" s="41"/>
      <c r="DX235" s="41"/>
      <c r="DY235" s="41"/>
      <c r="DZ235" s="41"/>
      <c r="EA235" s="41"/>
      <c r="EB235" s="41"/>
      <c r="EC235" s="41"/>
      <c r="ED235" s="41"/>
      <c r="EE235" s="41"/>
      <c r="EF235" s="41"/>
      <c r="EG235" s="41"/>
      <c r="EH235" s="41"/>
      <c r="EI235" s="41"/>
      <c r="EJ235" s="41"/>
      <c r="EK235" s="41"/>
      <c r="EL235" s="41"/>
      <c r="EM235" s="41"/>
      <c r="EN235" s="41"/>
      <c r="EO235" s="41"/>
      <c r="EP235" s="41"/>
      <c r="EQ235" s="41"/>
      <c r="ER235" s="41"/>
      <c r="ES235" s="41"/>
      <c r="ET235" s="41"/>
      <c r="EU235" s="41"/>
      <c r="EV235" s="41"/>
      <c r="EW235" s="41"/>
      <c r="EX235" s="41"/>
    </row>
    <row r="236" spans="1:154" ht="15" customHeight="1">
      <c r="A236" s="54" t="s">
        <v>78</v>
      </c>
      <c r="B236" s="21" t="s">
        <v>36</v>
      </c>
      <c r="C236" s="22">
        <v>2002</v>
      </c>
      <c r="D236" s="22" t="s">
        <v>191</v>
      </c>
      <c r="E236" s="22" t="s">
        <v>184</v>
      </c>
      <c r="F236" s="22"/>
      <c r="G236" s="22" t="s">
        <v>243</v>
      </c>
      <c r="H236" s="22"/>
      <c r="I236" s="22"/>
      <c r="J236" s="22"/>
      <c r="K236" s="22" t="s">
        <v>180</v>
      </c>
      <c r="L236" s="28"/>
      <c r="M236" s="22" t="str">
        <f t="shared" si="16"/>
        <v>yes</v>
      </c>
      <c r="N236" s="22" t="str">
        <f>G236&amp;" (CANMET 2002)"</f>
        <v>SMIX - silt (CANMET 2002)</v>
      </c>
      <c r="O236" s="31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  <c r="AA236" s="30"/>
      <c r="AB236" s="30"/>
      <c r="AC236" s="41"/>
      <c r="AD236" s="41"/>
      <c r="AE236" s="41"/>
      <c r="AF236" s="41"/>
      <c r="AG236" s="41"/>
      <c r="AH236" s="41"/>
      <c r="AI236" s="41"/>
      <c r="AJ236" s="41"/>
      <c r="AK236" s="41"/>
      <c r="AL236" s="41"/>
      <c r="AM236" s="41"/>
      <c r="AN236" s="41"/>
      <c r="AO236" s="41"/>
      <c r="AP236" s="41"/>
      <c r="AQ236" s="41"/>
      <c r="AR236" s="41"/>
      <c r="AS236" s="41"/>
      <c r="AT236" s="41"/>
      <c r="AU236" s="41"/>
      <c r="AV236" s="41">
        <v>100</v>
      </c>
      <c r="AW236" s="41">
        <v>99.686999999999998</v>
      </c>
      <c r="AX236" s="41"/>
      <c r="AY236" s="41">
        <v>97.131</v>
      </c>
      <c r="AZ236" s="41"/>
      <c r="BA236" s="41">
        <v>90.646000000000001</v>
      </c>
      <c r="BB236" s="41"/>
      <c r="BC236" s="41">
        <v>80.840999999999994</v>
      </c>
      <c r="BD236" s="41">
        <v>70.706999999999994</v>
      </c>
      <c r="BE236" s="41">
        <v>62.71</v>
      </c>
      <c r="BF236" s="41"/>
      <c r="BG236" s="41">
        <v>57.3</v>
      </c>
      <c r="BH236" s="41"/>
      <c r="BI236" s="41">
        <v>41.1</v>
      </c>
      <c r="BJ236" s="41">
        <v>31</v>
      </c>
      <c r="BK236" s="41">
        <v>15.9</v>
      </c>
      <c r="BL236" s="41">
        <v>9.5</v>
      </c>
      <c r="BM236" s="41">
        <v>1.6</v>
      </c>
      <c r="BN236" s="41"/>
      <c r="BO236" s="41"/>
      <c r="BP236" s="41"/>
      <c r="BQ236" s="41"/>
      <c r="BR236" s="41"/>
      <c r="BS236" s="41"/>
      <c r="BT236" s="41"/>
      <c r="BU236" s="41"/>
      <c r="BV236" s="41"/>
      <c r="BW236" s="41"/>
      <c r="BX236" s="41"/>
      <c r="BY236" s="41"/>
      <c r="BZ236" s="41"/>
      <c r="CA236" s="41"/>
      <c r="CB236" s="41"/>
      <c r="CC236" s="41"/>
      <c r="CD236" s="41"/>
      <c r="CE236" s="41"/>
      <c r="CF236" s="41"/>
      <c r="CG236" s="41"/>
      <c r="CH236" s="41"/>
      <c r="CI236" s="41"/>
      <c r="CJ236" s="41"/>
      <c r="CK236" s="41"/>
      <c r="CL236" s="41"/>
      <c r="CM236" s="41"/>
      <c r="CN236" s="41"/>
      <c r="CO236" s="41"/>
      <c r="CP236" s="41"/>
      <c r="CQ236" s="41"/>
      <c r="CR236" s="41"/>
      <c r="CS236" s="41"/>
      <c r="CT236" s="41"/>
      <c r="CU236" s="41"/>
      <c r="CV236" s="41"/>
      <c r="CW236" s="41"/>
      <c r="CX236" s="41"/>
      <c r="CY236" s="41"/>
      <c r="CZ236" s="41"/>
      <c r="DA236" s="41"/>
      <c r="DB236" s="41"/>
      <c r="DC236" s="41"/>
      <c r="DD236" s="41"/>
      <c r="DE236" s="41"/>
      <c r="DF236" s="41"/>
      <c r="DG236" s="41"/>
      <c r="DH236" s="41"/>
      <c r="DI236" s="41"/>
      <c r="DJ236" s="41"/>
      <c r="DK236" s="41"/>
      <c r="DL236" s="41"/>
      <c r="DM236" s="41"/>
      <c r="DN236" s="41"/>
      <c r="DO236" s="41"/>
      <c r="DP236" s="41"/>
      <c r="DQ236" s="41"/>
      <c r="DR236" s="41"/>
      <c r="DS236" s="41"/>
      <c r="DT236" s="41"/>
      <c r="DU236" s="41"/>
      <c r="DV236" s="41"/>
      <c r="DW236" s="41"/>
      <c r="DX236" s="41"/>
      <c r="DY236" s="41"/>
      <c r="DZ236" s="41"/>
      <c r="EA236" s="41"/>
      <c r="EB236" s="41"/>
      <c r="EC236" s="41"/>
      <c r="ED236" s="41"/>
      <c r="EE236" s="41"/>
      <c r="EF236" s="41"/>
      <c r="EG236" s="41"/>
      <c r="EH236" s="41"/>
      <c r="EI236" s="41"/>
      <c r="EJ236" s="41"/>
      <c r="EK236" s="41"/>
      <c r="EL236" s="41"/>
      <c r="EM236" s="41"/>
      <c r="EN236" s="41"/>
      <c r="EO236" s="41"/>
      <c r="EP236" s="41"/>
      <c r="EQ236" s="41"/>
      <c r="ER236" s="41"/>
      <c r="ES236" s="41"/>
      <c r="ET236" s="41"/>
      <c r="EU236" s="41"/>
      <c r="EV236" s="41"/>
      <c r="EW236" s="41"/>
      <c r="EX236" s="41"/>
    </row>
    <row r="237" spans="1:154" ht="15" customHeight="1">
      <c r="A237" s="54" t="s">
        <v>78</v>
      </c>
      <c r="B237" s="21" t="s">
        <v>36</v>
      </c>
      <c r="C237" s="22">
        <v>2002</v>
      </c>
      <c r="D237" s="22" t="s">
        <v>191</v>
      </c>
      <c r="E237" s="22" t="s">
        <v>184</v>
      </c>
      <c r="F237" s="22"/>
      <c r="G237" s="22" t="s">
        <v>244</v>
      </c>
      <c r="H237" s="22"/>
      <c r="I237" s="22"/>
      <c r="J237" s="22"/>
      <c r="K237" s="22" t="s">
        <v>180</v>
      </c>
      <c r="L237" s="28"/>
      <c r="M237" s="22" t="str">
        <f t="shared" si="16"/>
        <v>yes</v>
      </c>
      <c r="N237" s="22" t="str">
        <f>G237&amp;" (CANMET 2002)"</f>
        <v>SOMIX - silt (CANMET 2002)</v>
      </c>
      <c r="O237" s="31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  <c r="AA237" s="30"/>
      <c r="AB237" s="30"/>
      <c r="AC237" s="41"/>
      <c r="AD237" s="41"/>
      <c r="AE237" s="41"/>
      <c r="AF237" s="41"/>
      <c r="AG237" s="41"/>
      <c r="AH237" s="41"/>
      <c r="AI237" s="41"/>
      <c r="AJ237" s="41"/>
      <c r="AK237" s="41"/>
      <c r="AL237" s="41"/>
      <c r="AM237" s="41"/>
      <c r="AN237" s="41"/>
      <c r="AO237" s="41"/>
      <c r="AP237" s="41"/>
      <c r="AQ237" s="41"/>
      <c r="AR237" s="41"/>
      <c r="AS237" s="41"/>
      <c r="AT237" s="41"/>
      <c r="AU237" s="41"/>
      <c r="AV237" s="41">
        <v>100</v>
      </c>
      <c r="AW237" s="41">
        <v>99.555999999999997</v>
      </c>
      <c r="AX237" s="41"/>
      <c r="AY237" s="41">
        <v>96.245000000000005</v>
      </c>
      <c r="AZ237" s="41"/>
      <c r="BA237" s="41">
        <v>88.659000000000006</v>
      </c>
      <c r="BB237" s="41"/>
      <c r="BC237" s="41">
        <v>76.739999999999995</v>
      </c>
      <c r="BD237" s="41">
        <v>64.917000000000002</v>
      </c>
      <c r="BE237" s="41">
        <v>56.49</v>
      </c>
      <c r="BF237" s="41"/>
      <c r="BG237" s="41">
        <v>51.37</v>
      </c>
      <c r="BH237" s="41"/>
      <c r="BI237" s="41">
        <v>37.6</v>
      </c>
      <c r="BJ237" s="41">
        <v>29</v>
      </c>
      <c r="BK237" s="41">
        <v>14.9</v>
      </c>
      <c r="BL237" s="41">
        <v>9.1999999999999993</v>
      </c>
      <c r="BM237" s="41">
        <v>1.9</v>
      </c>
      <c r="BN237" s="41"/>
      <c r="BO237" s="41"/>
      <c r="BP237" s="41"/>
      <c r="BQ237" s="41"/>
      <c r="BR237" s="41"/>
      <c r="BS237" s="41"/>
      <c r="BT237" s="41"/>
      <c r="BU237" s="41"/>
      <c r="BV237" s="41"/>
      <c r="BW237" s="41"/>
      <c r="BX237" s="41"/>
      <c r="BY237" s="41"/>
      <c r="BZ237" s="41"/>
      <c r="CA237" s="41"/>
      <c r="CB237" s="41"/>
      <c r="CC237" s="41"/>
      <c r="CD237" s="41"/>
      <c r="CE237" s="41"/>
      <c r="CF237" s="41"/>
      <c r="CG237" s="41"/>
      <c r="CH237" s="41"/>
      <c r="CI237" s="41"/>
      <c r="CJ237" s="41"/>
      <c r="CK237" s="41"/>
      <c r="CL237" s="41"/>
      <c r="CM237" s="41"/>
      <c r="CN237" s="41"/>
      <c r="CO237" s="41"/>
      <c r="CP237" s="41"/>
      <c r="CQ237" s="41"/>
      <c r="CR237" s="41"/>
      <c r="CS237" s="41"/>
      <c r="CT237" s="41"/>
      <c r="CU237" s="41"/>
      <c r="CV237" s="41"/>
      <c r="CW237" s="41"/>
      <c r="CX237" s="41"/>
      <c r="CY237" s="41"/>
      <c r="CZ237" s="41"/>
      <c r="DA237" s="41"/>
      <c r="DB237" s="41"/>
      <c r="DC237" s="41"/>
      <c r="DD237" s="41"/>
      <c r="DE237" s="41"/>
      <c r="DF237" s="41"/>
      <c r="DG237" s="41"/>
      <c r="DH237" s="41"/>
      <c r="DI237" s="41"/>
      <c r="DJ237" s="41"/>
      <c r="DK237" s="41"/>
      <c r="DL237" s="41"/>
      <c r="DM237" s="41"/>
      <c r="DN237" s="41"/>
      <c r="DO237" s="41"/>
      <c r="DP237" s="41"/>
      <c r="DQ237" s="41"/>
      <c r="DR237" s="41"/>
      <c r="DS237" s="41"/>
      <c r="DT237" s="41"/>
      <c r="DU237" s="41"/>
      <c r="DV237" s="41"/>
      <c r="DW237" s="41"/>
      <c r="DX237" s="41"/>
      <c r="DY237" s="41"/>
      <c r="DZ237" s="41"/>
      <c r="EA237" s="41"/>
      <c r="EB237" s="41"/>
      <c r="EC237" s="41"/>
      <c r="ED237" s="41"/>
      <c r="EE237" s="41"/>
      <c r="EF237" s="41"/>
      <c r="EG237" s="41"/>
      <c r="EH237" s="41"/>
      <c r="EI237" s="41"/>
      <c r="EJ237" s="41"/>
      <c r="EK237" s="41"/>
      <c r="EL237" s="41"/>
      <c r="EM237" s="41"/>
      <c r="EN237" s="41"/>
      <c r="EO237" s="41"/>
      <c r="EP237" s="41"/>
      <c r="EQ237" s="41"/>
      <c r="ER237" s="41"/>
      <c r="ES237" s="41"/>
      <c r="ET237" s="41"/>
      <c r="EU237" s="41"/>
      <c r="EV237" s="41"/>
      <c r="EW237" s="41"/>
      <c r="EX237" s="41"/>
    </row>
    <row r="238" spans="1:154" ht="15" customHeight="1">
      <c r="A238" s="55" t="s">
        <v>78</v>
      </c>
      <c r="B238" s="56" t="s">
        <v>36</v>
      </c>
      <c r="C238" s="57">
        <v>2002</v>
      </c>
      <c r="D238" s="57" t="s">
        <v>191</v>
      </c>
      <c r="E238" s="57" t="s">
        <v>184</v>
      </c>
      <c r="F238" s="22"/>
      <c r="G238" s="57" t="s">
        <v>259</v>
      </c>
      <c r="H238" s="22"/>
      <c r="I238" s="22"/>
      <c r="J238" s="22"/>
      <c r="K238" s="22" t="s">
        <v>180</v>
      </c>
      <c r="L238" s="28"/>
      <c r="M238" s="22" t="s">
        <v>264</v>
      </c>
      <c r="N238" s="57" t="s">
        <v>265</v>
      </c>
      <c r="O238" s="31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  <c r="AA238" s="30"/>
      <c r="AB238" s="30"/>
      <c r="AC238" s="41"/>
      <c r="AD238" s="41"/>
      <c r="AE238" s="41"/>
      <c r="AF238" s="41"/>
      <c r="AG238" s="41"/>
      <c r="AH238" s="41"/>
      <c r="AI238" s="41"/>
      <c r="AJ238" s="41"/>
      <c r="AK238" s="41"/>
      <c r="AL238" s="41"/>
      <c r="AM238" s="41"/>
      <c r="AN238" s="41"/>
      <c r="AO238" s="41"/>
      <c r="AP238" s="41"/>
      <c r="AQ238" s="41"/>
      <c r="AR238" s="41"/>
      <c r="AS238" s="41"/>
      <c r="AT238" s="41"/>
      <c r="AU238" s="41"/>
      <c r="AV238" s="41">
        <v>100</v>
      </c>
      <c r="AW238" s="41">
        <v>99.03</v>
      </c>
      <c r="AX238" s="41"/>
      <c r="AY238" s="30">
        <v>94.48</v>
      </c>
      <c r="AZ238" s="41"/>
      <c r="BA238" s="41">
        <v>83.02</v>
      </c>
      <c r="BB238" s="41"/>
      <c r="BC238" s="41">
        <v>74.849999999999994</v>
      </c>
      <c r="BD238" s="41">
        <v>64.22</v>
      </c>
      <c r="BE238" s="30">
        <v>56.16</v>
      </c>
      <c r="BF238" s="41"/>
      <c r="BG238" s="41">
        <v>50.8</v>
      </c>
      <c r="BH238" s="41"/>
      <c r="BI238" s="41">
        <v>36.130000000000003</v>
      </c>
      <c r="BJ238" s="30">
        <v>28.1</v>
      </c>
      <c r="BK238" s="30">
        <v>13.97</v>
      </c>
      <c r="BL238" s="30">
        <v>8.5</v>
      </c>
      <c r="BM238" s="41">
        <v>1.5</v>
      </c>
      <c r="BN238" s="41"/>
      <c r="BO238" s="41"/>
      <c r="BP238" s="41"/>
      <c r="BQ238" s="41"/>
      <c r="BR238" s="41"/>
      <c r="BS238" s="41"/>
      <c r="BT238" s="41"/>
      <c r="BU238" s="41"/>
      <c r="BV238" s="41"/>
      <c r="BW238" s="41"/>
      <c r="BX238" s="41"/>
      <c r="BY238" s="41"/>
      <c r="BZ238" s="41"/>
      <c r="CA238" s="41"/>
      <c r="CB238" s="41"/>
      <c r="CC238" s="41"/>
      <c r="CD238" s="41"/>
      <c r="CE238" s="41"/>
      <c r="CF238" s="41"/>
      <c r="CG238" s="41"/>
      <c r="CH238" s="41"/>
      <c r="CI238" s="41"/>
      <c r="CJ238" s="41"/>
      <c r="CK238" s="41"/>
      <c r="CL238" s="41"/>
      <c r="CM238" s="41"/>
      <c r="CN238" s="41"/>
      <c r="CO238" s="41"/>
      <c r="CP238" s="41"/>
      <c r="CQ238" s="41"/>
      <c r="CR238" s="41"/>
      <c r="CS238" s="41"/>
      <c r="CT238" s="41"/>
      <c r="CU238" s="41"/>
      <c r="CV238" s="41"/>
      <c r="CW238" s="41"/>
      <c r="CX238" s="41"/>
      <c r="CY238" s="41"/>
      <c r="CZ238" s="41"/>
      <c r="DA238" s="41"/>
      <c r="DB238" s="41"/>
      <c r="DC238" s="41"/>
      <c r="DD238" s="41"/>
      <c r="DE238" s="41"/>
      <c r="DF238" s="41"/>
      <c r="DG238" s="41"/>
      <c r="DH238" s="41"/>
      <c r="DI238" s="41"/>
      <c r="DJ238" s="41"/>
      <c r="DK238" s="41"/>
      <c r="DL238" s="41"/>
      <c r="DM238" s="41"/>
      <c r="DN238" s="41"/>
      <c r="DO238" s="41"/>
      <c r="DP238" s="41"/>
      <c r="DQ238" s="41"/>
      <c r="DR238" s="41"/>
      <c r="DS238" s="41"/>
      <c r="DT238" s="41"/>
      <c r="DU238" s="41"/>
      <c r="DV238" s="41"/>
      <c r="DW238" s="41"/>
      <c r="DX238" s="41"/>
      <c r="DY238" s="41"/>
      <c r="DZ238" s="41"/>
      <c r="EA238" s="41"/>
      <c r="EB238" s="41"/>
      <c r="EC238" s="41"/>
      <c r="ED238" s="41"/>
      <c r="EE238" s="41"/>
      <c r="EF238" s="41"/>
      <c r="EG238" s="41"/>
      <c r="EH238" s="41"/>
      <c r="EI238" s="41"/>
      <c r="EJ238" s="41"/>
      <c r="EK238" s="41"/>
      <c r="EL238" s="41"/>
      <c r="EM238" s="41"/>
      <c r="EN238" s="41"/>
      <c r="EO238" s="41"/>
      <c r="EP238" s="41"/>
      <c r="EQ238" s="41"/>
      <c r="ER238" s="41"/>
      <c r="ES238" s="41"/>
      <c r="ET238" s="41"/>
      <c r="EU238" s="41"/>
      <c r="EV238" s="41"/>
      <c r="EW238" s="41"/>
      <c r="EX238" s="41"/>
    </row>
    <row r="239" spans="1:154" ht="15" customHeight="1">
      <c r="A239" s="55" t="s">
        <v>78</v>
      </c>
      <c r="B239" s="56" t="s">
        <v>36</v>
      </c>
      <c r="C239" s="57">
        <v>2002</v>
      </c>
      <c r="D239" s="57" t="s">
        <v>191</v>
      </c>
      <c r="E239" s="57" t="s">
        <v>184</v>
      </c>
      <c r="F239" s="22"/>
      <c r="G239" s="57" t="s">
        <v>260</v>
      </c>
      <c r="H239" s="22"/>
      <c r="I239" s="22"/>
      <c r="J239" s="22"/>
      <c r="K239" s="22" t="s">
        <v>180</v>
      </c>
      <c r="L239" s="28"/>
      <c r="M239" s="22" t="s">
        <v>264</v>
      </c>
      <c r="N239" s="57" t="s">
        <v>266</v>
      </c>
      <c r="O239" s="31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  <c r="AA239" s="30"/>
      <c r="AB239" s="30"/>
      <c r="AC239" s="41"/>
      <c r="AD239" s="41"/>
      <c r="AE239" s="41"/>
      <c r="AF239" s="41"/>
      <c r="AG239" s="41"/>
      <c r="AH239" s="41"/>
      <c r="AI239" s="41"/>
      <c r="AJ239" s="41"/>
      <c r="AK239" s="41"/>
      <c r="AL239" s="41"/>
      <c r="AM239" s="41"/>
      <c r="AN239" s="41"/>
      <c r="AO239" s="41"/>
      <c r="AP239" s="41"/>
      <c r="AQ239" s="41"/>
      <c r="AR239" s="41"/>
      <c r="AS239" s="41"/>
      <c r="AT239" s="41"/>
      <c r="AU239" s="41"/>
      <c r="AV239" s="41"/>
      <c r="AW239" s="41"/>
      <c r="AX239" s="41"/>
      <c r="AY239" s="41"/>
      <c r="AZ239" s="41"/>
      <c r="BA239" s="41"/>
      <c r="BB239" s="41"/>
      <c r="BC239" s="41"/>
      <c r="BD239" s="41"/>
      <c r="BE239" s="41"/>
      <c r="BF239" s="41"/>
      <c r="BG239" s="41">
        <v>100</v>
      </c>
      <c r="BH239" s="41">
        <v>97.4</v>
      </c>
      <c r="BI239" s="41">
        <v>80.97</v>
      </c>
      <c r="BJ239" s="41">
        <v>60.5</v>
      </c>
      <c r="BK239" s="41">
        <v>31.78</v>
      </c>
      <c r="BL239" s="41">
        <v>19.5</v>
      </c>
      <c r="BM239" s="41">
        <v>3.2</v>
      </c>
      <c r="BN239" s="41"/>
      <c r="BO239" s="41"/>
      <c r="BP239" s="41"/>
      <c r="BQ239" s="41"/>
      <c r="BR239" s="41"/>
      <c r="BS239" s="41"/>
      <c r="BT239" s="41"/>
      <c r="BU239" s="41"/>
      <c r="BV239" s="41"/>
      <c r="BW239" s="41"/>
      <c r="BX239" s="41"/>
      <c r="BY239" s="41"/>
      <c r="BZ239" s="41"/>
      <c r="CA239" s="41"/>
      <c r="CB239" s="41"/>
      <c r="CC239" s="41"/>
      <c r="CD239" s="41"/>
      <c r="CE239" s="41"/>
      <c r="CF239" s="41"/>
      <c r="CG239" s="41"/>
      <c r="CH239" s="41"/>
      <c r="CI239" s="41"/>
      <c r="CJ239" s="41"/>
      <c r="CK239" s="41"/>
      <c r="CL239" s="41"/>
      <c r="CM239" s="41"/>
      <c r="CN239" s="41"/>
      <c r="CO239" s="41"/>
      <c r="CP239" s="41"/>
      <c r="CQ239" s="41"/>
      <c r="CR239" s="41"/>
      <c r="CS239" s="41"/>
      <c r="CT239" s="41"/>
      <c r="CU239" s="41"/>
      <c r="CV239" s="41"/>
      <c r="CW239" s="41"/>
      <c r="CX239" s="41"/>
      <c r="CY239" s="41"/>
      <c r="CZ239" s="41"/>
      <c r="DA239" s="41"/>
      <c r="DB239" s="41"/>
      <c r="DC239" s="41"/>
      <c r="DD239" s="41"/>
      <c r="DE239" s="41"/>
      <c r="DF239" s="41"/>
      <c r="DG239" s="41"/>
      <c r="DH239" s="41"/>
      <c r="DI239" s="41"/>
      <c r="DJ239" s="41"/>
      <c r="DK239" s="41"/>
      <c r="DL239" s="41"/>
      <c r="DM239" s="41"/>
      <c r="DN239" s="41"/>
      <c r="DO239" s="41"/>
      <c r="DP239" s="41"/>
      <c r="DQ239" s="41"/>
      <c r="DR239" s="41"/>
      <c r="DS239" s="41"/>
      <c r="DT239" s="41"/>
      <c r="DU239" s="41"/>
      <c r="DV239" s="41"/>
      <c r="DW239" s="41"/>
      <c r="DX239" s="41"/>
      <c r="DY239" s="41"/>
      <c r="DZ239" s="41"/>
      <c r="EA239" s="41"/>
      <c r="EB239" s="41"/>
      <c r="EC239" s="41"/>
      <c r="ED239" s="41"/>
      <c r="EE239" s="41"/>
      <c r="EF239" s="41"/>
      <c r="EG239" s="41"/>
      <c r="EH239" s="41"/>
      <c r="EI239" s="41"/>
      <c r="EJ239" s="41"/>
      <c r="EK239" s="41"/>
      <c r="EL239" s="41"/>
      <c r="EM239" s="41"/>
      <c r="EN239" s="41"/>
      <c r="EO239" s="41"/>
      <c r="EP239" s="41"/>
      <c r="EQ239" s="41"/>
      <c r="ER239" s="41"/>
      <c r="ES239" s="41"/>
      <c r="ET239" s="41"/>
      <c r="EU239" s="41"/>
      <c r="EV239" s="41"/>
      <c r="EW239" s="41"/>
      <c r="EX239" s="41"/>
    </row>
    <row r="240" spans="1:154" ht="25.5">
      <c r="A240" s="55" t="s">
        <v>78</v>
      </c>
      <c r="B240" s="56" t="s">
        <v>36</v>
      </c>
      <c r="C240" s="57">
        <v>2002</v>
      </c>
      <c r="D240" s="57" t="s">
        <v>191</v>
      </c>
      <c r="E240" s="57" t="s">
        <v>184</v>
      </c>
      <c r="F240" s="22"/>
      <c r="G240" s="57" t="s">
        <v>261</v>
      </c>
      <c r="H240" s="22"/>
      <c r="I240" s="22"/>
      <c r="J240" s="22"/>
      <c r="K240" s="22" t="s">
        <v>180</v>
      </c>
      <c r="L240" s="28"/>
      <c r="M240" s="22" t="s">
        <v>264</v>
      </c>
      <c r="N240" s="57" t="s">
        <v>267</v>
      </c>
      <c r="O240" s="31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  <c r="AA240" s="30"/>
      <c r="AB240" s="30"/>
      <c r="AC240" s="41"/>
      <c r="AD240" s="41"/>
      <c r="AE240" s="41"/>
      <c r="AF240" s="41"/>
      <c r="AG240" s="41"/>
      <c r="AH240" s="41"/>
      <c r="AI240" s="41"/>
      <c r="AJ240" s="41"/>
      <c r="AK240" s="41"/>
      <c r="AL240" s="41"/>
      <c r="AM240" s="41"/>
      <c r="AN240" s="41"/>
      <c r="AO240" s="41"/>
      <c r="AP240" s="41"/>
      <c r="AQ240" s="41"/>
      <c r="AR240" s="41"/>
      <c r="AS240" s="41"/>
      <c r="AT240" s="41"/>
      <c r="AU240" s="41"/>
      <c r="AV240" s="41"/>
      <c r="AW240" s="41"/>
      <c r="AX240" s="41"/>
      <c r="AY240" s="41"/>
      <c r="AZ240" s="41"/>
      <c r="BA240" s="41"/>
      <c r="BB240" s="41"/>
      <c r="BC240" s="41"/>
      <c r="BD240" s="41">
        <v>100</v>
      </c>
      <c r="BE240" s="41">
        <v>99.91</v>
      </c>
      <c r="BF240" s="41"/>
      <c r="BG240" s="41">
        <v>99.09</v>
      </c>
      <c r="BH240" s="41">
        <v>91.6</v>
      </c>
      <c r="BI240" s="41">
        <v>74.7</v>
      </c>
      <c r="BJ240" s="41">
        <v>58.1</v>
      </c>
      <c r="BK240" s="41">
        <v>31.09</v>
      </c>
      <c r="BL240" s="41">
        <v>18.100000000000001</v>
      </c>
      <c r="BM240" s="41">
        <v>2.79</v>
      </c>
      <c r="BN240" s="41"/>
      <c r="BO240" s="41"/>
      <c r="BP240" s="41"/>
      <c r="BQ240" s="41"/>
      <c r="BR240" s="41"/>
      <c r="BS240" s="41"/>
      <c r="BT240" s="41"/>
      <c r="BU240" s="41"/>
      <c r="BV240" s="41"/>
      <c r="BW240" s="41"/>
      <c r="BX240" s="41"/>
      <c r="BY240" s="41"/>
      <c r="BZ240" s="41"/>
      <c r="CA240" s="41"/>
      <c r="CB240" s="41"/>
      <c r="CC240" s="41"/>
      <c r="CD240" s="41"/>
      <c r="CE240" s="41"/>
      <c r="CF240" s="41"/>
      <c r="CG240" s="41"/>
      <c r="CH240" s="41"/>
      <c r="CI240" s="41"/>
      <c r="CJ240" s="41"/>
      <c r="CK240" s="41"/>
      <c r="CL240" s="41"/>
      <c r="CM240" s="41"/>
      <c r="CN240" s="41"/>
      <c r="CO240" s="41"/>
      <c r="CP240" s="41"/>
      <c r="CQ240" s="41"/>
      <c r="CR240" s="41"/>
      <c r="CS240" s="41"/>
      <c r="CT240" s="41"/>
      <c r="CU240" s="41"/>
      <c r="CV240" s="41"/>
      <c r="CW240" s="41"/>
      <c r="CX240" s="41"/>
      <c r="CY240" s="41"/>
      <c r="CZ240" s="41"/>
      <c r="DA240" s="41"/>
      <c r="DB240" s="41"/>
      <c r="DC240" s="41"/>
      <c r="DD240" s="41"/>
      <c r="DE240" s="41"/>
      <c r="DF240" s="41"/>
      <c r="DG240" s="41"/>
      <c r="DH240" s="41"/>
      <c r="DI240" s="41"/>
      <c r="DJ240" s="41"/>
      <c r="DK240" s="41"/>
      <c r="DL240" s="41"/>
      <c r="DM240" s="41"/>
      <c r="DN240" s="41"/>
      <c r="DO240" s="41"/>
      <c r="DP240" s="41"/>
      <c r="DQ240" s="41"/>
      <c r="DR240" s="41"/>
      <c r="DS240" s="41"/>
      <c r="DT240" s="41"/>
      <c r="DU240" s="41"/>
      <c r="DV240" s="41"/>
      <c r="DW240" s="41"/>
      <c r="DX240" s="41"/>
      <c r="DY240" s="41"/>
      <c r="DZ240" s="41"/>
      <c r="EA240" s="41"/>
      <c r="EB240" s="41"/>
      <c r="EC240" s="41"/>
      <c r="ED240" s="41"/>
      <c r="EE240" s="41"/>
      <c r="EF240" s="41"/>
      <c r="EG240" s="41"/>
      <c r="EH240" s="41"/>
      <c r="EI240" s="41"/>
      <c r="EJ240" s="41"/>
      <c r="EK240" s="41"/>
      <c r="EL240" s="41"/>
      <c r="EM240" s="41"/>
      <c r="EN240" s="41"/>
      <c r="EO240" s="41"/>
      <c r="EP240" s="41"/>
      <c r="EQ240" s="41"/>
      <c r="ER240" s="41"/>
      <c r="ES240" s="41"/>
      <c r="ET240" s="41"/>
      <c r="EU240" s="41"/>
      <c r="EV240" s="41"/>
      <c r="EW240" s="41"/>
      <c r="EX240" s="41"/>
    </row>
    <row r="241" spans="1:154" ht="25.5">
      <c r="A241" s="55" t="s">
        <v>78</v>
      </c>
      <c r="B241" s="56" t="s">
        <v>36</v>
      </c>
      <c r="C241" s="57">
        <v>2002</v>
      </c>
      <c r="D241" s="57" t="s">
        <v>191</v>
      </c>
      <c r="E241" s="57" t="s">
        <v>184</v>
      </c>
      <c r="F241" s="22"/>
      <c r="G241" s="57" t="s">
        <v>262</v>
      </c>
      <c r="H241" s="22"/>
      <c r="I241" s="22"/>
      <c r="J241" s="22"/>
      <c r="K241" s="22" t="s">
        <v>180</v>
      </c>
      <c r="L241" s="28"/>
      <c r="M241" s="22" t="s">
        <v>264</v>
      </c>
      <c r="N241" s="57" t="s">
        <v>268</v>
      </c>
      <c r="O241" s="31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  <c r="AA241" s="30"/>
      <c r="AB241" s="30"/>
      <c r="AC241" s="41"/>
      <c r="AD241" s="41"/>
      <c r="AE241" s="41"/>
      <c r="AF241" s="41"/>
      <c r="AG241" s="41"/>
      <c r="AH241" s="41"/>
      <c r="AI241" s="41"/>
      <c r="AJ241" s="41"/>
      <c r="AK241" s="41"/>
      <c r="AL241" s="41"/>
      <c r="AM241" s="41"/>
      <c r="AN241" s="41"/>
      <c r="AO241" s="41"/>
      <c r="AP241" s="41"/>
      <c r="AQ241" s="41"/>
      <c r="AR241" s="41"/>
      <c r="AS241" s="41"/>
      <c r="AT241" s="41"/>
      <c r="AU241" s="41"/>
      <c r="AV241" s="41"/>
      <c r="AW241" s="41"/>
      <c r="AX241" s="41"/>
      <c r="AY241" s="41"/>
      <c r="AZ241" s="41"/>
      <c r="BA241" s="41"/>
      <c r="BB241" s="41"/>
      <c r="BC241" s="41"/>
      <c r="BD241" s="41">
        <v>100</v>
      </c>
      <c r="BE241" s="41">
        <v>99.67</v>
      </c>
      <c r="BF241" s="41"/>
      <c r="BG241" s="41">
        <v>98.56</v>
      </c>
      <c r="BH241" s="41">
        <v>92.8</v>
      </c>
      <c r="BI241" s="41">
        <v>80</v>
      </c>
      <c r="BJ241" s="41">
        <v>62.8</v>
      </c>
      <c r="BK241" s="41">
        <v>33.18</v>
      </c>
      <c r="BL241" s="41">
        <v>19.2</v>
      </c>
      <c r="BM241" s="41">
        <v>2.8</v>
      </c>
      <c r="BN241" s="41"/>
      <c r="BO241" s="41"/>
      <c r="BP241" s="41"/>
      <c r="BQ241" s="41"/>
      <c r="BR241" s="41"/>
      <c r="BS241" s="41"/>
      <c r="BT241" s="41"/>
      <c r="BU241" s="41"/>
      <c r="BV241" s="41"/>
      <c r="BW241" s="41"/>
      <c r="BX241" s="41"/>
      <c r="BY241" s="41"/>
      <c r="BZ241" s="41"/>
      <c r="CA241" s="41"/>
      <c r="CB241" s="41"/>
      <c r="CC241" s="41"/>
      <c r="CD241" s="41"/>
      <c r="CE241" s="41"/>
      <c r="CF241" s="41"/>
      <c r="CG241" s="41"/>
      <c r="CH241" s="41"/>
      <c r="CI241" s="41"/>
      <c r="CJ241" s="41"/>
      <c r="CK241" s="41"/>
      <c r="CL241" s="41"/>
      <c r="CM241" s="41"/>
      <c r="CN241" s="41"/>
      <c r="CO241" s="41"/>
      <c r="CP241" s="41"/>
      <c r="CQ241" s="41"/>
      <c r="CR241" s="41"/>
      <c r="CS241" s="41"/>
      <c r="CT241" s="41"/>
      <c r="CU241" s="41"/>
      <c r="CV241" s="41"/>
      <c r="CW241" s="41"/>
      <c r="CX241" s="41"/>
      <c r="CY241" s="41"/>
      <c r="CZ241" s="41"/>
      <c r="DA241" s="41"/>
      <c r="DB241" s="41"/>
      <c r="DC241" s="41"/>
      <c r="DD241" s="41"/>
      <c r="DE241" s="41"/>
      <c r="DF241" s="41"/>
      <c r="DG241" s="41"/>
      <c r="DH241" s="41"/>
      <c r="DI241" s="41"/>
      <c r="DJ241" s="41"/>
      <c r="DK241" s="41"/>
      <c r="DL241" s="41"/>
      <c r="DM241" s="41"/>
      <c r="DN241" s="41"/>
      <c r="DO241" s="41"/>
      <c r="DP241" s="41"/>
      <c r="DQ241" s="41"/>
      <c r="DR241" s="41"/>
      <c r="DS241" s="41"/>
      <c r="DT241" s="41"/>
      <c r="DU241" s="41"/>
      <c r="DV241" s="41"/>
      <c r="DW241" s="41"/>
      <c r="DX241" s="41"/>
      <c r="DY241" s="41"/>
      <c r="DZ241" s="41"/>
      <c r="EA241" s="41"/>
      <c r="EB241" s="41"/>
      <c r="EC241" s="41"/>
      <c r="ED241" s="41"/>
      <c r="EE241" s="41"/>
      <c r="EF241" s="41"/>
      <c r="EG241" s="41"/>
      <c r="EH241" s="41"/>
      <c r="EI241" s="41"/>
      <c r="EJ241" s="41"/>
      <c r="EK241" s="41"/>
      <c r="EL241" s="41"/>
      <c r="EM241" s="41"/>
      <c r="EN241" s="41"/>
      <c r="EO241" s="41"/>
      <c r="EP241" s="41"/>
      <c r="EQ241" s="41"/>
      <c r="ER241" s="41"/>
      <c r="ES241" s="41"/>
      <c r="ET241" s="41"/>
      <c r="EU241" s="41"/>
      <c r="EV241" s="41"/>
      <c r="EW241" s="41"/>
      <c r="EX241" s="41"/>
    </row>
    <row r="242" spans="1:154" ht="25.5">
      <c r="A242" s="55" t="s">
        <v>78</v>
      </c>
      <c r="B242" s="56" t="s">
        <v>36</v>
      </c>
      <c r="C242" s="57">
        <v>2002</v>
      </c>
      <c r="D242" s="57" t="s">
        <v>191</v>
      </c>
      <c r="E242" s="57" t="s">
        <v>184</v>
      </c>
      <c r="F242" s="22"/>
      <c r="G242" s="57" t="s">
        <v>263</v>
      </c>
      <c r="H242" s="22"/>
      <c r="I242" s="22"/>
      <c r="J242" s="22"/>
      <c r="K242" s="22" t="s">
        <v>180</v>
      </c>
      <c r="L242" s="28"/>
      <c r="M242" s="22" t="s">
        <v>264</v>
      </c>
      <c r="N242" s="57" t="s">
        <v>269</v>
      </c>
      <c r="O242" s="31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  <c r="AA242" s="30"/>
      <c r="AB242" s="30"/>
      <c r="AC242" s="41"/>
      <c r="AD242" s="41"/>
      <c r="AE242" s="41"/>
      <c r="AF242" s="41"/>
      <c r="AG242" s="41"/>
      <c r="AH242" s="41"/>
      <c r="AI242" s="41"/>
      <c r="AJ242" s="41"/>
      <c r="AK242" s="41"/>
      <c r="AL242" s="41"/>
      <c r="AM242" s="41"/>
      <c r="AN242" s="41"/>
      <c r="AO242" s="41"/>
      <c r="AP242" s="41"/>
      <c r="AQ242" s="41"/>
      <c r="AR242" s="41"/>
      <c r="AS242" s="41"/>
      <c r="AT242" s="41"/>
      <c r="AU242" s="41"/>
      <c r="AV242" s="41"/>
      <c r="AW242" s="41"/>
      <c r="AX242" s="41"/>
      <c r="AY242" s="41">
        <v>100</v>
      </c>
      <c r="AZ242" s="41"/>
      <c r="BA242" s="41">
        <v>98.75</v>
      </c>
      <c r="BB242" s="41"/>
      <c r="BC242" s="41">
        <v>94.48</v>
      </c>
      <c r="BD242" s="41">
        <v>87.28</v>
      </c>
      <c r="BE242" s="41">
        <v>78.3</v>
      </c>
      <c r="BF242" s="41"/>
      <c r="BG242" s="41">
        <v>70.27</v>
      </c>
      <c r="BH242" s="41">
        <v>58.7</v>
      </c>
      <c r="BI242" s="41">
        <v>48.8</v>
      </c>
      <c r="BJ242" s="41">
        <v>39</v>
      </c>
      <c r="BK242" s="41">
        <v>13.2</v>
      </c>
      <c r="BL242" s="41">
        <v>6.7</v>
      </c>
      <c r="BM242" s="41">
        <v>2.6</v>
      </c>
      <c r="BN242" s="41"/>
      <c r="BO242" s="41"/>
      <c r="BP242" s="41"/>
      <c r="BQ242" s="41"/>
      <c r="BR242" s="41"/>
      <c r="BS242" s="41"/>
      <c r="BT242" s="41"/>
      <c r="BU242" s="41"/>
      <c r="BV242" s="41"/>
      <c r="BW242" s="41"/>
      <c r="BX242" s="41"/>
      <c r="BY242" s="41"/>
      <c r="BZ242" s="41"/>
      <c r="CA242" s="41"/>
      <c r="CB242" s="41"/>
      <c r="CC242" s="41"/>
      <c r="CD242" s="41"/>
      <c r="CE242" s="41"/>
      <c r="CF242" s="41"/>
      <c r="CG242" s="41"/>
      <c r="CH242" s="41"/>
      <c r="CI242" s="41"/>
      <c r="CJ242" s="41"/>
      <c r="CK242" s="41"/>
      <c r="CL242" s="41"/>
      <c r="CM242" s="41"/>
      <c r="CN242" s="41"/>
      <c r="CO242" s="41"/>
      <c r="CP242" s="41"/>
      <c r="CQ242" s="41"/>
      <c r="CR242" s="41"/>
      <c r="CS242" s="41"/>
      <c r="CT242" s="41"/>
      <c r="CU242" s="41"/>
      <c r="CV242" s="41"/>
      <c r="CW242" s="41"/>
      <c r="CX242" s="41"/>
      <c r="CY242" s="41"/>
      <c r="CZ242" s="41"/>
      <c r="DA242" s="41"/>
      <c r="DB242" s="41"/>
      <c r="DC242" s="41"/>
      <c r="DD242" s="41"/>
      <c r="DE242" s="41"/>
      <c r="DF242" s="41"/>
      <c r="DG242" s="41"/>
      <c r="DH242" s="41"/>
      <c r="DI242" s="41"/>
      <c r="DJ242" s="41"/>
      <c r="DK242" s="41"/>
      <c r="DL242" s="41"/>
      <c r="DM242" s="41"/>
      <c r="DN242" s="41"/>
      <c r="DO242" s="41"/>
      <c r="DP242" s="41"/>
      <c r="DQ242" s="41"/>
      <c r="DR242" s="41"/>
      <c r="DS242" s="41"/>
      <c r="DT242" s="41"/>
      <c r="DU242" s="41"/>
      <c r="DV242" s="41"/>
      <c r="DW242" s="41"/>
      <c r="DX242" s="41"/>
      <c r="DY242" s="41"/>
      <c r="DZ242" s="41"/>
      <c r="EA242" s="41"/>
      <c r="EB242" s="41"/>
      <c r="EC242" s="41"/>
      <c r="ED242" s="41"/>
      <c r="EE242" s="41"/>
      <c r="EF242" s="41"/>
      <c r="EG242" s="41"/>
      <c r="EH242" s="41"/>
      <c r="EI242" s="41"/>
      <c r="EJ242" s="41"/>
      <c r="EK242" s="41"/>
      <c r="EL242" s="41"/>
      <c r="EM242" s="41"/>
      <c r="EN242" s="41"/>
      <c r="EO242" s="41"/>
      <c r="EP242" s="41"/>
      <c r="EQ242" s="41"/>
      <c r="ER242" s="41"/>
      <c r="ES242" s="41"/>
      <c r="ET242" s="41"/>
      <c r="EU242" s="41"/>
      <c r="EV242" s="41"/>
      <c r="EW242" s="41"/>
      <c r="EX242" s="41"/>
    </row>
    <row r="243" spans="1:154" ht="15" customHeight="1">
      <c r="A243" s="46" t="s">
        <v>78</v>
      </c>
      <c r="B243" s="21" t="s">
        <v>66</v>
      </c>
      <c r="C243" s="22">
        <v>2009</v>
      </c>
      <c r="D243" s="22" t="s">
        <v>182</v>
      </c>
      <c r="E243" s="22" t="s">
        <v>183</v>
      </c>
      <c r="F243" s="22"/>
      <c r="G243" s="22" t="s">
        <v>237</v>
      </c>
      <c r="H243" s="22"/>
      <c r="I243" s="22"/>
      <c r="J243" s="22"/>
      <c r="K243" s="22" t="s">
        <v>180</v>
      </c>
      <c r="L243" s="28"/>
      <c r="M243" s="22" t="str">
        <f t="shared" ref="M243:M249" si="17">IF(SUM(AC243:EX243)&gt;99,"yes","no")</f>
        <v>yes</v>
      </c>
      <c r="N243" s="22" t="str">
        <f t="shared" ref="N243:N249" si="18">G243</f>
        <v>Bin 4 (Clayey Silt/Sand + Native Org) (Lorax 2010)</v>
      </c>
      <c r="O243" s="31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  <c r="AA243" s="30"/>
      <c r="AB243" s="30"/>
      <c r="AC243" s="41"/>
      <c r="AD243" s="41"/>
      <c r="AE243" s="41"/>
      <c r="AF243" s="41"/>
      <c r="AG243" s="41"/>
      <c r="AH243" s="41"/>
      <c r="AI243" s="41"/>
      <c r="AJ243" s="41"/>
      <c r="AK243" s="41"/>
      <c r="AL243" s="41"/>
      <c r="AM243" s="41"/>
      <c r="AN243" s="41"/>
      <c r="AO243" s="41"/>
      <c r="AP243" s="41"/>
      <c r="AQ243" s="41"/>
      <c r="AR243" s="41"/>
      <c r="AS243" s="41"/>
      <c r="AT243" s="41"/>
      <c r="AU243" s="41">
        <v>100</v>
      </c>
      <c r="AV243" s="41"/>
      <c r="AW243" s="41"/>
      <c r="AX243" s="41">
        <v>85.7</v>
      </c>
      <c r="AY243" s="41"/>
      <c r="AZ243" s="41">
        <v>73.5</v>
      </c>
      <c r="BA243" s="41">
        <v>67.3</v>
      </c>
      <c r="BB243" s="41">
        <v>58.699999999999996</v>
      </c>
      <c r="BC243" s="41"/>
      <c r="BD243" s="41">
        <v>37</v>
      </c>
      <c r="BE243" s="41"/>
      <c r="BF243" s="41">
        <v>21.3</v>
      </c>
      <c r="BG243" s="41">
        <v>14.9</v>
      </c>
      <c r="BH243" s="41">
        <v>0</v>
      </c>
      <c r="BI243" s="41"/>
      <c r="BJ243" s="41"/>
      <c r="BK243" s="41"/>
      <c r="BL243" s="41"/>
      <c r="BM243" s="41"/>
      <c r="BN243" s="41"/>
      <c r="BO243" s="41"/>
      <c r="BP243" s="41"/>
      <c r="BQ243" s="41"/>
      <c r="BR243" s="41"/>
      <c r="BS243" s="41"/>
      <c r="BT243" s="41"/>
      <c r="BU243" s="41"/>
      <c r="BV243" s="41"/>
      <c r="BW243" s="41"/>
      <c r="BX243" s="41"/>
      <c r="BY243" s="41"/>
      <c r="BZ243" s="41"/>
      <c r="CA243" s="41"/>
      <c r="CB243" s="41"/>
      <c r="CC243" s="41"/>
      <c r="CD243" s="41"/>
      <c r="CE243" s="41"/>
      <c r="CF243" s="41"/>
      <c r="CG243" s="41"/>
      <c r="CH243" s="41"/>
      <c r="CI243" s="41"/>
      <c r="CJ243" s="41"/>
      <c r="CK243" s="41"/>
      <c r="CL243" s="41"/>
      <c r="CM243" s="41"/>
      <c r="CN243" s="41"/>
      <c r="CO243" s="41"/>
      <c r="CP243" s="41"/>
      <c r="CQ243" s="41"/>
      <c r="CR243" s="41"/>
      <c r="CS243" s="41"/>
      <c r="CT243" s="41"/>
      <c r="CU243" s="41"/>
      <c r="CV243" s="41"/>
      <c r="CW243" s="41"/>
      <c r="CX243" s="41"/>
      <c r="CY243" s="41"/>
      <c r="CZ243" s="41"/>
      <c r="DA243" s="41"/>
      <c r="DB243" s="41"/>
      <c r="DC243" s="41"/>
      <c r="DD243" s="41"/>
      <c r="DE243" s="41"/>
      <c r="DF243" s="41"/>
      <c r="DG243" s="41"/>
      <c r="DH243" s="41"/>
      <c r="DI243" s="41"/>
      <c r="DJ243" s="41"/>
      <c r="DK243" s="41"/>
      <c r="DL243" s="41"/>
      <c r="DM243" s="41"/>
      <c r="DN243" s="41"/>
      <c r="DO243" s="41"/>
      <c r="DP243" s="41"/>
      <c r="DQ243" s="41"/>
      <c r="DR243" s="41"/>
      <c r="DS243" s="41"/>
      <c r="DT243" s="41"/>
      <c r="DU243" s="41"/>
      <c r="DV243" s="41"/>
      <c r="DW243" s="41"/>
      <c r="DX243" s="41"/>
      <c r="DY243" s="41"/>
      <c r="DZ243" s="41"/>
      <c r="EA243" s="41"/>
      <c r="EB243" s="41"/>
      <c r="EC243" s="41"/>
      <c r="ED243" s="41"/>
      <c r="EE243" s="41"/>
      <c r="EF243" s="41"/>
      <c r="EG243" s="41"/>
      <c r="EH243" s="41"/>
      <c r="EI243" s="41"/>
      <c r="EJ243" s="41"/>
      <c r="EK243" s="41"/>
      <c r="EL243" s="41"/>
      <c r="EM243" s="41"/>
      <c r="EN243" s="41"/>
      <c r="EO243" s="41"/>
      <c r="EP243" s="41"/>
      <c r="EQ243" s="41"/>
      <c r="ER243" s="41"/>
      <c r="ES243" s="41"/>
      <c r="ET243" s="41"/>
      <c r="EU243" s="41"/>
      <c r="EV243" s="41"/>
      <c r="EW243" s="41"/>
      <c r="EX243" s="41"/>
    </row>
    <row r="244" spans="1:154" ht="15" customHeight="1">
      <c r="A244" s="44" t="s">
        <v>78</v>
      </c>
      <c r="B244" s="21" t="s">
        <v>66</v>
      </c>
      <c r="C244" s="22">
        <v>2009</v>
      </c>
      <c r="D244" s="22" t="s">
        <v>182</v>
      </c>
      <c r="E244" s="22" t="s">
        <v>183</v>
      </c>
      <c r="F244" s="22"/>
      <c r="G244" s="22" t="s">
        <v>236</v>
      </c>
      <c r="H244" s="22"/>
      <c r="I244" s="22"/>
      <c r="J244" s="22"/>
      <c r="K244" s="22" t="s">
        <v>180</v>
      </c>
      <c r="L244" s="28"/>
      <c r="M244" s="22" t="str">
        <f t="shared" si="17"/>
        <v>yes</v>
      </c>
      <c r="N244" s="22" t="str">
        <f t="shared" si="18"/>
        <v>T1&amp;T4 (Lorax 2010)</v>
      </c>
      <c r="O244" s="31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  <c r="AA244" s="30"/>
      <c r="AB244" s="30"/>
      <c r="AC244" s="41"/>
      <c r="AD244" s="41"/>
      <c r="AE244" s="41"/>
      <c r="AF244" s="41"/>
      <c r="AG244" s="41"/>
      <c r="AH244" s="41"/>
      <c r="AI244" s="41"/>
      <c r="AJ244" s="41"/>
      <c r="AK244" s="41"/>
      <c r="AL244" s="41"/>
      <c r="AM244" s="41"/>
      <c r="AN244" s="41"/>
      <c r="AO244" s="41"/>
      <c r="AP244" s="41"/>
      <c r="AQ244" s="41"/>
      <c r="AR244" s="41"/>
      <c r="AS244" s="41"/>
      <c r="AT244" s="41"/>
      <c r="AU244" s="41"/>
      <c r="AV244" s="41"/>
      <c r="AW244" s="41"/>
      <c r="AX244" s="41"/>
      <c r="AY244" s="41"/>
      <c r="AZ244" s="41">
        <v>100</v>
      </c>
      <c r="BA244" s="41">
        <v>99.7</v>
      </c>
      <c r="BB244" s="41"/>
      <c r="BC244" s="41"/>
      <c r="BD244" s="41">
        <v>98.7</v>
      </c>
      <c r="BE244" s="41">
        <v>97</v>
      </c>
      <c r="BF244" s="41">
        <v>95.5</v>
      </c>
      <c r="BG244" s="41">
        <v>92.7</v>
      </c>
      <c r="BH244" s="41">
        <v>0</v>
      </c>
      <c r="BI244" s="41"/>
      <c r="BJ244" s="41"/>
      <c r="BK244" s="41"/>
      <c r="BL244" s="41"/>
      <c r="BM244" s="41"/>
      <c r="BN244" s="41"/>
      <c r="BO244" s="41"/>
      <c r="BP244" s="41"/>
      <c r="BQ244" s="41"/>
      <c r="BR244" s="41"/>
      <c r="BS244" s="41"/>
      <c r="BT244" s="41"/>
      <c r="BU244" s="41"/>
      <c r="BV244" s="41"/>
      <c r="BW244" s="41"/>
      <c r="BX244" s="41"/>
      <c r="BY244" s="41"/>
      <c r="BZ244" s="41"/>
      <c r="CA244" s="41"/>
      <c r="CB244" s="41"/>
      <c r="CC244" s="41"/>
      <c r="CD244" s="41"/>
      <c r="CE244" s="41"/>
      <c r="CF244" s="41"/>
      <c r="CG244" s="41"/>
      <c r="CH244" s="41"/>
      <c r="CI244" s="41"/>
      <c r="CJ244" s="41"/>
      <c r="CK244" s="41"/>
      <c r="CL244" s="41"/>
      <c r="CM244" s="41"/>
      <c r="CN244" s="41"/>
      <c r="CO244" s="41"/>
      <c r="CP244" s="41"/>
      <c r="CQ244" s="41"/>
      <c r="CR244" s="41"/>
      <c r="CS244" s="41"/>
      <c r="CT244" s="41"/>
      <c r="CU244" s="41"/>
      <c r="CV244" s="41"/>
      <c r="CW244" s="41"/>
      <c r="CX244" s="41"/>
      <c r="CY244" s="41"/>
      <c r="CZ244" s="41"/>
      <c r="DA244" s="41"/>
      <c r="DB244" s="41"/>
      <c r="DC244" s="41"/>
      <c r="DD244" s="41"/>
      <c r="DE244" s="41"/>
      <c r="DF244" s="41"/>
      <c r="DG244" s="41"/>
      <c r="DH244" s="41"/>
      <c r="DI244" s="41"/>
      <c r="DJ244" s="41"/>
      <c r="DK244" s="41"/>
      <c r="DL244" s="41"/>
      <c r="DM244" s="41"/>
      <c r="DN244" s="41"/>
      <c r="DO244" s="41"/>
      <c r="DP244" s="41"/>
      <c r="DQ244" s="41"/>
      <c r="DR244" s="41"/>
      <c r="DS244" s="41"/>
      <c r="DT244" s="41"/>
      <c r="DU244" s="41"/>
      <c r="DV244" s="41"/>
      <c r="DW244" s="41"/>
      <c r="DX244" s="41"/>
      <c r="DY244" s="41"/>
      <c r="DZ244" s="41"/>
      <c r="EA244" s="41"/>
      <c r="EB244" s="41"/>
      <c r="EC244" s="41"/>
      <c r="ED244" s="41"/>
      <c r="EE244" s="41"/>
      <c r="EF244" s="41"/>
      <c r="EG244" s="41"/>
      <c r="EH244" s="41"/>
      <c r="EI244" s="41"/>
      <c r="EJ244" s="41"/>
      <c r="EK244" s="41"/>
      <c r="EL244" s="41"/>
      <c r="EM244" s="41"/>
      <c r="EN244" s="41"/>
      <c r="EO244" s="41"/>
      <c r="EP244" s="41"/>
      <c r="EQ244" s="41"/>
      <c r="ER244" s="41"/>
      <c r="ES244" s="41"/>
      <c r="ET244" s="41"/>
      <c r="EU244" s="41"/>
      <c r="EV244" s="41"/>
      <c r="EW244" s="41"/>
      <c r="EX244" s="41"/>
    </row>
    <row r="245" spans="1:154">
      <c r="A245" s="44" t="s">
        <v>78</v>
      </c>
      <c r="B245" s="21" t="s">
        <v>66</v>
      </c>
      <c r="C245" s="22">
        <v>2009</v>
      </c>
      <c r="D245" s="22" t="s">
        <v>182</v>
      </c>
      <c r="E245" s="22" t="s">
        <v>183</v>
      </c>
      <c r="F245" s="22"/>
      <c r="G245" s="22" t="s">
        <v>235</v>
      </c>
      <c r="H245" s="22"/>
      <c r="I245" s="22"/>
      <c r="J245" s="22"/>
      <c r="K245" s="22" t="s">
        <v>180</v>
      </c>
      <c r="L245" s="28"/>
      <c r="M245" s="22" t="str">
        <f t="shared" si="17"/>
        <v>yes</v>
      </c>
      <c r="N245" s="22" t="str">
        <f t="shared" si="18"/>
        <v>T2&amp;T5 (Lorax 2010)</v>
      </c>
      <c r="O245" s="31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  <c r="AA245" s="30"/>
      <c r="AB245" s="30"/>
      <c r="AC245" s="41"/>
      <c r="AD245" s="41"/>
      <c r="AE245" s="41"/>
      <c r="AF245" s="41"/>
      <c r="AG245" s="41"/>
      <c r="AH245" s="41"/>
      <c r="AI245" s="41"/>
      <c r="AJ245" s="41"/>
      <c r="AK245" s="41"/>
      <c r="AL245" s="41"/>
      <c r="AM245" s="41"/>
      <c r="AN245" s="41"/>
      <c r="AO245" s="41"/>
      <c r="AP245" s="41"/>
      <c r="AQ245" s="41"/>
      <c r="AR245" s="41"/>
      <c r="AS245" s="41"/>
      <c r="AT245" s="41"/>
      <c r="AU245" s="41"/>
      <c r="AV245" s="41"/>
      <c r="AW245" s="41"/>
      <c r="AX245" s="41"/>
      <c r="AY245" s="41"/>
      <c r="AZ245" s="41">
        <v>100</v>
      </c>
      <c r="BA245" s="41">
        <v>73.7</v>
      </c>
      <c r="BB245" s="41"/>
      <c r="BC245" s="41"/>
      <c r="BD245" s="41">
        <v>63.900000000000006</v>
      </c>
      <c r="BE245" s="41">
        <v>30.600000000000009</v>
      </c>
      <c r="BF245" s="41">
        <v>25.000000000000007</v>
      </c>
      <c r="BG245" s="41">
        <v>21.700000000000006</v>
      </c>
      <c r="BH245" s="41">
        <v>0</v>
      </c>
      <c r="BI245" s="41"/>
      <c r="BJ245" s="41"/>
      <c r="BK245" s="41"/>
      <c r="BL245" s="41"/>
      <c r="BM245" s="41"/>
      <c r="BN245" s="41"/>
      <c r="BO245" s="41"/>
      <c r="BP245" s="41"/>
      <c r="BQ245" s="41"/>
      <c r="BR245" s="41"/>
      <c r="BS245" s="41"/>
      <c r="BT245" s="41"/>
      <c r="BU245" s="41"/>
      <c r="BV245" s="41"/>
      <c r="BW245" s="41"/>
      <c r="BX245" s="41"/>
      <c r="BY245" s="41"/>
      <c r="BZ245" s="41"/>
      <c r="CA245" s="41"/>
      <c r="CB245" s="41"/>
      <c r="CC245" s="41"/>
      <c r="CD245" s="41"/>
      <c r="CE245" s="41"/>
      <c r="CF245" s="41"/>
      <c r="CG245" s="41"/>
      <c r="CH245" s="41"/>
      <c r="CI245" s="41"/>
      <c r="CJ245" s="41"/>
      <c r="CK245" s="41"/>
      <c r="CL245" s="41"/>
      <c r="CM245" s="41"/>
      <c r="CN245" s="41"/>
      <c r="CO245" s="41"/>
      <c r="CP245" s="41"/>
      <c r="CQ245" s="41"/>
      <c r="CR245" s="41"/>
      <c r="CS245" s="41"/>
      <c r="CT245" s="41"/>
      <c r="CU245" s="41"/>
      <c r="CV245" s="41"/>
      <c r="CW245" s="41"/>
      <c r="CX245" s="41"/>
      <c r="CY245" s="41"/>
      <c r="CZ245" s="41"/>
      <c r="DA245" s="41"/>
      <c r="DB245" s="41"/>
      <c r="DC245" s="41"/>
      <c r="DD245" s="41"/>
      <c r="DE245" s="41"/>
      <c r="DF245" s="41"/>
      <c r="DG245" s="41"/>
      <c r="DH245" s="41"/>
      <c r="DI245" s="41"/>
      <c r="DJ245" s="41"/>
      <c r="DK245" s="41"/>
      <c r="DL245" s="41"/>
      <c r="DM245" s="41"/>
      <c r="DN245" s="41"/>
      <c r="DO245" s="41"/>
      <c r="DP245" s="41"/>
      <c r="DQ245" s="41"/>
      <c r="DR245" s="41"/>
      <c r="DS245" s="41"/>
      <c r="DT245" s="41"/>
      <c r="DU245" s="41"/>
      <c r="DV245" s="41"/>
      <c r="DW245" s="41"/>
      <c r="DX245" s="41"/>
      <c r="DY245" s="41"/>
      <c r="DZ245" s="41"/>
      <c r="EA245" s="41"/>
      <c r="EB245" s="41"/>
      <c r="EC245" s="41"/>
      <c r="ED245" s="41"/>
      <c r="EE245" s="41"/>
      <c r="EF245" s="41"/>
      <c r="EG245" s="41"/>
      <c r="EH245" s="41"/>
      <c r="EI245" s="41"/>
      <c r="EJ245" s="41"/>
      <c r="EK245" s="41"/>
      <c r="EL245" s="41"/>
      <c r="EM245" s="41"/>
      <c r="EN245" s="41"/>
      <c r="EO245" s="41"/>
      <c r="EP245" s="41"/>
      <c r="EQ245" s="41"/>
      <c r="ER245" s="41"/>
      <c r="ES245" s="41"/>
      <c r="ET245" s="41"/>
      <c r="EU245" s="41"/>
      <c r="EV245" s="41"/>
      <c r="EW245" s="41"/>
      <c r="EX245" s="41"/>
    </row>
    <row r="246" spans="1:154">
      <c r="A246" s="44" t="s">
        <v>78</v>
      </c>
      <c r="B246" s="21" t="s">
        <v>66</v>
      </c>
      <c r="C246" s="22">
        <v>2009</v>
      </c>
      <c r="D246" s="22" t="s">
        <v>182</v>
      </c>
      <c r="E246" s="22" t="s">
        <v>183</v>
      </c>
      <c r="F246" s="22"/>
      <c r="G246" s="22" t="s">
        <v>234</v>
      </c>
      <c r="H246" s="22"/>
      <c r="I246" s="22"/>
      <c r="J246" s="22"/>
      <c r="K246" s="22" t="s">
        <v>180</v>
      </c>
      <c r="L246" s="28"/>
      <c r="M246" s="22" t="str">
        <f t="shared" si="17"/>
        <v>yes</v>
      </c>
      <c r="N246" s="22" t="str">
        <f t="shared" si="18"/>
        <v>T3&amp;T6 (Lorax 2010)</v>
      </c>
      <c r="O246" s="31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  <c r="AA246" s="30"/>
      <c r="AB246" s="30"/>
      <c r="AC246" s="41"/>
      <c r="AD246" s="41"/>
      <c r="AE246" s="41"/>
      <c r="AF246" s="41"/>
      <c r="AG246" s="41"/>
      <c r="AH246" s="41"/>
      <c r="AI246" s="41"/>
      <c r="AJ246" s="41"/>
      <c r="AK246" s="41"/>
      <c r="AL246" s="41"/>
      <c r="AM246" s="41"/>
      <c r="AN246" s="41"/>
      <c r="AO246" s="41"/>
      <c r="AP246" s="41"/>
      <c r="AQ246" s="41"/>
      <c r="AR246" s="41"/>
      <c r="AS246" s="41"/>
      <c r="AT246" s="41"/>
      <c r="AU246" s="41"/>
      <c r="AV246" s="41"/>
      <c r="AW246" s="41"/>
      <c r="AX246" s="41"/>
      <c r="AY246" s="41"/>
      <c r="AZ246" s="41">
        <v>100</v>
      </c>
      <c r="BA246" s="41">
        <v>80.2</v>
      </c>
      <c r="BB246" s="41"/>
      <c r="BC246" s="41"/>
      <c r="BD246" s="41">
        <v>54.7</v>
      </c>
      <c r="BE246" s="41">
        <v>52.5</v>
      </c>
      <c r="BF246" s="41">
        <v>37</v>
      </c>
      <c r="BG246" s="41">
        <v>35</v>
      </c>
      <c r="BH246" s="41">
        <v>0</v>
      </c>
      <c r="BI246" s="41"/>
      <c r="BJ246" s="41"/>
      <c r="BK246" s="41"/>
      <c r="BL246" s="41"/>
      <c r="BM246" s="41"/>
      <c r="BN246" s="41"/>
      <c r="BO246" s="41"/>
      <c r="BP246" s="41"/>
      <c r="BQ246" s="41"/>
      <c r="BR246" s="41"/>
      <c r="BS246" s="41"/>
      <c r="BT246" s="41"/>
      <c r="BU246" s="41"/>
      <c r="BV246" s="41"/>
      <c r="BW246" s="41"/>
      <c r="BX246" s="41"/>
      <c r="BY246" s="41"/>
      <c r="BZ246" s="41"/>
      <c r="CA246" s="41"/>
      <c r="CB246" s="41"/>
      <c r="CC246" s="41"/>
      <c r="CD246" s="41"/>
      <c r="CE246" s="41"/>
      <c r="CF246" s="41"/>
      <c r="CG246" s="41"/>
      <c r="CH246" s="41"/>
      <c r="CI246" s="41"/>
      <c r="CJ246" s="41"/>
      <c r="CK246" s="41"/>
      <c r="CL246" s="41"/>
      <c r="CM246" s="41"/>
      <c r="CN246" s="41"/>
      <c r="CO246" s="41"/>
      <c r="CP246" s="41"/>
      <c r="CQ246" s="41"/>
      <c r="CR246" s="41"/>
      <c r="CS246" s="41"/>
      <c r="CT246" s="41"/>
      <c r="CU246" s="41"/>
      <c r="CV246" s="41"/>
      <c r="CW246" s="41"/>
      <c r="CX246" s="41"/>
      <c r="CY246" s="41"/>
      <c r="CZ246" s="41"/>
      <c r="DA246" s="41"/>
      <c r="DB246" s="41"/>
      <c r="DC246" s="41"/>
      <c r="DD246" s="41"/>
      <c r="DE246" s="41"/>
      <c r="DF246" s="41"/>
      <c r="DG246" s="41"/>
      <c r="DH246" s="41"/>
      <c r="DI246" s="41"/>
      <c r="DJ246" s="41"/>
      <c r="DK246" s="41"/>
      <c r="DL246" s="41"/>
      <c r="DM246" s="41"/>
      <c r="DN246" s="41"/>
      <c r="DO246" s="41"/>
      <c r="DP246" s="41"/>
      <c r="DQ246" s="41"/>
      <c r="DR246" s="41"/>
      <c r="DS246" s="41"/>
      <c r="DT246" s="41"/>
      <c r="DU246" s="41"/>
      <c r="DV246" s="41"/>
      <c r="DW246" s="41"/>
      <c r="DX246" s="41"/>
      <c r="DY246" s="41"/>
      <c r="DZ246" s="41"/>
      <c r="EA246" s="41"/>
      <c r="EB246" s="41"/>
      <c r="EC246" s="41"/>
      <c r="ED246" s="41"/>
      <c r="EE246" s="41"/>
      <c r="EF246" s="41"/>
      <c r="EG246" s="41"/>
      <c r="EH246" s="41"/>
      <c r="EI246" s="41"/>
      <c r="EJ246" s="41"/>
      <c r="EK246" s="41"/>
      <c r="EL246" s="41"/>
      <c r="EM246" s="41"/>
      <c r="EN246" s="41"/>
      <c r="EO246" s="41"/>
      <c r="EP246" s="41"/>
      <c r="EQ246" s="41"/>
      <c r="ER246" s="41"/>
      <c r="ES246" s="41"/>
      <c r="ET246" s="41"/>
      <c r="EU246" s="41"/>
      <c r="EV246" s="41"/>
      <c r="EW246" s="41"/>
      <c r="EX246" s="41"/>
    </row>
    <row r="247" spans="1:154" ht="25.5">
      <c r="A247" s="44" t="s">
        <v>78</v>
      </c>
      <c r="B247" s="21" t="s">
        <v>66</v>
      </c>
      <c r="C247" s="22">
        <v>2009</v>
      </c>
      <c r="D247" s="22" t="s">
        <v>182</v>
      </c>
      <c r="E247" s="22" t="s">
        <v>183</v>
      </c>
      <c r="F247" s="22"/>
      <c r="G247" s="22" t="s">
        <v>245</v>
      </c>
      <c r="H247" s="22"/>
      <c r="I247" s="22"/>
      <c r="J247" s="22"/>
      <c r="K247" s="22" t="s">
        <v>180</v>
      </c>
      <c r="L247" s="28"/>
      <c r="M247" s="22" t="str">
        <f t="shared" si="17"/>
        <v>yes</v>
      </c>
      <c r="N247" s="22" t="str">
        <f t="shared" si="18"/>
        <v>Bin 4 - Clayey Silt (Lorax 2010)</v>
      </c>
      <c r="O247" s="31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  <c r="AA247" s="30"/>
      <c r="AB247" s="30"/>
      <c r="AC247" s="41"/>
      <c r="AD247" s="41"/>
      <c r="AE247" s="41"/>
      <c r="AF247" s="41"/>
      <c r="AG247" s="41"/>
      <c r="AH247" s="41"/>
      <c r="AI247" s="41"/>
      <c r="AJ247" s="41"/>
      <c r="AK247" s="41"/>
      <c r="AL247" s="41"/>
      <c r="AM247" s="41"/>
      <c r="AN247" s="41"/>
      <c r="AO247" s="41"/>
      <c r="AP247" s="41"/>
      <c r="AQ247" s="41"/>
      <c r="AR247" s="41"/>
      <c r="AS247" s="41"/>
      <c r="AT247" s="41"/>
      <c r="AU247" s="41">
        <v>100</v>
      </c>
      <c r="AV247" s="41"/>
      <c r="AW247" s="41"/>
      <c r="AX247" s="41">
        <v>94.3</v>
      </c>
      <c r="AY247" s="41"/>
      <c r="AZ247" s="41"/>
      <c r="BA247" s="41">
        <v>87.3</v>
      </c>
      <c r="BB247" s="41"/>
      <c r="BC247" s="41"/>
      <c r="BD247" s="41">
        <v>65.400000000000006</v>
      </c>
      <c r="BE247" s="41"/>
      <c r="BF247" s="41">
        <v>49.500000000000007</v>
      </c>
      <c r="BG247" s="41">
        <v>35.100000000000009</v>
      </c>
      <c r="BH247" s="41">
        <v>-0.39999999999999147</v>
      </c>
      <c r="BI247" s="41"/>
      <c r="BJ247" s="41"/>
      <c r="BK247" s="41"/>
      <c r="BL247" s="41"/>
      <c r="BM247" s="41"/>
      <c r="BN247" s="41"/>
      <c r="BO247" s="41"/>
      <c r="BP247" s="41"/>
      <c r="BQ247" s="41"/>
      <c r="BR247" s="41"/>
      <c r="BS247" s="41"/>
      <c r="BT247" s="41"/>
      <c r="BU247" s="41"/>
      <c r="BV247" s="41"/>
      <c r="BW247" s="41"/>
      <c r="BX247" s="41"/>
      <c r="BY247" s="41"/>
      <c r="BZ247" s="41"/>
      <c r="CA247" s="41"/>
      <c r="CB247" s="41"/>
      <c r="CC247" s="41"/>
      <c r="CD247" s="41"/>
      <c r="CE247" s="41"/>
      <c r="CF247" s="41"/>
      <c r="CG247" s="41"/>
      <c r="CH247" s="41"/>
      <c r="CI247" s="41"/>
      <c r="CJ247" s="41"/>
      <c r="CK247" s="41"/>
      <c r="CL247" s="41"/>
      <c r="CM247" s="41"/>
      <c r="CN247" s="41"/>
      <c r="CO247" s="41"/>
      <c r="CP247" s="41"/>
      <c r="CQ247" s="41"/>
      <c r="CR247" s="41"/>
      <c r="CS247" s="41"/>
      <c r="CT247" s="41"/>
      <c r="CU247" s="41"/>
      <c r="CV247" s="41"/>
      <c r="CW247" s="41"/>
      <c r="CX247" s="41"/>
      <c r="CY247" s="41"/>
      <c r="CZ247" s="41"/>
      <c r="DA247" s="41"/>
      <c r="DB247" s="41"/>
      <c r="DC247" s="41"/>
      <c r="DD247" s="41"/>
      <c r="DE247" s="41"/>
      <c r="DF247" s="41"/>
      <c r="DG247" s="41"/>
      <c r="DH247" s="41"/>
      <c r="DI247" s="41"/>
      <c r="DJ247" s="41"/>
      <c r="DK247" s="41"/>
      <c r="DL247" s="41"/>
      <c r="DM247" s="41"/>
      <c r="DN247" s="41"/>
      <c r="DO247" s="41"/>
      <c r="DP247" s="41"/>
      <c r="DQ247" s="41"/>
      <c r="DR247" s="41"/>
      <c r="DS247" s="41"/>
      <c r="DT247" s="41"/>
      <c r="DU247" s="41"/>
      <c r="DV247" s="41"/>
      <c r="DW247" s="41"/>
      <c r="DX247" s="41"/>
      <c r="DY247" s="41"/>
      <c r="DZ247" s="41"/>
      <c r="EA247" s="41"/>
      <c r="EB247" s="41"/>
      <c r="EC247" s="41"/>
      <c r="ED247" s="41"/>
      <c r="EE247" s="41"/>
      <c r="EF247" s="41"/>
      <c r="EG247" s="41"/>
      <c r="EH247" s="41"/>
      <c r="EI247" s="41"/>
      <c r="EJ247" s="41"/>
      <c r="EK247" s="41"/>
      <c r="EL247" s="41"/>
      <c r="EM247" s="41"/>
      <c r="EN247" s="41"/>
      <c r="EO247" s="41"/>
      <c r="EP247" s="41"/>
      <c r="EQ247" s="41"/>
      <c r="ER247" s="41"/>
      <c r="ES247" s="41"/>
      <c r="ET247" s="41"/>
      <c r="EU247" s="41"/>
      <c r="EV247" s="41"/>
      <c r="EW247" s="41"/>
      <c r="EX247" s="41"/>
    </row>
    <row r="248" spans="1:154" ht="25.5">
      <c r="A248" s="44" t="s">
        <v>78</v>
      </c>
      <c r="B248" s="21" t="s">
        <v>66</v>
      </c>
      <c r="C248" s="22">
        <v>2009</v>
      </c>
      <c r="D248" s="22" t="s">
        <v>182</v>
      </c>
      <c r="E248" s="22" t="s">
        <v>183</v>
      </c>
      <c r="F248" s="22"/>
      <c r="G248" s="22" t="s">
        <v>246</v>
      </c>
      <c r="H248" s="22"/>
      <c r="I248" s="22"/>
      <c r="J248" s="22"/>
      <c r="K248" s="22" t="s">
        <v>180</v>
      </c>
      <c r="L248" s="28"/>
      <c r="M248" s="22" t="str">
        <f t="shared" si="17"/>
        <v>yes</v>
      </c>
      <c r="N248" s="22" t="str">
        <f t="shared" si="18"/>
        <v>Bin 4 - Sand (Lorax 2010)</v>
      </c>
      <c r="O248" s="31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  <c r="AA248" s="30"/>
      <c r="AB248" s="30"/>
      <c r="AC248" s="41"/>
      <c r="AD248" s="41"/>
      <c r="AE248" s="41"/>
      <c r="AF248" s="41"/>
      <c r="AG248" s="41"/>
      <c r="AH248" s="41"/>
      <c r="AI248" s="41"/>
      <c r="AJ248" s="41"/>
      <c r="AK248" s="41"/>
      <c r="AL248" s="41"/>
      <c r="AM248" s="41"/>
      <c r="AN248" s="41"/>
      <c r="AO248" s="41"/>
      <c r="AP248" s="41"/>
      <c r="AQ248" s="41"/>
      <c r="AR248" s="41"/>
      <c r="AS248" s="41"/>
      <c r="AT248" s="41"/>
      <c r="AU248" s="41">
        <v>100</v>
      </c>
      <c r="AV248" s="41"/>
      <c r="AW248" s="41"/>
      <c r="AX248" s="41">
        <v>94.7</v>
      </c>
      <c r="AY248" s="41"/>
      <c r="AZ248" s="41">
        <v>89.600000000000009</v>
      </c>
      <c r="BA248" s="41">
        <v>85.600000000000009</v>
      </c>
      <c r="BB248" s="41">
        <v>78.7</v>
      </c>
      <c r="BC248" s="41"/>
      <c r="BD248" s="41">
        <v>53.6</v>
      </c>
      <c r="BE248" s="41"/>
      <c r="BF248" s="41">
        <v>32.299999999999997</v>
      </c>
      <c r="BG248" s="41">
        <v>19.799999999999997</v>
      </c>
      <c r="BH248" s="41">
        <v>-0.10000000000000142</v>
      </c>
      <c r="BI248" s="41"/>
      <c r="BJ248" s="41"/>
      <c r="BK248" s="41"/>
      <c r="BL248" s="41"/>
      <c r="BM248" s="41"/>
      <c r="BN248" s="41"/>
      <c r="BO248" s="41"/>
      <c r="BP248" s="41"/>
      <c r="BQ248" s="41"/>
      <c r="BR248" s="41"/>
      <c r="BS248" s="41"/>
      <c r="BT248" s="41"/>
      <c r="BU248" s="41"/>
      <c r="BV248" s="41"/>
      <c r="BW248" s="41"/>
      <c r="BX248" s="41"/>
      <c r="BY248" s="41"/>
      <c r="BZ248" s="41"/>
      <c r="CA248" s="41"/>
      <c r="CB248" s="41"/>
      <c r="CC248" s="41"/>
      <c r="CD248" s="41"/>
      <c r="CE248" s="41"/>
      <c r="CF248" s="41"/>
      <c r="CG248" s="41"/>
      <c r="CH248" s="41"/>
      <c r="CI248" s="41"/>
      <c r="CJ248" s="41"/>
      <c r="CK248" s="41"/>
      <c r="CL248" s="41"/>
      <c r="CM248" s="41"/>
      <c r="CN248" s="41"/>
      <c r="CO248" s="41"/>
      <c r="CP248" s="41"/>
      <c r="CQ248" s="41"/>
      <c r="CR248" s="41"/>
      <c r="CS248" s="41"/>
      <c r="CT248" s="41"/>
      <c r="CU248" s="41"/>
      <c r="CV248" s="41"/>
      <c r="CW248" s="41"/>
      <c r="CX248" s="41"/>
      <c r="CY248" s="41"/>
      <c r="CZ248" s="41"/>
      <c r="DA248" s="41"/>
      <c r="DB248" s="41"/>
      <c r="DC248" s="41"/>
      <c r="DD248" s="41"/>
      <c r="DE248" s="41"/>
      <c r="DF248" s="41"/>
      <c r="DG248" s="41"/>
      <c r="DH248" s="41"/>
      <c r="DI248" s="41"/>
      <c r="DJ248" s="41"/>
      <c r="DK248" s="41"/>
      <c r="DL248" s="41"/>
      <c r="DM248" s="41"/>
      <c r="DN248" s="41"/>
      <c r="DO248" s="41"/>
      <c r="DP248" s="41"/>
      <c r="DQ248" s="41"/>
      <c r="DR248" s="41"/>
      <c r="DS248" s="41"/>
      <c r="DT248" s="41"/>
      <c r="DU248" s="41"/>
      <c r="DV248" s="41"/>
      <c r="DW248" s="41"/>
      <c r="DX248" s="41"/>
      <c r="DY248" s="41"/>
      <c r="DZ248" s="41"/>
      <c r="EA248" s="41"/>
      <c r="EB248" s="41"/>
      <c r="EC248" s="41"/>
      <c r="ED248" s="41"/>
      <c r="EE248" s="41"/>
      <c r="EF248" s="41"/>
      <c r="EG248" s="41"/>
      <c r="EH248" s="41"/>
      <c r="EI248" s="41"/>
      <c r="EJ248" s="41"/>
      <c r="EK248" s="41"/>
      <c r="EL248" s="41"/>
      <c r="EM248" s="41"/>
      <c r="EN248" s="41"/>
      <c r="EO248" s="41"/>
      <c r="EP248" s="41"/>
      <c r="EQ248" s="41"/>
      <c r="ER248" s="41"/>
      <c r="ES248" s="41"/>
      <c r="ET248" s="41"/>
      <c r="EU248" s="41"/>
      <c r="EV248" s="41"/>
      <c r="EW248" s="41"/>
      <c r="EX248" s="41"/>
    </row>
    <row r="249" spans="1:154">
      <c r="A249" s="46" t="s">
        <v>78</v>
      </c>
      <c r="B249" s="21" t="s">
        <v>66</v>
      </c>
      <c r="C249" s="22">
        <v>2009</v>
      </c>
      <c r="D249" s="22" t="s">
        <v>182</v>
      </c>
      <c r="E249" s="22" t="s">
        <v>183</v>
      </c>
      <c r="F249" s="22"/>
      <c r="G249" s="22" t="s">
        <v>233</v>
      </c>
      <c r="H249" s="22"/>
      <c r="I249" s="22"/>
      <c r="J249" s="22"/>
      <c r="K249" s="22" t="s">
        <v>180</v>
      </c>
      <c r="L249" s="28"/>
      <c r="M249" s="22" t="str">
        <f t="shared" si="17"/>
        <v>yes</v>
      </c>
      <c r="N249" s="22" t="str">
        <f t="shared" si="18"/>
        <v>Bin 5 (Lorax 2010)</v>
      </c>
      <c r="O249" s="31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  <c r="AA249" s="30"/>
      <c r="AB249" s="30"/>
      <c r="AC249" s="41"/>
      <c r="AD249" s="41"/>
      <c r="AE249" s="41"/>
      <c r="AF249" s="41"/>
      <c r="AG249" s="41"/>
      <c r="AH249" s="41"/>
      <c r="AI249" s="41"/>
      <c r="AJ249" s="41"/>
      <c r="AK249" s="41"/>
      <c r="AL249" s="41"/>
      <c r="AM249" s="41"/>
      <c r="AN249" s="41"/>
      <c r="AO249" s="41"/>
      <c r="AP249" s="41"/>
      <c r="AQ249" s="41"/>
      <c r="AR249" s="41"/>
      <c r="AS249" s="41"/>
      <c r="AT249" s="41"/>
      <c r="AU249" s="41">
        <v>100</v>
      </c>
      <c r="AV249" s="41"/>
      <c r="AW249" s="41"/>
      <c r="AX249" s="41">
        <v>90.9</v>
      </c>
      <c r="AY249" s="41"/>
      <c r="AZ249" s="41">
        <v>66.600000000000009</v>
      </c>
      <c r="BA249" s="41">
        <v>53.800000000000011</v>
      </c>
      <c r="BB249" s="41">
        <v>32.300000000000011</v>
      </c>
      <c r="BC249" s="41"/>
      <c r="BD249" s="41">
        <v>9.7000000000000099</v>
      </c>
      <c r="BE249" s="41"/>
      <c r="BF249" s="41">
        <v>2.6000000000000103</v>
      </c>
      <c r="BG249" s="41">
        <v>1.9000000000000103</v>
      </c>
      <c r="BH249" s="41">
        <v>-9.9999999999989653E-2</v>
      </c>
      <c r="BI249" s="41"/>
      <c r="BJ249" s="41"/>
      <c r="BK249" s="41"/>
      <c r="BL249" s="41"/>
      <c r="BM249" s="41"/>
      <c r="BN249" s="41"/>
      <c r="BO249" s="41"/>
      <c r="BP249" s="41"/>
      <c r="BQ249" s="41"/>
      <c r="BR249" s="41"/>
      <c r="BS249" s="41"/>
      <c r="BT249" s="41"/>
      <c r="BU249" s="41"/>
      <c r="BV249" s="41"/>
      <c r="BW249" s="41"/>
      <c r="BX249" s="41"/>
      <c r="BY249" s="41"/>
      <c r="BZ249" s="41"/>
      <c r="CA249" s="41"/>
      <c r="CB249" s="41"/>
      <c r="CC249" s="41"/>
      <c r="CD249" s="41"/>
      <c r="CE249" s="41"/>
      <c r="CF249" s="41"/>
      <c r="CG249" s="41"/>
      <c r="CH249" s="41"/>
      <c r="CI249" s="41"/>
      <c r="CJ249" s="41"/>
      <c r="CK249" s="41"/>
      <c r="CL249" s="41"/>
      <c r="CM249" s="41"/>
      <c r="CN249" s="41"/>
      <c r="CO249" s="41"/>
      <c r="CP249" s="41"/>
      <c r="CQ249" s="41"/>
      <c r="CR249" s="41"/>
      <c r="CS249" s="41"/>
      <c r="CT249" s="41"/>
      <c r="CU249" s="41"/>
      <c r="CV249" s="41"/>
      <c r="CW249" s="41"/>
      <c r="CX249" s="41"/>
      <c r="CY249" s="41"/>
      <c r="CZ249" s="41"/>
      <c r="DA249" s="41"/>
      <c r="DB249" s="41"/>
      <c r="DC249" s="41"/>
      <c r="DD249" s="41"/>
      <c r="DE249" s="41"/>
      <c r="DF249" s="41"/>
      <c r="DG249" s="41"/>
      <c r="DH249" s="41"/>
      <c r="DI249" s="41"/>
      <c r="DJ249" s="41"/>
      <c r="DK249" s="41"/>
      <c r="DL249" s="41"/>
      <c r="DM249" s="41"/>
      <c r="DN249" s="41"/>
      <c r="DO249" s="41"/>
      <c r="DP249" s="41"/>
      <c r="DQ249" s="41"/>
      <c r="DR249" s="41"/>
      <c r="DS249" s="41"/>
      <c r="DT249" s="41"/>
      <c r="DU249" s="41"/>
      <c r="DV249" s="41"/>
      <c r="DW249" s="41"/>
      <c r="DX249" s="41"/>
      <c r="DY249" s="41"/>
      <c r="DZ249" s="41"/>
      <c r="EA249" s="41"/>
      <c r="EB249" s="41"/>
      <c r="EC249" s="41"/>
      <c r="ED249" s="41"/>
      <c r="EE249" s="41"/>
      <c r="EF249" s="41"/>
      <c r="EG249" s="41"/>
      <c r="EH249" s="41"/>
      <c r="EI249" s="41"/>
      <c r="EJ249" s="41"/>
      <c r="EK249" s="41"/>
      <c r="EL249" s="41"/>
      <c r="EM249" s="41"/>
      <c r="EN249" s="41"/>
      <c r="EO249" s="41"/>
      <c r="EP249" s="41"/>
      <c r="EQ249" s="41"/>
      <c r="ER249" s="41"/>
      <c r="ES249" s="41"/>
      <c r="ET249" s="41"/>
      <c r="EU249" s="41"/>
      <c r="EV249" s="41"/>
      <c r="EW249" s="41"/>
      <c r="EX249" s="41"/>
    </row>
  </sheetData>
  <autoFilter ref="A4:EX249">
    <filterColumn colId="0"/>
    <filterColumn colId="2"/>
    <filterColumn colId="10"/>
    <filterColumn colId="12"/>
    <filterColumn colId="13"/>
    <filterColumn colId="24"/>
    <filterColumn colId="25"/>
    <filterColumn colId="26"/>
    <filterColumn colId="27"/>
    <sortState ref="A5:EY229">
      <sortCondition ref="C4:C249"/>
    </sortState>
  </autoFilter>
  <mergeCells count="6">
    <mergeCell ref="O2:R2"/>
    <mergeCell ref="V2:X2"/>
    <mergeCell ref="AF2:BH2"/>
    <mergeCell ref="BV2:EX2"/>
    <mergeCell ref="BN2:BU2"/>
    <mergeCell ref="AC2:AE2"/>
  </mergeCells>
  <pageMargins left="1" right="1" top="1" bottom="1" header="1" footer="1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50E19EAE54D46919A29A2FCD7C09E" ma:contentTypeVersion="0" ma:contentTypeDescription="Create a new document." ma:contentTypeScope="" ma:versionID="c86bd1b4bd9ca60b64034d8b86c74ad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49210F-510C-4A7E-8E12-8E471401569D}"/>
</file>

<file path=customXml/itemProps2.xml><?xml version="1.0" encoding="utf-8"?>
<ds:datastoreItem xmlns:ds="http://schemas.openxmlformats.org/officeDocument/2006/customXml" ds:itemID="{8F072872-1D35-41A7-AFC8-4732192F974C}"/>
</file>

<file path=customXml/itemProps3.xml><?xml version="1.0" encoding="utf-8"?>
<ds:datastoreItem xmlns:ds="http://schemas.openxmlformats.org/officeDocument/2006/customXml" ds:itemID="{BC882A5C-A542-45EE-938E-C4E40415139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GeotechResults</vt:lpstr>
      <vt:lpstr>Sheet1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ore1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Helmer, Murray</dc:creator>
  <cp:lastModifiedBy>Renata Wood</cp:lastModifiedBy>
  <dcterms:created xsi:type="dcterms:W3CDTF">2013-12-14T00:18:15Z</dcterms:created>
  <dcterms:modified xsi:type="dcterms:W3CDTF">2014-04-09T21:58:05Z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0x01010077F50E19EAE54D46919A29A2FCD7C09E</vt:lpwstr>
  </property>
</Properties>
</file>