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by-fs1\bby-ee-min\PROJECTS\VM00605K - Mt Nansen Cost Review\Deliverables\Final Review Report (Dec 18)\Tables\"/>
    </mc:Choice>
  </mc:AlternateContent>
  <bookViews>
    <workbookView xWindow="-15" yWindow="-15" windowWidth="12015" windowHeight="10140" tabRatio="801" firstSheet="2" activeTab="2"/>
  </bookViews>
  <sheets>
    <sheet name="Changes Req'd To 60% estimate" sheetId="9" r:id="rId1"/>
    <sheet name="Unsorted Base Data" sheetId="5" r:id="rId2"/>
    <sheet name="Table 2.4.2-1 Recon Sum" sheetId="11" r:id="rId3"/>
    <sheet name="Volumes by Schedule Activity" sheetId="6" state="hidden" r:id="rId4"/>
    <sheet name="Volumes by End Purpose" sheetId="10" state="hidden" r:id="rId5"/>
  </sheets>
  <definedNames>
    <definedName name="_xlnm.Print_Titles" localSheetId="4">'Volumes by End Purpose'!$1:$1</definedName>
    <definedName name="_xlnm.Print_Titles" localSheetId="3">'Volumes by Schedule Activity'!$1:$1</definedName>
  </definedNames>
  <calcPr calcId="152511"/>
</workbook>
</file>

<file path=xl/calcChain.xml><?xml version="1.0" encoding="utf-8"?>
<calcChain xmlns="http://schemas.openxmlformats.org/spreadsheetml/2006/main">
  <c r="E64" i="6" l="1"/>
  <c r="E63" i="6"/>
  <c r="E68" i="6"/>
  <c r="E67" i="6"/>
  <c r="E66" i="6"/>
  <c r="E65" i="6"/>
  <c r="E40" i="10"/>
  <c r="E57" i="10"/>
  <c r="E5" i="10"/>
  <c r="E54" i="10"/>
  <c r="E50" i="10"/>
  <c r="E30" i="10"/>
  <c r="E24" i="10"/>
  <c r="E19" i="10"/>
  <c r="E14" i="10"/>
  <c r="E10" i="10"/>
  <c r="E57" i="6"/>
  <c r="E53" i="6"/>
  <c r="E47" i="6"/>
  <c r="E37" i="6"/>
  <c r="E33" i="6"/>
  <c r="E26" i="6"/>
  <c r="E14" i="6"/>
  <c r="E8" i="6"/>
  <c r="E62" i="6" l="1"/>
</calcChain>
</file>

<file path=xl/sharedStrings.xml><?xml version="1.0" encoding="utf-8"?>
<sst xmlns="http://schemas.openxmlformats.org/spreadsheetml/2006/main" count="408" uniqueCount="107">
  <si>
    <t>Concrete demolition waste</t>
  </si>
  <si>
    <t>Item</t>
  </si>
  <si>
    <t>TSF</t>
  </si>
  <si>
    <t>Purpose</t>
  </si>
  <si>
    <t>Destination</t>
  </si>
  <si>
    <t>Compaction
Factor</t>
  </si>
  <si>
    <t>Bank
Volume
(bcm)</t>
  </si>
  <si>
    <t>Loose
Volume
(lcm)</t>
  </si>
  <si>
    <t>Activity
ID</t>
  </si>
  <si>
    <t>Borrow
Source</t>
  </si>
  <si>
    <t>South Pile - NAG rock</t>
  </si>
  <si>
    <t>Open Pit</t>
  </si>
  <si>
    <t>Rock platform</t>
  </si>
  <si>
    <t>Compacted
Volume
(ccm)</t>
  </si>
  <si>
    <t>Ore at pit entrance ramp</t>
  </si>
  <si>
    <t>SW Lower Pile - PAG rock</t>
  </si>
  <si>
    <t>West Mid Pile - PAG rock</t>
  </si>
  <si>
    <t>Equip traffic &amp; mixing w/ tails</t>
  </si>
  <si>
    <t>Tails portion of tails/rock/subexc/toeberm mix</t>
  </si>
  <si>
    <t>Rock portion of tails/rock/subexc/toeberm mix</t>
  </si>
  <si>
    <t>Tails portion of tails/rock/subexc/toe.berm mix</t>
  </si>
  <si>
    <t>Toe.berm portion of tails/rock/subexc/toe.berm mix</t>
  </si>
  <si>
    <t>Subexc portion of tails/rock/subexc/toe.berm mix</t>
  </si>
  <si>
    <t>Rock portion of tails/rock/subexc/toe.berm mix</t>
  </si>
  <si>
    <t>TSF Footprint</t>
  </si>
  <si>
    <t>Stockpile Near Open Pit</t>
  </si>
  <si>
    <t>To be used later for final cover</t>
  </si>
  <si>
    <t>Mill Area - NAG rock</t>
  </si>
  <si>
    <t>West Lower Pile - NAG rock</t>
  </si>
  <si>
    <t>Crushed</t>
  </si>
  <si>
    <t>NW Pile - PAG rock</t>
  </si>
  <si>
    <t>East Pile - PAG rock</t>
  </si>
  <si>
    <t>Ore stockpile</t>
  </si>
  <si>
    <t>SW Upper Pile - NAG rock</t>
  </si>
  <si>
    <t>Subexc under seepage pond area</t>
  </si>
  <si>
    <t>Tailings/soils from mill ponds</t>
  </si>
  <si>
    <t>Contaminated soils d/s of TSF seepage pond</t>
  </si>
  <si>
    <t>Mill Area - PAG rock</t>
  </si>
  <si>
    <t>Ketza shop PAG rock</t>
  </si>
  <si>
    <t>Hydrocarbon soils (Katza, mill, roads)</t>
  </si>
  <si>
    <t>Roads - PAG rock</t>
  </si>
  <si>
    <t>Interim cover</t>
  </si>
  <si>
    <t>Victoria Creek Area sand</t>
  </si>
  <si>
    <t>Increase volume of mill PAG in Activity 350 from 12,120 cm to 21,175 cm</t>
  </si>
  <si>
    <t>Change Activity 220 to read "West Lower Pile - NAG rock" in both the P3 schedule and Excel estimate. Won't happen that way though.</t>
  </si>
  <si>
    <t>Remove reference to crushing the NAG rock before transporting to TSF for protection of exposed surfaces</t>
  </si>
  <si>
    <t>Reduce volume of mill NAG in Activity 335 from 79,800 cm to 17,200 cm</t>
  </si>
  <si>
    <t>For NW Pile PAG, change comment in design report table 4.14 to say rock used in pit for 2m layers and not sent to TSF for mixing with tails</t>
  </si>
  <si>
    <t>Change comment in Table 4.14 for West Mid Pile PAG to say "About 75% of this rock brought to TSF for mixing. Balance of rock brought straight to pit.</t>
  </si>
  <si>
    <t>Open Pit Buttress</t>
  </si>
  <si>
    <t>Protection of exposed TSF surfaces</t>
  </si>
  <si>
    <t>Final storage under pit cover</t>
  </si>
  <si>
    <t>Sand from Main Dam and Seepage Dam</t>
  </si>
  <si>
    <t>Items 6 + 11 = 50% of Items 7 +12 +13</t>
  </si>
  <si>
    <t>Items 7 + 13 = 237,100 m3</t>
  </si>
  <si>
    <t>Swell
Factor</t>
  </si>
  <si>
    <t>Matches above subtotal</t>
  </si>
  <si>
    <t>PAG rock relocated directly to pit</t>
  </si>
  <si>
    <t>Dam material used for exposed TSF protection</t>
  </si>
  <si>
    <t>Dam material returned to original borrow pits</t>
  </si>
  <si>
    <t>NAG rock relocated to TSF for protection of exposed surfaces</t>
  </si>
  <si>
    <t>Miscellaneous other contaminated soils</t>
  </si>
  <si>
    <t>NAG rock relocated to pit for platform</t>
  </si>
  <si>
    <t>NAG rock relocated to butttress</t>
  </si>
  <si>
    <t>On drawings, show pit fill levels after Seasons #2 and #3</t>
  </si>
  <si>
    <t>Change Activity 335 to add "SW Upper Pile" in the P3 schedule. In the Excel estimate, need to add SW Upper pile as a source. Quantities change from 79800/57450/0 to 17200/57450/50144 m3</t>
  </si>
  <si>
    <t>On drawings, show waste dump configurations at closure after the rock volumes in the estimate &amp; schedule have been removed</t>
  </si>
  <si>
    <t>Will be reduced to 17,200 m3 in 60% phase</t>
  </si>
  <si>
    <t>Will be increased to 21,175 m3 in 60% phase</t>
  </si>
  <si>
    <t>Will be increased to 50,400 m3 in 60% phase</t>
  </si>
  <si>
    <t>Reconciliation Comments</t>
  </si>
  <si>
    <t>Final cover over open pit</t>
  </si>
  <si>
    <t>Dam material stockpiled for later use in final open pit cover</t>
  </si>
  <si>
    <t>Schedule
Activity ID</t>
  </si>
  <si>
    <t>Total PAG moved -----&gt;</t>
  </si>
  <si>
    <t>Total NAG moved -----&gt;</t>
  </si>
  <si>
    <t>Total "Other Contaminated" moved -----&gt;</t>
  </si>
  <si>
    <t>Tailings moved -----&gt;</t>
  </si>
  <si>
    <t>Subexcavation moved -----&gt;</t>
  </si>
  <si>
    <t>Dam sand moved -----&gt;</t>
  </si>
  <si>
    <t>(including 143,550 m3 first used at TSF for mixing, then rehandled)</t>
  </si>
  <si>
    <t>Victoria Creek sand moved -----&gt;</t>
  </si>
  <si>
    <t>Rock platform at bottom of pit</t>
  </si>
  <si>
    <t>End Purpose</t>
  </si>
  <si>
    <t>Tailings relocated to open pit</t>
  </si>
  <si>
    <t>QUANTITY ITEM</t>
  </si>
  <si>
    <t>AMEC
(m3)</t>
  </si>
  <si>
    <t>AECOM
(m3)</t>
  </si>
  <si>
    <t>TSF subexc relocated to open pit</t>
  </si>
  <si>
    <t>PAG rock first used for TSF mixing before transfer to open pit</t>
  </si>
  <si>
    <t>NAG rock for interim cover over open pit</t>
  </si>
  <si>
    <t>Victoria creek sand for interim cover over open pit</t>
  </si>
  <si>
    <t>Note: The color coding correlates to the quantity breakdown by schedule activity in Appendix  2B</t>
  </si>
  <si>
    <t>The volume discrepancy will be investigated in the 60% deisgn phase. It may be necessary to know the specific AECOM assumptions that were used to derive their quantity.</t>
  </si>
  <si>
    <t>The difference is due to differing assumptions by AMEC and AECOM for subexcavation depths (with a possible small component from differing footprint areas).</t>
  </si>
  <si>
    <t>AMEC volume is 50% of items 1 and 2. AECOM assumed no rock movement to the TSF. This rock is, by definition, PAG and will need to be moved to the open pit regardless.</t>
  </si>
  <si>
    <t>AMEC's quantity for PAG rock (items 3 &amp; 4) is larger than AECOM's volume assumption of 300,000 m3. The discrepancy will need to be investigated more closely in the 60% phase.</t>
  </si>
  <si>
    <t>No comment.</t>
  </si>
  <si>
    <t>The AMEC design requires a rock buttress at the pit entrance, while the AECOM scheme does not.</t>
  </si>
  <si>
    <t>This is a change from the AECOM design. AMEC has assumed that the sand layer over the exposed TSF footprint will need to be protected for long term performance.</t>
  </si>
  <si>
    <t>The AECOM estimate covers some minor qtys with lump sums. AMEC's volume includes the TSF toe berm, hydrocarbon contamination, small tailings spills, ore stockpile, concrete.</t>
  </si>
  <si>
    <t xml:space="preserve">The AMEC estimate assumes that all dam fills not used to cover the TSF will be stockpiled in the open pit area for later use in the permanent cover. </t>
  </si>
  <si>
    <t>The total quantity for items 9, 10, 11 are quite different between the AMEC and AECOM estimates. This discrepancy will be investigated during the 60% design phase.</t>
  </si>
  <si>
    <t>There are major differences betwwen the AMEC and AECOM cover cross-sections and aerial extent. The cover design will be relooked at during the 60% design phase.</t>
  </si>
  <si>
    <t>The 30% estimate assumed no further disturbance within the IOC after closure. Sand was assumed brought in from a temporary borrow area 5 km away in Victoria Creek.</t>
  </si>
  <si>
    <t>See item 12 comment.</t>
  </si>
  <si>
    <t>Table 2.4.2-1  Quantity Reconciliation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</si>
</sst>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16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3" fontId="0" fillId="6" borderId="0" xfId="0" applyNumberFormat="1" applyFill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3" fontId="0" fillId="5" borderId="0" xfId="0" applyNumberFormat="1" applyFill="1" applyAlignment="1">
      <alignment horizontal="center" vertical="center"/>
    </xf>
    <xf numFmtId="3" fontId="0" fillId="7" borderId="0" xfId="0" applyNumberFormat="1" applyFill="1" applyAlignment="1">
      <alignment horizontal="center" vertical="center"/>
    </xf>
    <xf numFmtId="3" fontId="0" fillId="8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0" borderId="2" xfId="0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3" fontId="0" fillId="0" borderId="3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Fill="1" applyBorder="1" applyAlignment="1">
      <alignment horizontal="center" vertical="center"/>
    </xf>
    <xf numFmtId="3" fontId="0" fillId="0" borderId="4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3" fontId="0" fillId="0" borderId="8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0" fillId="0" borderId="0" xfId="0" applyAlignment="1">
      <alignment horizontal="right" vertical="center"/>
    </xf>
    <xf numFmtId="3" fontId="4" fillId="2" borderId="2" xfId="0" applyNumberFormat="1" applyFont="1" applyFill="1" applyBorder="1" applyAlignment="1">
      <alignment horizontal="center" vertical="center"/>
    </xf>
    <xf numFmtId="3" fontId="0" fillId="2" borderId="2" xfId="0" applyNumberFormat="1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3" fontId="0" fillId="4" borderId="2" xfId="0" applyNumberFormat="1" applyFont="1" applyFill="1" applyBorder="1" applyAlignment="1">
      <alignment horizontal="center" vertical="center"/>
    </xf>
    <xf numFmtId="3" fontId="0" fillId="9" borderId="2" xfId="0" applyNumberFormat="1" applyFont="1" applyFill="1" applyBorder="1" applyAlignment="1">
      <alignment horizontal="center" vertical="center"/>
    </xf>
    <xf numFmtId="3" fontId="0" fillId="9" borderId="0" xfId="0" applyNumberFormat="1" applyFill="1" applyAlignment="1">
      <alignment horizontal="center" vertical="center"/>
    </xf>
    <xf numFmtId="3" fontId="0" fillId="10" borderId="2" xfId="0" applyNumberFormat="1" applyFont="1" applyFill="1" applyBorder="1" applyAlignment="1">
      <alignment horizontal="center" vertical="center"/>
    </xf>
    <xf numFmtId="3" fontId="0" fillId="11" borderId="2" xfId="0" applyNumberFormat="1" applyFont="1" applyFill="1" applyBorder="1" applyAlignment="1">
      <alignment horizontal="center" vertical="center"/>
    </xf>
    <xf numFmtId="3" fontId="0" fillId="13" borderId="2" xfId="0" applyNumberFormat="1" applyFont="1" applyFill="1" applyBorder="1" applyAlignment="1">
      <alignment horizontal="center" vertical="center"/>
    </xf>
    <xf numFmtId="3" fontId="0" fillId="13" borderId="0" xfId="0" applyNumberFormat="1" applyFill="1" applyAlignment="1">
      <alignment horizontal="center" vertical="center"/>
    </xf>
    <xf numFmtId="3" fontId="0" fillId="10" borderId="0" xfId="0" applyNumberFormat="1" applyFill="1" applyAlignment="1">
      <alignment horizontal="center" vertical="center"/>
    </xf>
    <xf numFmtId="3" fontId="0" fillId="12" borderId="0" xfId="0" applyNumberFormat="1" applyFill="1" applyAlignment="1">
      <alignment horizontal="center" vertical="center"/>
    </xf>
    <xf numFmtId="3" fontId="4" fillId="1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3" fontId="0" fillId="11" borderId="0" xfId="0" applyNumberFormat="1" applyFill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3" fontId="0" fillId="2" borderId="8" xfId="0" applyNumberFormat="1" applyFill="1" applyBorder="1" applyAlignment="1">
      <alignment horizontal="center" vertical="center"/>
    </xf>
    <xf numFmtId="3" fontId="0" fillId="4" borderId="8" xfId="0" applyNumberFormat="1" applyFill="1" applyBorder="1" applyAlignment="1">
      <alignment horizontal="center" vertical="center"/>
    </xf>
    <xf numFmtId="3" fontId="0" fillId="13" borderId="2" xfId="0" applyNumberFormat="1" applyFill="1" applyBorder="1" applyAlignment="1">
      <alignment horizontal="center" vertical="center"/>
    </xf>
    <xf numFmtId="3" fontId="0" fillId="11" borderId="8" xfId="0" applyNumberFormat="1" applyFill="1" applyBorder="1" applyAlignment="1">
      <alignment horizontal="center" vertical="center"/>
    </xf>
    <xf numFmtId="3" fontId="0" fillId="9" borderId="8" xfId="0" applyNumberFormat="1" applyFill="1" applyBorder="1" applyAlignment="1">
      <alignment horizontal="center" vertical="center"/>
    </xf>
    <xf numFmtId="3" fontId="3" fillId="0" borderId="0" xfId="0" applyNumberFormat="1" applyFont="1" applyAlignment="1">
      <alignment horizontal="left" vertical="center"/>
    </xf>
    <xf numFmtId="3" fontId="0" fillId="12" borderId="8" xfId="0" applyNumberFormat="1" applyFill="1" applyBorder="1" applyAlignment="1">
      <alignment horizontal="center" vertical="center"/>
    </xf>
    <xf numFmtId="3" fontId="0" fillId="10" borderId="8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"/>
  <sheetViews>
    <sheetView workbookViewId="0">
      <selection activeCell="B14" sqref="B14"/>
    </sheetView>
  </sheetViews>
  <sheetFormatPr defaultRowHeight="12.75" x14ac:dyDescent="0.2"/>
  <cols>
    <col min="1" max="1" width="5.5703125" style="2" customWidth="1"/>
    <col min="2" max="2" width="127" customWidth="1"/>
  </cols>
  <sheetData>
    <row r="1" spans="1:2" x14ac:dyDescent="0.2">
      <c r="A1" s="13"/>
      <c r="B1" s="14"/>
    </row>
    <row r="2" spans="1:2" x14ac:dyDescent="0.2">
      <c r="A2" s="13">
        <v>1</v>
      </c>
      <c r="B2" s="16" t="s">
        <v>46</v>
      </c>
    </row>
    <row r="3" spans="1:2" x14ac:dyDescent="0.2">
      <c r="A3" s="13">
        <v>2</v>
      </c>
      <c r="B3" s="17" t="s">
        <v>43</v>
      </c>
    </row>
    <row r="4" spans="1:2" x14ac:dyDescent="0.2">
      <c r="A4" s="13">
        <v>3</v>
      </c>
      <c r="B4" s="16" t="s">
        <v>47</v>
      </c>
    </row>
    <row r="5" spans="1:2" x14ac:dyDescent="0.2">
      <c r="A5" s="13">
        <v>4</v>
      </c>
      <c r="B5" s="16" t="s">
        <v>44</v>
      </c>
    </row>
    <row r="6" spans="1:2" ht="25.5" x14ac:dyDescent="0.2">
      <c r="A6" s="2">
        <v>5</v>
      </c>
      <c r="B6" s="16" t="s">
        <v>65</v>
      </c>
    </row>
    <row r="7" spans="1:2" x14ac:dyDescent="0.2">
      <c r="A7" s="2">
        <v>6</v>
      </c>
      <c r="B7" s="16" t="s">
        <v>45</v>
      </c>
    </row>
    <row r="8" spans="1:2" ht="25.5" x14ac:dyDescent="0.2">
      <c r="A8" s="2">
        <v>7</v>
      </c>
      <c r="B8" s="16" t="s">
        <v>48</v>
      </c>
    </row>
    <row r="9" spans="1:2" x14ac:dyDescent="0.2">
      <c r="A9" s="2">
        <v>8</v>
      </c>
      <c r="B9" s="16" t="s">
        <v>64</v>
      </c>
    </row>
    <row r="10" spans="1:2" x14ac:dyDescent="0.2">
      <c r="A10" s="2">
        <v>9</v>
      </c>
      <c r="B10" s="16" t="s">
        <v>66</v>
      </c>
    </row>
  </sheetData>
  <pageMargins left="0.70866141732283472" right="0.70866141732283472" top="0.74803149606299213" bottom="0.74803149606299213" header="0.31496062992125984" footer="0.31496062992125984"/>
  <pageSetup paperSize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zoomScale="90" zoomScaleNormal="90" workbookViewId="0">
      <selection activeCell="H13" sqref="H13"/>
    </sheetView>
  </sheetViews>
  <sheetFormatPr defaultRowHeight="12.75" x14ac:dyDescent="0.2"/>
  <cols>
    <col min="1" max="1" width="9.140625" style="2"/>
    <col min="2" max="2" width="48" customWidth="1"/>
    <col min="3" max="3" width="28" customWidth="1"/>
    <col min="4" max="4" width="42.42578125" customWidth="1"/>
    <col min="5" max="9" width="13.7109375" customWidth="1"/>
    <col min="10" max="10" width="6.5703125" customWidth="1"/>
    <col min="11" max="11" width="42" customWidth="1"/>
  </cols>
  <sheetData>
    <row r="1" spans="1:11" ht="51" customHeight="1" x14ac:dyDescent="0.2">
      <c r="A1" s="3" t="s">
        <v>8</v>
      </c>
      <c r="B1" s="3" t="s">
        <v>9</v>
      </c>
      <c r="C1" s="2" t="s">
        <v>4</v>
      </c>
      <c r="D1" s="2" t="s">
        <v>3</v>
      </c>
      <c r="E1" s="3" t="s">
        <v>6</v>
      </c>
      <c r="F1" s="3" t="s">
        <v>55</v>
      </c>
      <c r="G1" s="3" t="s">
        <v>7</v>
      </c>
      <c r="H1" s="3" t="s">
        <v>5</v>
      </c>
      <c r="I1" s="3" t="s">
        <v>13</v>
      </c>
      <c r="J1" s="3" t="s">
        <v>1</v>
      </c>
    </row>
    <row r="2" spans="1:11" s="2" customFormat="1" ht="18" customHeight="1" x14ac:dyDescent="0.2">
      <c r="A2" s="2">
        <v>215</v>
      </c>
      <c r="B2" s="2" t="s">
        <v>10</v>
      </c>
      <c r="C2" s="2" t="s">
        <v>11</v>
      </c>
      <c r="D2" s="2" t="s">
        <v>12</v>
      </c>
      <c r="E2" s="5">
        <v>38750</v>
      </c>
      <c r="G2" s="4"/>
      <c r="J2" s="2">
        <v>1</v>
      </c>
    </row>
    <row r="3" spans="1:11" s="2" customFormat="1" ht="18" customHeight="1" x14ac:dyDescent="0.2">
      <c r="A3" s="2">
        <v>220</v>
      </c>
      <c r="B3" s="15" t="s">
        <v>28</v>
      </c>
      <c r="C3" s="2" t="s">
        <v>11</v>
      </c>
      <c r="D3" s="2" t="s">
        <v>12</v>
      </c>
      <c r="E3" s="4">
        <v>4550</v>
      </c>
      <c r="G3" s="4"/>
      <c r="J3" s="2">
        <v>2</v>
      </c>
      <c r="K3" s="2" t="s">
        <v>29</v>
      </c>
    </row>
    <row r="4" spans="1:11" s="2" customFormat="1" ht="18" customHeight="1" x14ac:dyDescent="0.2">
      <c r="A4" s="2">
        <v>225</v>
      </c>
      <c r="B4" s="2" t="s">
        <v>14</v>
      </c>
      <c r="C4" s="2" t="s">
        <v>11</v>
      </c>
      <c r="D4" s="2" t="s">
        <v>51</v>
      </c>
      <c r="E4" s="7">
        <v>8000</v>
      </c>
      <c r="G4" s="4"/>
      <c r="J4" s="2">
        <v>3</v>
      </c>
    </row>
    <row r="5" spans="1:11" s="2" customFormat="1" ht="18" customHeight="1" x14ac:dyDescent="0.2">
      <c r="A5" s="2">
        <v>225</v>
      </c>
      <c r="B5" s="2" t="s">
        <v>10</v>
      </c>
      <c r="C5" s="2" t="s">
        <v>11</v>
      </c>
      <c r="D5" s="2" t="s">
        <v>49</v>
      </c>
      <c r="E5" s="7">
        <v>5000</v>
      </c>
      <c r="G5" s="4"/>
      <c r="J5" s="2">
        <v>4</v>
      </c>
    </row>
    <row r="6" spans="1:11" s="2" customFormat="1" ht="18" customHeight="1" x14ac:dyDescent="0.2">
      <c r="A6" s="2">
        <v>235</v>
      </c>
      <c r="B6" s="2" t="s">
        <v>15</v>
      </c>
      <c r="C6" s="2" t="s">
        <v>2</v>
      </c>
      <c r="D6" s="2" t="s">
        <v>17</v>
      </c>
      <c r="E6" s="5">
        <v>46500</v>
      </c>
      <c r="G6" s="4"/>
      <c r="J6" s="2">
        <v>5</v>
      </c>
    </row>
    <row r="7" spans="1:11" s="2" customFormat="1" ht="18" customHeight="1" x14ac:dyDescent="0.2">
      <c r="A7" s="2">
        <v>250</v>
      </c>
      <c r="B7" s="2" t="s">
        <v>19</v>
      </c>
      <c r="C7" s="2" t="s">
        <v>11</v>
      </c>
      <c r="D7" s="2" t="s">
        <v>51</v>
      </c>
      <c r="E7" s="10">
        <v>27750</v>
      </c>
      <c r="G7" s="4"/>
      <c r="J7" s="2">
        <v>6</v>
      </c>
      <c r="K7" s="2" t="s">
        <v>53</v>
      </c>
    </row>
    <row r="8" spans="1:11" s="2" customFormat="1" ht="18" customHeight="1" x14ac:dyDescent="0.2">
      <c r="A8" s="2">
        <v>250</v>
      </c>
      <c r="B8" s="2" t="s">
        <v>18</v>
      </c>
      <c r="C8" s="2" t="s">
        <v>11</v>
      </c>
      <c r="D8" s="2" t="s">
        <v>51</v>
      </c>
      <c r="E8" s="10">
        <v>55500</v>
      </c>
      <c r="G8" s="4"/>
      <c r="J8" s="2">
        <v>7</v>
      </c>
      <c r="K8" s="2" t="s">
        <v>54</v>
      </c>
    </row>
    <row r="9" spans="1:11" s="2" customFormat="1" ht="18" customHeight="1" x14ac:dyDescent="0.2">
      <c r="A9" s="2">
        <v>255</v>
      </c>
      <c r="B9" s="2" t="s">
        <v>16</v>
      </c>
      <c r="C9" s="2" t="s">
        <v>2</v>
      </c>
      <c r="D9" s="2" t="s">
        <v>17</v>
      </c>
      <c r="E9" s="5">
        <v>29000</v>
      </c>
      <c r="G9" s="4"/>
      <c r="J9" s="2">
        <v>8</v>
      </c>
    </row>
    <row r="10" spans="1:11" s="2" customFormat="1" ht="18" customHeight="1" x14ac:dyDescent="0.2">
      <c r="A10" s="2">
        <v>260</v>
      </c>
      <c r="B10" s="2" t="s">
        <v>30</v>
      </c>
      <c r="C10" s="2" t="s">
        <v>11</v>
      </c>
      <c r="D10" s="2" t="s">
        <v>51</v>
      </c>
      <c r="E10" s="5">
        <v>40800</v>
      </c>
      <c r="G10" s="4"/>
      <c r="J10" s="2">
        <v>9</v>
      </c>
    </row>
    <row r="11" spans="1:11" s="2" customFormat="1" ht="18" customHeight="1" x14ac:dyDescent="0.2">
      <c r="A11" s="2">
        <v>320</v>
      </c>
      <c r="B11" s="2" t="s">
        <v>16</v>
      </c>
      <c r="C11" s="2" t="s">
        <v>2</v>
      </c>
      <c r="D11" s="2" t="s">
        <v>17</v>
      </c>
      <c r="E11" s="5">
        <v>68050</v>
      </c>
      <c r="G11" s="4"/>
      <c r="J11" s="2">
        <v>10</v>
      </c>
    </row>
    <row r="12" spans="1:11" s="2" customFormat="1" ht="18" customHeight="1" x14ac:dyDescent="0.2">
      <c r="A12" s="2">
        <v>325</v>
      </c>
      <c r="B12" s="2" t="s">
        <v>23</v>
      </c>
      <c r="C12" s="2" t="s">
        <v>11</v>
      </c>
      <c r="D12" s="2" t="s">
        <v>51</v>
      </c>
      <c r="E12" s="9">
        <v>115800</v>
      </c>
      <c r="G12" s="4"/>
      <c r="J12" s="2">
        <v>11</v>
      </c>
      <c r="K12" s="2" t="s">
        <v>53</v>
      </c>
    </row>
    <row r="13" spans="1:11" s="2" customFormat="1" ht="18" customHeight="1" x14ac:dyDescent="0.2">
      <c r="A13" s="2">
        <v>325</v>
      </c>
      <c r="B13" s="2" t="s">
        <v>22</v>
      </c>
      <c r="C13" s="2" t="s">
        <v>11</v>
      </c>
      <c r="D13" s="2" t="s">
        <v>51</v>
      </c>
      <c r="E13" s="9">
        <v>50000</v>
      </c>
      <c r="G13" s="4"/>
      <c r="J13" s="2">
        <v>12</v>
      </c>
    </row>
    <row r="14" spans="1:11" s="2" customFormat="1" ht="18" customHeight="1" x14ac:dyDescent="0.2">
      <c r="A14" s="2">
        <v>325</v>
      </c>
      <c r="B14" s="2" t="s">
        <v>20</v>
      </c>
      <c r="C14" s="2" t="s">
        <v>11</v>
      </c>
      <c r="D14" s="2" t="s">
        <v>51</v>
      </c>
      <c r="E14" s="9">
        <v>181600</v>
      </c>
      <c r="G14" s="4"/>
      <c r="J14" s="2">
        <v>13</v>
      </c>
      <c r="K14" s="2" t="s">
        <v>54</v>
      </c>
    </row>
    <row r="15" spans="1:11" s="2" customFormat="1" ht="18" customHeight="1" x14ac:dyDescent="0.2">
      <c r="A15" s="2">
        <v>325</v>
      </c>
      <c r="B15" s="2" t="s">
        <v>21</v>
      </c>
      <c r="C15" s="2" t="s">
        <v>11</v>
      </c>
      <c r="D15" s="2" t="s">
        <v>51</v>
      </c>
      <c r="E15" s="9">
        <v>5800</v>
      </c>
      <c r="G15" s="4"/>
      <c r="J15" s="2">
        <v>14</v>
      </c>
    </row>
    <row r="16" spans="1:11" s="2" customFormat="1" ht="18" customHeight="1" x14ac:dyDescent="0.2">
      <c r="A16" s="2">
        <v>330</v>
      </c>
      <c r="B16" s="2" t="s">
        <v>52</v>
      </c>
      <c r="C16" s="2" t="s">
        <v>24</v>
      </c>
      <c r="D16" s="2" t="s">
        <v>50</v>
      </c>
      <c r="E16" s="5">
        <v>34325</v>
      </c>
      <c r="G16" s="4"/>
      <c r="J16" s="2">
        <v>15</v>
      </c>
    </row>
    <row r="17" spans="1:10" s="2" customFormat="1" ht="18" customHeight="1" x14ac:dyDescent="0.2">
      <c r="A17" s="2">
        <v>335</v>
      </c>
      <c r="B17" s="2" t="s">
        <v>27</v>
      </c>
      <c r="C17" s="2" t="s">
        <v>24</v>
      </c>
      <c r="D17" s="2" t="s">
        <v>50</v>
      </c>
      <c r="E17" s="6">
        <v>79800</v>
      </c>
      <c r="G17" s="4"/>
      <c r="J17" s="2">
        <v>16</v>
      </c>
    </row>
    <row r="18" spans="1:10" s="2" customFormat="1" ht="18" customHeight="1" x14ac:dyDescent="0.2">
      <c r="A18" s="2">
        <v>335</v>
      </c>
      <c r="B18" s="15" t="s">
        <v>28</v>
      </c>
      <c r="C18" s="2" t="s">
        <v>24</v>
      </c>
      <c r="D18" s="2" t="s">
        <v>50</v>
      </c>
      <c r="E18" s="6">
        <v>57450</v>
      </c>
      <c r="G18" s="4"/>
      <c r="J18" s="2">
        <v>17</v>
      </c>
    </row>
    <row r="19" spans="1:10" s="2" customFormat="1" ht="18" customHeight="1" x14ac:dyDescent="0.2">
      <c r="A19" s="2">
        <v>335</v>
      </c>
      <c r="B19" s="15" t="s">
        <v>33</v>
      </c>
      <c r="C19" s="2" t="s">
        <v>24</v>
      </c>
      <c r="D19" s="2" t="s">
        <v>50</v>
      </c>
      <c r="E19" s="6">
        <v>0</v>
      </c>
      <c r="G19" s="4"/>
      <c r="J19" s="2">
        <v>18</v>
      </c>
    </row>
    <row r="20" spans="1:10" s="2" customFormat="1" ht="18" customHeight="1" x14ac:dyDescent="0.2">
      <c r="A20" s="2">
        <v>345</v>
      </c>
      <c r="B20" s="2" t="s">
        <v>10</v>
      </c>
      <c r="C20" s="2" t="s">
        <v>11</v>
      </c>
      <c r="D20" s="2" t="s">
        <v>49</v>
      </c>
      <c r="E20" s="8">
        <v>37850</v>
      </c>
      <c r="G20" s="4"/>
      <c r="J20" s="2">
        <v>19</v>
      </c>
    </row>
    <row r="21" spans="1:10" s="2" customFormat="1" ht="18" customHeight="1" x14ac:dyDescent="0.2">
      <c r="A21" s="2">
        <v>345</v>
      </c>
      <c r="B21" s="2" t="s">
        <v>33</v>
      </c>
      <c r="C21" s="2" t="s">
        <v>11</v>
      </c>
      <c r="D21" s="2" t="s">
        <v>49</v>
      </c>
      <c r="E21" s="8">
        <v>25350</v>
      </c>
      <c r="G21" s="4"/>
      <c r="J21" s="2">
        <v>20</v>
      </c>
    </row>
    <row r="22" spans="1:10" s="2" customFormat="1" ht="18" customHeight="1" x14ac:dyDescent="0.2">
      <c r="A22" s="2">
        <v>350</v>
      </c>
      <c r="B22" s="2" t="s">
        <v>0</v>
      </c>
      <c r="C22" s="2" t="s">
        <v>11</v>
      </c>
      <c r="D22" s="2" t="s">
        <v>51</v>
      </c>
      <c r="E22" s="11">
        <v>2600</v>
      </c>
      <c r="G22" s="4"/>
      <c r="J22" s="2">
        <v>21</v>
      </c>
    </row>
    <row r="23" spans="1:10" s="2" customFormat="1" ht="18" customHeight="1" x14ac:dyDescent="0.2">
      <c r="A23" s="2">
        <v>350</v>
      </c>
      <c r="B23" s="2" t="s">
        <v>36</v>
      </c>
      <c r="C23" s="2" t="s">
        <v>11</v>
      </c>
      <c r="D23" s="2" t="s">
        <v>51</v>
      </c>
      <c r="E23" s="11">
        <v>1000</v>
      </c>
      <c r="G23" s="4"/>
      <c r="J23" s="2">
        <v>22</v>
      </c>
    </row>
    <row r="24" spans="1:10" s="2" customFormat="1" ht="18" customHeight="1" x14ac:dyDescent="0.2">
      <c r="A24" s="2">
        <v>350</v>
      </c>
      <c r="B24" s="2" t="s">
        <v>39</v>
      </c>
      <c r="C24" s="2" t="s">
        <v>11</v>
      </c>
      <c r="D24" s="2" t="s">
        <v>51</v>
      </c>
      <c r="E24" s="11">
        <v>9422</v>
      </c>
      <c r="G24" s="4"/>
      <c r="J24" s="2">
        <v>23</v>
      </c>
    </row>
    <row r="25" spans="1:10" s="2" customFormat="1" ht="18" customHeight="1" x14ac:dyDescent="0.2">
      <c r="A25" s="2">
        <v>350</v>
      </c>
      <c r="B25" s="2" t="s">
        <v>38</v>
      </c>
      <c r="C25" s="2" t="s">
        <v>11</v>
      </c>
      <c r="D25" s="2" t="s">
        <v>51</v>
      </c>
      <c r="E25" s="11">
        <v>1787</v>
      </c>
      <c r="G25" s="4"/>
      <c r="J25" s="2">
        <v>24</v>
      </c>
    </row>
    <row r="26" spans="1:10" s="2" customFormat="1" ht="18" customHeight="1" x14ac:dyDescent="0.2">
      <c r="A26" s="2">
        <v>350</v>
      </c>
      <c r="B26" s="2" t="s">
        <v>37</v>
      </c>
      <c r="C26" s="2" t="s">
        <v>11</v>
      </c>
      <c r="D26" s="2" t="s">
        <v>51</v>
      </c>
      <c r="E26" s="11">
        <v>12120</v>
      </c>
      <c r="G26" s="4"/>
      <c r="J26" s="2">
        <v>25</v>
      </c>
    </row>
    <row r="27" spans="1:10" s="2" customFormat="1" ht="18" customHeight="1" x14ac:dyDescent="0.2">
      <c r="A27" s="2">
        <v>350</v>
      </c>
      <c r="B27" s="2" t="s">
        <v>40</v>
      </c>
      <c r="C27" s="2" t="s">
        <v>11</v>
      </c>
      <c r="D27" s="2" t="s">
        <v>51</v>
      </c>
      <c r="E27" s="11">
        <v>14777</v>
      </c>
      <c r="G27" s="4"/>
      <c r="J27" s="2">
        <v>26</v>
      </c>
    </row>
    <row r="28" spans="1:10" s="2" customFormat="1" ht="18" customHeight="1" x14ac:dyDescent="0.2">
      <c r="A28" s="2">
        <v>350</v>
      </c>
      <c r="B28" s="2" t="s">
        <v>34</v>
      </c>
      <c r="C28" s="2" t="s">
        <v>11</v>
      </c>
      <c r="D28" s="2" t="s">
        <v>51</v>
      </c>
      <c r="E28" s="11">
        <v>600</v>
      </c>
      <c r="G28" s="4"/>
      <c r="J28" s="2">
        <v>27</v>
      </c>
    </row>
    <row r="29" spans="1:10" s="2" customFormat="1" ht="18" customHeight="1" x14ac:dyDescent="0.2">
      <c r="A29" s="2">
        <v>350</v>
      </c>
      <c r="B29" s="2" t="s">
        <v>35</v>
      </c>
      <c r="C29" s="2" t="s">
        <v>11</v>
      </c>
      <c r="D29" s="2" t="s">
        <v>51</v>
      </c>
      <c r="E29" s="11">
        <v>2200</v>
      </c>
      <c r="G29" s="4"/>
      <c r="J29" s="2">
        <v>28</v>
      </c>
    </row>
    <row r="30" spans="1:10" s="2" customFormat="1" ht="18" customHeight="1" x14ac:dyDescent="0.2">
      <c r="A30" s="2">
        <v>355</v>
      </c>
      <c r="B30" s="2" t="s">
        <v>31</v>
      </c>
      <c r="C30" s="2" t="s">
        <v>11</v>
      </c>
      <c r="D30" s="2" t="s">
        <v>51</v>
      </c>
      <c r="E30" s="7">
        <v>20000</v>
      </c>
      <c r="G30" s="4"/>
      <c r="J30" s="2">
        <v>29</v>
      </c>
    </row>
    <row r="31" spans="1:10" s="2" customFormat="1" ht="18" customHeight="1" x14ac:dyDescent="0.2">
      <c r="A31" s="2">
        <v>355</v>
      </c>
      <c r="B31" s="2" t="s">
        <v>30</v>
      </c>
      <c r="C31" s="2" t="s">
        <v>11</v>
      </c>
      <c r="D31" s="2" t="s">
        <v>51</v>
      </c>
      <c r="E31" s="7">
        <v>115617</v>
      </c>
      <c r="G31" s="4"/>
      <c r="J31" s="2">
        <v>30</v>
      </c>
    </row>
    <row r="32" spans="1:10" s="2" customFormat="1" ht="18" customHeight="1" x14ac:dyDescent="0.2">
      <c r="A32" s="2">
        <v>355</v>
      </c>
      <c r="B32" s="2" t="s">
        <v>32</v>
      </c>
      <c r="C32" s="2" t="s">
        <v>11</v>
      </c>
      <c r="D32" s="2" t="s">
        <v>51</v>
      </c>
      <c r="E32" s="7">
        <v>1812</v>
      </c>
      <c r="G32" s="4"/>
      <c r="J32" s="2">
        <v>31</v>
      </c>
    </row>
    <row r="33" spans="1:11" s="2" customFormat="1" ht="18" customHeight="1" x14ac:dyDescent="0.2">
      <c r="A33" s="2">
        <v>355</v>
      </c>
      <c r="B33" s="2" t="s">
        <v>16</v>
      </c>
      <c r="C33" s="2" t="s">
        <v>11</v>
      </c>
      <c r="D33" s="2" t="s">
        <v>51</v>
      </c>
      <c r="E33" s="7">
        <v>32851</v>
      </c>
      <c r="G33" s="4"/>
      <c r="J33" s="2">
        <v>32</v>
      </c>
    </row>
    <row r="34" spans="1:11" s="2" customFormat="1" ht="18" customHeight="1" x14ac:dyDescent="0.2">
      <c r="A34" s="2">
        <v>375</v>
      </c>
      <c r="B34" s="2" t="s">
        <v>42</v>
      </c>
      <c r="C34" s="2" t="s">
        <v>11</v>
      </c>
      <c r="D34" s="2" t="s">
        <v>41</v>
      </c>
      <c r="E34" s="12">
        <v>80000</v>
      </c>
      <c r="G34" s="4"/>
      <c r="J34" s="2">
        <v>33</v>
      </c>
    </row>
    <row r="35" spans="1:11" s="2" customFormat="1" ht="18" customHeight="1" x14ac:dyDescent="0.2">
      <c r="A35" s="2">
        <v>375</v>
      </c>
      <c r="B35" s="2" t="s">
        <v>28</v>
      </c>
      <c r="C35" s="2" t="s">
        <v>11</v>
      </c>
      <c r="D35" s="2" t="s">
        <v>41</v>
      </c>
      <c r="E35" s="12">
        <v>24000</v>
      </c>
      <c r="G35" s="4"/>
      <c r="J35" s="2">
        <v>34</v>
      </c>
      <c r="K35" s="2" t="s">
        <v>29</v>
      </c>
    </row>
    <row r="36" spans="1:11" s="2" customFormat="1" ht="18" customHeight="1" x14ac:dyDescent="0.2">
      <c r="A36" s="2">
        <v>415</v>
      </c>
      <c r="B36" s="2" t="s">
        <v>52</v>
      </c>
      <c r="C36" s="2" t="s">
        <v>25</v>
      </c>
      <c r="D36" s="2" t="s">
        <v>26</v>
      </c>
      <c r="E36" s="5">
        <v>69890</v>
      </c>
      <c r="G36" s="4"/>
      <c r="J36" s="2">
        <v>35</v>
      </c>
    </row>
    <row r="37" spans="1:11" s="2" customFormat="1" ht="18" customHeight="1" x14ac:dyDescent="0.2">
      <c r="E37" s="4"/>
      <c r="G37" s="4"/>
    </row>
    <row r="38" spans="1:11" s="2" customFormat="1" ht="18" customHeight="1" x14ac:dyDescent="0.2">
      <c r="E38" s="4"/>
      <c r="G38" s="4"/>
    </row>
  </sheetData>
  <sortState ref="A2:K36">
    <sortCondition ref="A3"/>
  </sortState>
  <printOptions horizontalCentered="1" verticalCentered="1"/>
  <pageMargins left="0.70866141732283472" right="0.70866141732283472" top="0.74803149606299213" bottom="0.74803149606299213" header="0.31496062992125984" footer="0.31496062992125984"/>
  <pageSetup paperSize="3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2"/>
  <sheetViews>
    <sheetView tabSelected="1" zoomScale="90" zoomScaleNormal="90" workbookViewId="0">
      <selection activeCell="B25" sqref="B25"/>
    </sheetView>
  </sheetViews>
  <sheetFormatPr defaultRowHeight="12.75" x14ac:dyDescent="0.2"/>
  <cols>
    <col min="1" max="1" width="15.7109375" style="4" customWidth="1"/>
    <col min="2" max="2" width="65.28515625" customWidth="1"/>
    <col min="3" max="4" width="15.7109375" style="4" customWidth="1"/>
    <col min="5" max="5" width="87.42578125" style="4" customWidth="1"/>
  </cols>
  <sheetData>
    <row r="2" spans="1:5" ht="20.25" x14ac:dyDescent="0.3">
      <c r="A2" s="71" t="s">
        <v>106</v>
      </c>
      <c r="B2" s="72"/>
    </row>
    <row r="3" spans="1:5" ht="20.100000000000001" customHeight="1" thickBot="1" x14ac:dyDescent="0.25">
      <c r="B3" s="2"/>
    </row>
    <row r="4" spans="1:5" ht="38.25" customHeight="1" thickBot="1" x14ac:dyDescent="0.25">
      <c r="A4" s="60" t="s">
        <v>1</v>
      </c>
      <c r="B4" s="33" t="s">
        <v>85</v>
      </c>
      <c r="C4" s="60" t="s">
        <v>86</v>
      </c>
      <c r="D4" s="61" t="s">
        <v>87</v>
      </c>
      <c r="E4" s="70" t="s">
        <v>70</v>
      </c>
    </row>
    <row r="5" spans="1:5" ht="24.95" customHeight="1" x14ac:dyDescent="0.2">
      <c r="A5" s="34">
        <v>1</v>
      </c>
      <c r="B5" s="31" t="s">
        <v>84</v>
      </c>
      <c r="C5" s="64">
        <v>237100</v>
      </c>
      <c r="D5" s="38">
        <v>300000</v>
      </c>
      <c r="E5" s="41" t="s">
        <v>93</v>
      </c>
    </row>
    <row r="6" spans="1:5" ht="24.95" customHeight="1" x14ac:dyDescent="0.2">
      <c r="A6" s="37">
        <v>2</v>
      </c>
      <c r="B6" s="36" t="s">
        <v>88</v>
      </c>
      <c r="C6" s="65">
        <v>50600</v>
      </c>
      <c r="D6" s="39">
        <v>11000</v>
      </c>
      <c r="E6" s="43" t="s">
        <v>94</v>
      </c>
    </row>
    <row r="7" spans="1:5" ht="24.95" customHeight="1" x14ac:dyDescent="0.2">
      <c r="A7" s="37">
        <v>3</v>
      </c>
      <c r="B7" s="36" t="s">
        <v>89</v>
      </c>
      <c r="C7" s="63">
        <v>143550</v>
      </c>
      <c r="D7" s="39">
        <v>0</v>
      </c>
      <c r="E7" s="43" t="s">
        <v>95</v>
      </c>
    </row>
    <row r="8" spans="1:5" ht="24.95" customHeight="1" x14ac:dyDescent="0.2">
      <c r="A8" s="37">
        <v>4</v>
      </c>
      <c r="B8" s="36" t="s">
        <v>57</v>
      </c>
      <c r="C8" s="63">
        <v>237952</v>
      </c>
      <c r="D8" s="39">
        <v>300000</v>
      </c>
      <c r="E8" s="43" t="s">
        <v>96</v>
      </c>
    </row>
    <row r="9" spans="1:5" ht="24.95" customHeight="1" x14ac:dyDescent="0.2">
      <c r="A9" s="37">
        <v>5</v>
      </c>
      <c r="B9" s="36" t="s">
        <v>62</v>
      </c>
      <c r="C9" s="62">
        <v>43300</v>
      </c>
      <c r="D9" s="39">
        <v>44000</v>
      </c>
      <c r="E9" s="43" t="s">
        <v>97</v>
      </c>
    </row>
    <row r="10" spans="1:5" ht="24.95" customHeight="1" x14ac:dyDescent="0.2">
      <c r="A10" s="37">
        <v>6</v>
      </c>
      <c r="B10" s="36" t="s">
        <v>63</v>
      </c>
      <c r="C10" s="62">
        <v>68200</v>
      </c>
      <c r="D10" s="39">
        <v>0</v>
      </c>
      <c r="E10" s="43" t="s">
        <v>98</v>
      </c>
    </row>
    <row r="11" spans="1:5" ht="24.95" customHeight="1" x14ac:dyDescent="0.2">
      <c r="A11" s="37">
        <v>7</v>
      </c>
      <c r="B11" s="36" t="s">
        <v>60</v>
      </c>
      <c r="C11" s="62">
        <v>137250</v>
      </c>
      <c r="D11" s="39">
        <v>0</v>
      </c>
      <c r="E11" s="43" t="s">
        <v>99</v>
      </c>
    </row>
    <row r="12" spans="1:5" ht="24.95" customHeight="1" x14ac:dyDescent="0.2">
      <c r="A12" s="37">
        <v>8</v>
      </c>
      <c r="B12" s="36" t="s">
        <v>61</v>
      </c>
      <c r="C12" s="66">
        <v>30834</v>
      </c>
      <c r="D12" s="39">
        <v>0</v>
      </c>
      <c r="E12" s="43" t="s">
        <v>100</v>
      </c>
    </row>
    <row r="13" spans="1:5" ht="24.95" customHeight="1" x14ac:dyDescent="0.2">
      <c r="A13" s="37">
        <v>9</v>
      </c>
      <c r="B13" s="36" t="s">
        <v>58</v>
      </c>
      <c r="C13" s="68">
        <v>34325</v>
      </c>
      <c r="D13" s="39">
        <v>32760</v>
      </c>
      <c r="E13" s="43" t="s">
        <v>97</v>
      </c>
    </row>
    <row r="14" spans="1:5" ht="24.95" customHeight="1" x14ac:dyDescent="0.2">
      <c r="A14" s="37">
        <v>10</v>
      </c>
      <c r="B14" s="36" t="s">
        <v>59</v>
      </c>
      <c r="C14" s="68">
        <v>0</v>
      </c>
      <c r="D14" s="39">
        <v>47240</v>
      </c>
      <c r="E14" s="43" t="s">
        <v>101</v>
      </c>
    </row>
    <row r="15" spans="1:5" ht="24.95" customHeight="1" x14ac:dyDescent="0.2">
      <c r="A15" s="37">
        <v>11</v>
      </c>
      <c r="B15" s="36" t="s">
        <v>72</v>
      </c>
      <c r="C15" s="68">
        <v>69890</v>
      </c>
      <c r="D15" s="39">
        <v>80000</v>
      </c>
      <c r="E15" s="43" t="s">
        <v>102</v>
      </c>
    </row>
    <row r="16" spans="1:5" ht="24.95" customHeight="1" x14ac:dyDescent="0.2">
      <c r="A16" s="37">
        <v>12</v>
      </c>
      <c r="B16" s="36" t="s">
        <v>90</v>
      </c>
      <c r="C16" s="62">
        <v>24000</v>
      </c>
      <c r="D16" s="39">
        <v>0</v>
      </c>
      <c r="E16" s="43" t="s">
        <v>103</v>
      </c>
    </row>
    <row r="17" spans="1:5" ht="24.95" customHeight="1" x14ac:dyDescent="0.2">
      <c r="A17" s="37">
        <v>13</v>
      </c>
      <c r="B17" s="36" t="s">
        <v>91</v>
      </c>
      <c r="C17" s="69">
        <v>80000</v>
      </c>
      <c r="D17" s="39">
        <v>0</v>
      </c>
      <c r="E17" s="43" t="s">
        <v>104</v>
      </c>
    </row>
    <row r="18" spans="1:5" ht="24.95" customHeight="1" thickBot="1" x14ac:dyDescent="0.25">
      <c r="A18" s="35">
        <v>14</v>
      </c>
      <c r="B18" s="32" t="s">
        <v>71</v>
      </c>
      <c r="C18" s="35">
        <v>72000</v>
      </c>
      <c r="D18" s="40">
        <v>43000</v>
      </c>
      <c r="E18" s="42" t="s">
        <v>105</v>
      </c>
    </row>
    <row r="19" spans="1:5" ht="20.100000000000001" customHeight="1" x14ac:dyDescent="0.2">
      <c r="A19" s="67" t="s">
        <v>92</v>
      </c>
      <c r="B19" s="2"/>
    </row>
    <row r="20" spans="1:5" ht="20.100000000000001" customHeight="1" x14ac:dyDescent="0.2">
      <c r="B20" s="2"/>
    </row>
    <row r="21" spans="1:5" ht="20.100000000000001" customHeight="1" x14ac:dyDescent="0.2">
      <c r="B21" s="2"/>
    </row>
    <row r="22" spans="1:5" ht="20.100000000000001" customHeight="1" x14ac:dyDescent="0.2">
      <c r="B22" s="2"/>
    </row>
  </sheetData>
  <mergeCells count="1">
    <mergeCell ref="A2:B2"/>
  </mergeCells>
  <printOptions horizontalCentered="1" verticalCentered="1"/>
  <pageMargins left="0.70866141732283505" right="0.70866141732283505" top="2.9921259842519699" bottom="1.7716535433070899" header="1.69291338582677" footer="0.82677165354330695"/>
  <pageSetup scale="58" orientation="landscape" r:id="rId1"/>
  <headerFooter>
    <oddHeader xml:space="preserve">&amp;CMount Nansen Remediation Project - Review of Cost Estimate Scope and Bases
(per Engineering Agreement C00025524 dated 26 August 2014)
Summary Reconciliation of Main Quantities
</oddHeader>
    <oddFooter>&amp;LAMEC Environment and Infrastructure
&amp;RDecember 18, 2014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zoomScale="90" zoomScaleNormal="90" workbookViewId="0">
      <pane ySplit="1" topLeftCell="A2" activePane="bottomLeft" state="frozen"/>
      <selection activeCell="B69" sqref="B69"/>
      <selection pane="bottomLeft" activeCell="B69" sqref="B69"/>
    </sheetView>
  </sheetViews>
  <sheetFormatPr defaultRowHeight="12.75" x14ac:dyDescent="0.2"/>
  <cols>
    <col min="1" max="1" width="12.28515625" style="2" customWidth="1"/>
    <col min="2" max="2" width="63.42578125" customWidth="1"/>
    <col min="3" max="3" width="31.42578125" customWidth="1"/>
    <col min="4" max="4" width="48.7109375" customWidth="1"/>
    <col min="5" max="5" width="26.5703125" style="1" customWidth="1"/>
    <col min="6" max="6" width="6.5703125" customWidth="1"/>
    <col min="7" max="7" width="51.42578125" customWidth="1"/>
  </cols>
  <sheetData>
    <row r="1" spans="1:7" ht="51" customHeight="1" thickBot="1" x14ac:dyDescent="0.25">
      <c r="A1" s="25" t="s">
        <v>73</v>
      </c>
      <c r="B1" s="25" t="s">
        <v>9</v>
      </c>
      <c r="C1" s="24" t="s">
        <v>4</v>
      </c>
      <c r="D1" s="24" t="s">
        <v>3</v>
      </c>
      <c r="E1" s="23" t="s">
        <v>6</v>
      </c>
      <c r="F1" s="25" t="s">
        <v>1</v>
      </c>
      <c r="G1" s="27"/>
    </row>
    <row r="2" spans="1:7" s="2" customFormat="1" ht="18" customHeight="1" x14ac:dyDescent="0.2">
      <c r="A2" s="18">
        <v>215</v>
      </c>
      <c r="B2" s="18" t="s">
        <v>10</v>
      </c>
      <c r="C2" s="18" t="s">
        <v>11</v>
      </c>
      <c r="D2" s="18" t="s">
        <v>12</v>
      </c>
      <c r="E2" s="45">
        <v>38750</v>
      </c>
      <c r="F2" s="18">
        <v>1</v>
      </c>
      <c r="G2" s="18"/>
    </row>
    <row r="3" spans="1:7" s="2" customFormat="1" ht="18" customHeight="1" x14ac:dyDescent="0.2">
      <c r="A3" s="18"/>
      <c r="B3" s="18"/>
      <c r="C3" s="18"/>
      <c r="D3" s="18"/>
      <c r="E3" s="28"/>
      <c r="F3" s="18"/>
      <c r="G3" s="18"/>
    </row>
    <row r="4" spans="1:7" s="2" customFormat="1" ht="18" customHeight="1" x14ac:dyDescent="0.2">
      <c r="A4" s="18">
        <v>220</v>
      </c>
      <c r="B4" s="26" t="s">
        <v>28</v>
      </c>
      <c r="C4" s="18" t="s">
        <v>11</v>
      </c>
      <c r="D4" s="18" t="s">
        <v>12</v>
      </c>
      <c r="E4" s="45">
        <v>4550</v>
      </c>
      <c r="F4" s="18">
        <v>2</v>
      </c>
      <c r="G4" s="18" t="s">
        <v>29</v>
      </c>
    </row>
    <row r="5" spans="1:7" s="2" customFormat="1" ht="18" customHeight="1" x14ac:dyDescent="0.2">
      <c r="A5" s="18"/>
      <c r="B5" s="18"/>
      <c r="C5" s="18"/>
      <c r="D5" s="18"/>
      <c r="E5" s="28"/>
      <c r="F5" s="18"/>
      <c r="G5" s="18"/>
    </row>
    <row r="6" spans="1:7" s="2" customFormat="1" ht="18" customHeight="1" x14ac:dyDescent="0.2">
      <c r="A6" s="18">
        <v>225</v>
      </c>
      <c r="B6" s="18" t="s">
        <v>14</v>
      </c>
      <c r="C6" s="18" t="s">
        <v>11</v>
      </c>
      <c r="D6" s="18" t="s">
        <v>51</v>
      </c>
      <c r="E6" s="49">
        <v>8000</v>
      </c>
      <c r="F6" s="18">
        <v>3</v>
      </c>
      <c r="G6" s="18"/>
    </row>
    <row r="7" spans="1:7" s="2" customFormat="1" ht="18" customHeight="1" thickBot="1" x14ac:dyDescent="0.25">
      <c r="A7" s="18">
        <v>225</v>
      </c>
      <c r="B7" s="18" t="s">
        <v>10</v>
      </c>
      <c r="C7" s="18" t="s">
        <v>11</v>
      </c>
      <c r="D7" s="18" t="s">
        <v>49</v>
      </c>
      <c r="E7" s="46">
        <v>5000</v>
      </c>
      <c r="F7" s="18">
        <v>4</v>
      </c>
      <c r="G7" s="18"/>
    </row>
    <row r="8" spans="1:7" s="2" customFormat="1" ht="18" customHeight="1" thickTop="1" x14ac:dyDescent="0.2">
      <c r="A8" s="18"/>
      <c r="B8" s="18"/>
      <c r="C8" s="18"/>
      <c r="D8" s="18"/>
      <c r="E8" s="30">
        <f>SUM(E6:E7)</f>
        <v>13000</v>
      </c>
      <c r="F8" s="18"/>
      <c r="G8" s="18"/>
    </row>
    <row r="9" spans="1:7" s="2" customFormat="1" ht="18" customHeight="1" x14ac:dyDescent="0.2">
      <c r="A9" s="18"/>
      <c r="B9" s="18"/>
      <c r="C9" s="18"/>
      <c r="D9" s="18"/>
      <c r="E9" s="28"/>
      <c r="F9" s="18"/>
      <c r="G9" s="18"/>
    </row>
    <row r="10" spans="1:7" s="2" customFormat="1" ht="18" customHeight="1" x14ac:dyDescent="0.2">
      <c r="A10" s="18">
        <v>235</v>
      </c>
      <c r="B10" s="18" t="s">
        <v>15</v>
      </c>
      <c r="C10" s="18" t="s">
        <v>2</v>
      </c>
      <c r="D10" s="18" t="s">
        <v>17</v>
      </c>
      <c r="E10" s="47">
        <v>46500</v>
      </c>
      <c r="F10" s="18">
        <v>5</v>
      </c>
      <c r="G10" s="18"/>
    </row>
    <row r="11" spans="1:7" s="2" customFormat="1" ht="18" customHeight="1" x14ac:dyDescent="0.2">
      <c r="A11" s="18"/>
      <c r="B11" s="18"/>
      <c r="C11" s="18"/>
      <c r="D11" s="18"/>
      <c r="E11" s="28"/>
      <c r="F11" s="18"/>
      <c r="G11" s="18"/>
    </row>
    <row r="12" spans="1:7" s="2" customFormat="1" ht="18" customHeight="1" x14ac:dyDescent="0.2">
      <c r="A12" s="18">
        <v>250</v>
      </c>
      <c r="B12" s="18" t="s">
        <v>19</v>
      </c>
      <c r="C12" s="18" t="s">
        <v>11</v>
      </c>
      <c r="D12" s="18" t="s">
        <v>51</v>
      </c>
      <c r="E12" s="28">
        <v>27750</v>
      </c>
      <c r="F12" s="18">
        <v>6</v>
      </c>
      <c r="G12" s="18" t="s">
        <v>53</v>
      </c>
    </row>
    <row r="13" spans="1:7" s="2" customFormat="1" ht="18" customHeight="1" thickBot="1" x14ac:dyDescent="0.25">
      <c r="A13" s="18">
        <v>250</v>
      </c>
      <c r="B13" s="18" t="s">
        <v>18</v>
      </c>
      <c r="C13" s="18" t="s">
        <v>11</v>
      </c>
      <c r="D13" s="18" t="s">
        <v>51</v>
      </c>
      <c r="E13" s="53">
        <v>55500</v>
      </c>
      <c r="F13" s="18">
        <v>7</v>
      </c>
      <c r="G13" s="18" t="s">
        <v>54</v>
      </c>
    </row>
    <row r="14" spans="1:7" s="2" customFormat="1" ht="18" customHeight="1" thickTop="1" x14ac:dyDescent="0.2">
      <c r="A14" s="18"/>
      <c r="B14" s="18"/>
      <c r="C14" s="18"/>
      <c r="D14" s="18"/>
      <c r="E14" s="30">
        <f>SUM(E12:E13)</f>
        <v>83250</v>
      </c>
      <c r="F14" s="18"/>
      <c r="G14" s="18"/>
    </row>
    <row r="15" spans="1:7" s="2" customFormat="1" ht="18" customHeight="1" x14ac:dyDescent="0.2">
      <c r="A15" s="18"/>
      <c r="B15" s="18"/>
      <c r="C15" s="18"/>
      <c r="D15" s="18"/>
      <c r="E15" s="28"/>
      <c r="F15" s="18"/>
      <c r="G15" s="18"/>
    </row>
    <row r="16" spans="1:7" s="2" customFormat="1" ht="18" customHeight="1" x14ac:dyDescent="0.2">
      <c r="A16" s="18">
        <v>255</v>
      </c>
      <c r="B16" s="18" t="s">
        <v>16</v>
      </c>
      <c r="C16" s="18" t="s">
        <v>2</v>
      </c>
      <c r="D16" s="18" t="s">
        <v>17</v>
      </c>
      <c r="E16" s="47">
        <v>29000</v>
      </c>
      <c r="F16" s="18">
        <v>8</v>
      </c>
      <c r="G16" s="18"/>
    </row>
    <row r="17" spans="1:7" s="2" customFormat="1" ht="18" customHeight="1" x14ac:dyDescent="0.2">
      <c r="A17" s="18"/>
      <c r="B17" s="18"/>
      <c r="C17" s="18"/>
      <c r="D17" s="18"/>
      <c r="E17" s="28"/>
      <c r="F17" s="18"/>
      <c r="G17" s="18"/>
    </row>
    <row r="18" spans="1:7" s="2" customFormat="1" ht="18" customHeight="1" x14ac:dyDescent="0.2">
      <c r="A18" s="18">
        <v>260</v>
      </c>
      <c r="B18" s="18" t="s">
        <v>30</v>
      </c>
      <c r="C18" s="18" t="s">
        <v>11</v>
      </c>
      <c r="D18" s="18" t="s">
        <v>51</v>
      </c>
      <c r="E18" s="47">
        <v>40800</v>
      </c>
      <c r="F18" s="18">
        <v>9</v>
      </c>
      <c r="G18" s="18"/>
    </row>
    <row r="19" spans="1:7" s="2" customFormat="1" ht="18" customHeight="1" x14ac:dyDescent="0.2">
      <c r="A19" s="18"/>
      <c r="B19" s="18"/>
      <c r="C19" s="18"/>
      <c r="D19" s="18"/>
      <c r="E19" s="28"/>
      <c r="F19" s="18"/>
      <c r="G19" s="18"/>
    </row>
    <row r="20" spans="1:7" s="2" customFormat="1" ht="18" customHeight="1" x14ac:dyDescent="0.2">
      <c r="A20" s="18">
        <v>320</v>
      </c>
      <c r="B20" s="18" t="s">
        <v>16</v>
      </c>
      <c r="C20" s="18" t="s">
        <v>2</v>
      </c>
      <c r="D20" s="18" t="s">
        <v>17</v>
      </c>
      <c r="E20" s="47">
        <v>68050</v>
      </c>
      <c r="F20" s="18">
        <v>10</v>
      </c>
      <c r="G20" s="18"/>
    </row>
    <row r="21" spans="1:7" s="2" customFormat="1" ht="18" customHeight="1" x14ac:dyDescent="0.2">
      <c r="A21" s="18"/>
      <c r="B21" s="18"/>
      <c r="C21" s="18"/>
      <c r="D21" s="18"/>
      <c r="E21" s="28"/>
      <c r="F21" s="18"/>
      <c r="G21" s="18"/>
    </row>
    <row r="22" spans="1:7" s="2" customFormat="1" ht="18" customHeight="1" x14ac:dyDescent="0.2">
      <c r="A22" s="18">
        <v>325</v>
      </c>
      <c r="B22" s="18" t="s">
        <v>23</v>
      </c>
      <c r="C22" s="18" t="s">
        <v>11</v>
      </c>
      <c r="D22" s="18" t="s">
        <v>51</v>
      </c>
      <c r="E22" s="28">
        <v>115800</v>
      </c>
      <c r="F22" s="18">
        <v>11</v>
      </c>
      <c r="G22" s="18" t="s">
        <v>53</v>
      </c>
    </row>
    <row r="23" spans="1:7" s="2" customFormat="1" ht="18" customHeight="1" x14ac:dyDescent="0.2">
      <c r="A23" s="18">
        <v>325</v>
      </c>
      <c r="B23" s="18" t="s">
        <v>22</v>
      </c>
      <c r="C23" s="18" t="s">
        <v>11</v>
      </c>
      <c r="D23" s="18" t="s">
        <v>51</v>
      </c>
      <c r="E23" s="52">
        <v>50000</v>
      </c>
      <c r="F23" s="18">
        <v>12</v>
      </c>
      <c r="G23" s="18"/>
    </row>
    <row r="24" spans="1:7" s="2" customFormat="1" ht="18" customHeight="1" x14ac:dyDescent="0.2">
      <c r="A24" s="18">
        <v>325</v>
      </c>
      <c r="B24" s="18" t="s">
        <v>20</v>
      </c>
      <c r="C24" s="18" t="s">
        <v>11</v>
      </c>
      <c r="D24" s="18" t="s">
        <v>51</v>
      </c>
      <c r="E24" s="53">
        <v>181600</v>
      </c>
      <c r="F24" s="18">
        <v>13</v>
      </c>
      <c r="G24" s="18" t="s">
        <v>54</v>
      </c>
    </row>
    <row r="25" spans="1:7" s="2" customFormat="1" ht="18" customHeight="1" thickBot="1" x14ac:dyDescent="0.25">
      <c r="A25" s="18">
        <v>325</v>
      </c>
      <c r="B25" s="18" t="s">
        <v>21</v>
      </c>
      <c r="C25" s="18" t="s">
        <v>11</v>
      </c>
      <c r="D25" s="18" t="s">
        <v>51</v>
      </c>
      <c r="E25" s="49">
        <v>5800</v>
      </c>
      <c r="F25" s="18">
        <v>14</v>
      </c>
      <c r="G25" s="18"/>
    </row>
    <row r="26" spans="1:7" s="2" customFormat="1" ht="18" customHeight="1" thickTop="1" x14ac:dyDescent="0.2">
      <c r="A26" s="18"/>
      <c r="B26" s="18"/>
      <c r="C26" s="18"/>
      <c r="D26" s="18"/>
      <c r="E26" s="30">
        <f>SUM(E22:E25)</f>
        <v>353200</v>
      </c>
      <c r="F26" s="18"/>
      <c r="G26" s="18"/>
    </row>
    <row r="27" spans="1:7" s="2" customFormat="1" ht="18" customHeight="1" x14ac:dyDescent="0.2">
      <c r="A27" s="18"/>
      <c r="B27" s="18"/>
      <c r="C27" s="18"/>
      <c r="D27" s="18"/>
      <c r="E27" s="28"/>
      <c r="F27" s="18"/>
      <c r="G27" s="18"/>
    </row>
    <row r="28" spans="1:7" s="2" customFormat="1" ht="18" customHeight="1" x14ac:dyDescent="0.2">
      <c r="A28" s="18">
        <v>330</v>
      </c>
      <c r="B28" s="18" t="s">
        <v>52</v>
      </c>
      <c r="C28" s="18" t="s">
        <v>24</v>
      </c>
      <c r="D28" s="18" t="s">
        <v>50</v>
      </c>
      <c r="E28" s="57">
        <v>34325</v>
      </c>
      <c r="F28" s="18">
        <v>15</v>
      </c>
      <c r="G28" s="18"/>
    </row>
    <row r="29" spans="1:7" s="2" customFormat="1" ht="18" customHeight="1" x14ac:dyDescent="0.2">
      <c r="A29" s="18"/>
      <c r="B29" s="18"/>
      <c r="C29" s="18"/>
      <c r="D29" s="18"/>
      <c r="E29" s="28"/>
      <c r="F29" s="18"/>
      <c r="G29" s="18"/>
    </row>
    <row r="30" spans="1:7" s="2" customFormat="1" ht="18" customHeight="1" x14ac:dyDescent="0.2">
      <c r="A30" s="18">
        <v>335</v>
      </c>
      <c r="B30" s="18" t="s">
        <v>27</v>
      </c>
      <c r="C30" s="18" t="s">
        <v>24</v>
      </c>
      <c r="D30" s="18" t="s">
        <v>50</v>
      </c>
      <c r="E30" s="46">
        <v>79800</v>
      </c>
      <c r="F30" s="18">
        <v>16</v>
      </c>
      <c r="G30" s="18"/>
    </row>
    <row r="31" spans="1:7" s="2" customFormat="1" ht="18" customHeight="1" x14ac:dyDescent="0.2">
      <c r="A31" s="18">
        <v>335</v>
      </c>
      <c r="B31" s="26" t="s">
        <v>28</v>
      </c>
      <c r="C31" s="18" t="s">
        <v>24</v>
      </c>
      <c r="D31" s="18" t="s">
        <v>50</v>
      </c>
      <c r="E31" s="46">
        <v>57450</v>
      </c>
      <c r="F31" s="18">
        <v>17</v>
      </c>
      <c r="G31" s="18"/>
    </row>
    <row r="32" spans="1:7" s="2" customFormat="1" ht="18" customHeight="1" thickBot="1" x14ac:dyDescent="0.25">
      <c r="A32" s="18">
        <v>335</v>
      </c>
      <c r="B32" s="26" t="s">
        <v>33</v>
      </c>
      <c r="C32" s="18" t="s">
        <v>24</v>
      </c>
      <c r="D32" s="18" t="s">
        <v>50</v>
      </c>
      <c r="E32" s="46">
        <v>0</v>
      </c>
      <c r="F32" s="18">
        <v>18</v>
      </c>
      <c r="G32" s="18"/>
    </row>
    <row r="33" spans="1:7" s="2" customFormat="1" ht="18" customHeight="1" thickTop="1" x14ac:dyDescent="0.2">
      <c r="A33" s="18"/>
      <c r="B33" s="18"/>
      <c r="C33" s="18"/>
      <c r="D33" s="18"/>
      <c r="E33" s="30">
        <f>SUM(E30:E32)</f>
        <v>137250</v>
      </c>
      <c r="F33" s="18"/>
      <c r="G33" s="18"/>
    </row>
    <row r="34" spans="1:7" s="2" customFormat="1" ht="18" customHeight="1" x14ac:dyDescent="0.2">
      <c r="A34" s="18"/>
      <c r="B34" s="18"/>
      <c r="C34" s="18"/>
      <c r="D34" s="18"/>
      <c r="E34" s="28"/>
      <c r="F34" s="18"/>
      <c r="G34" s="18"/>
    </row>
    <row r="35" spans="1:7" s="2" customFormat="1" ht="18" customHeight="1" x14ac:dyDescent="0.2">
      <c r="A35" s="18">
        <v>345</v>
      </c>
      <c r="B35" s="18" t="s">
        <v>10</v>
      </c>
      <c r="C35" s="18" t="s">
        <v>11</v>
      </c>
      <c r="D35" s="18" t="s">
        <v>49</v>
      </c>
      <c r="E35" s="46">
        <v>37850</v>
      </c>
      <c r="F35" s="18">
        <v>19</v>
      </c>
      <c r="G35" s="18"/>
    </row>
    <row r="36" spans="1:7" s="2" customFormat="1" ht="18" customHeight="1" thickBot="1" x14ac:dyDescent="0.25">
      <c r="A36" s="18">
        <v>345</v>
      </c>
      <c r="B36" s="18" t="s">
        <v>33</v>
      </c>
      <c r="C36" s="18" t="s">
        <v>11</v>
      </c>
      <c r="D36" s="18" t="s">
        <v>49</v>
      </c>
      <c r="E36" s="46">
        <v>25350</v>
      </c>
      <c r="F36" s="18">
        <v>20</v>
      </c>
      <c r="G36" s="18"/>
    </row>
    <row r="37" spans="1:7" s="2" customFormat="1" ht="18" customHeight="1" thickTop="1" x14ac:dyDescent="0.2">
      <c r="A37" s="18"/>
      <c r="B37" s="18"/>
      <c r="C37" s="18"/>
      <c r="D37" s="18"/>
      <c r="E37" s="30">
        <f>SUM(E35:E36)</f>
        <v>63200</v>
      </c>
      <c r="F37" s="18"/>
      <c r="G37" s="18"/>
    </row>
    <row r="38" spans="1:7" s="2" customFormat="1" ht="18" customHeight="1" x14ac:dyDescent="0.2">
      <c r="A38" s="18"/>
      <c r="B38" s="18"/>
      <c r="C38" s="18"/>
      <c r="D38" s="18"/>
      <c r="E38" s="28"/>
      <c r="F38" s="18"/>
      <c r="G38" s="18"/>
    </row>
    <row r="39" spans="1:7" s="2" customFormat="1" ht="18" customHeight="1" x14ac:dyDescent="0.2">
      <c r="A39" s="18">
        <v>350</v>
      </c>
      <c r="B39" s="18" t="s">
        <v>0</v>
      </c>
      <c r="C39" s="18" t="s">
        <v>11</v>
      </c>
      <c r="D39" s="18" t="s">
        <v>51</v>
      </c>
      <c r="E39" s="49">
        <v>2600</v>
      </c>
      <c r="F39" s="18">
        <v>21</v>
      </c>
      <c r="G39" s="18"/>
    </row>
    <row r="40" spans="1:7" s="2" customFormat="1" ht="18" customHeight="1" x14ac:dyDescent="0.2">
      <c r="A40" s="18">
        <v>350</v>
      </c>
      <c r="B40" s="18" t="s">
        <v>36</v>
      </c>
      <c r="C40" s="18" t="s">
        <v>11</v>
      </c>
      <c r="D40" s="18" t="s">
        <v>51</v>
      </c>
      <c r="E40" s="49">
        <v>1000</v>
      </c>
      <c r="F40" s="18">
        <v>22</v>
      </c>
      <c r="G40" s="18"/>
    </row>
    <row r="41" spans="1:7" s="2" customFormat="1" ht="18" customHeight="1" x14ac:dyDescent="0.2">
      <c r="A41" s="18">
        <v>350</v>
      </c>
      <c r="B41" s="18" t="s">
        <v>39</v>
      </c>
      <c r="C41" s="18" t="s">
        <v>11</v>
      </c>
      <c r="D41" s="18" t="s">
        <v>51</v>
      </c>
      <c r="E41" s="49">
        <v>9422</v>
      </c>
      <c r="F41" s="18">
        <v>23</v>
      </c>
      <c r="G41" s="18"/>
    </row>
    <row r="42" spans="1:7" s="2" customFormat="1" ht="18" customHeight="1" x14ac:dyDescent="0.2">
      <c r="A42" s="18">
        <v>350</v>
      </c>
      <c r="B42" s="18" t="s">
        <v>38</v>
      </c>
      <c r="C42" s="18" t="s">
        <v>11</v>
      </c>
      <c r="D42" s="18" t="s">
        <v>51</v>
      </c>
      <c r="E42" s="48">
        <v>1787</v>
      </c>
      <c r="F42" s="18">
        <v>24</v>
      </c>
      <c r="G42" s="18"/>
    </row>
    <row r="43" spans="1:7" s="2" customFormat="1" ht="18" customHeight="1" x14ac:dyDescent="0.2">
      <c r="A43" s="18">
        <v>350</v>
      </c>
      <c r="B43" s="18" t="s">
        <v>37</v>
      </c>
      <c r="C43" s="18" t="s">
        <v>11</v>
      </c>
      <c r="D43" s="18" t="s">
        <v>51</v>
      </c>
      <c r="E43" s="48">
        <v>12120</v>
      </c>
      <c r="F43" s="18">
        <v>25</v>
      </c>
      <c r="G43" s="18"/>
    </row>
    <row r="44" spans="1:7" s="2" customFormat="1" ht="18" customHeight="1" x14ac:dyDescent="0.2">
      <c r="A44" s="18">
        <v>350</v>
      </c>
      <c r="B44" s="18" t="s">
        <v>40</v>
      </c>
      <c r="C44" s="18" t="s">
        <v>11</v>
      </c>
      <c r="D44" s="18" t="s">
        <v>51</v>
      </c>
      <c r="E44" s="48">
        <v>14777</v>
      </c>
      <c r="F44" s="18">
        <v>26</v>
      </c>
      <c r="G44" s="18"/>
    </row>
    <row r="45" spans="1:7" s="2" customFormat="1" ht="18" customHeight="1" x14ac:dyDescent="0.2">
      <c r="A45" s="18">
        <v>350</v>
      </c>
      <c r="B45" s="18" t="s">
        <v>34</v>
      </c>
      <c r="C45" s="18" t="s">
        <v>11</v>
      </c>
      <c r="D45" s="18" t="s">
        <v>51</v>
      </c>
      <c r="E45" s="52">
        <v>600</v>
      </c>
      <c r="F45" s="18">
        <v>27</v>
      </c>
      <c r="G45" s="18"/>
    </row>
    <row r="46" spans="1:7" s="2" customFormat="1" ht="18" customHeight="1" thickBot="1" x14ac:dyDescent="0.25">
      <c r="A46" s="18">
        <v>350</v>
      </c>
      <c r="B46" s="18" t="s">
        <v>35</v>
      </c>
      <c r="C46" s="18" t="s">
        <v>11</v>
      </c>
      <c r="D46" s="18" t="s">
        <v>51</v>
      </c>
      <c r="E46" s="49">
        <v>2200</v>
      </c>
      <c r="F46" s="18">
        <v>28</v>
      </c>
      <c r="G46" s="18"/>
    </row>
    <row r="47" spans="1:7" s="2" customFormat="1" ht="18" customHeight="1" thickTop="1" x14ac:dyDescent="0.2">
      <c r="A47" s="18"/>
      <c r="B47" s="18"/>
      <c r="C47" s="18"/>
      <c r="D47" s="18"/>
      <c r="E47" s="30">
        <f>SUM(E39:E46)</f>
        <v>44506</v>
      </c>
      <c r="F47" s="18"/>
      <c r="G47" s="18"/>
    </row>
    <row r="48" spans="1:7" s="2" customFormat="1" ht="18" customHeight="1" x14ac:dyDescent="0.2">
      <c r="A48" s="18"/>
      <c r="B48" s="18"/>
      <c r="C48" s="18"/>
      <c r="D48" s="18"/>
      <c r="E48" s="28"/>
      <c r="F48" s="18"/>
      <c r="G48" s="18"/>
    </row>
    <row r="49" spans="1:7" s="2" customFormat="1" ht="18" customHeight="1" x14ac:dyDescent="0.2">
      <c r="A49" s="18">
        <v>355</v>
      </c>
      <c r="B49" s="18" t="s">
        <v>31</v>
      </c>
      <c r="C49" s="18" t="s">
        <v>11</v>
      </c>
      <c r="D49" s="18" t="s">
        <v>51</v>
      </c>
      <c r="E49" s="48">
        <v>20000</v>
      </c>
      <c r="F49" s="18">
        <v>29</v>
      </c>
      <c r="G49" s="18"/>
    </row>
    <row r="50" spans="1:7" s="2" customFormat="1" ht="18" customHeight="1" x14ac:dyDescent="0.2">
      <c r="A50" s="18">
        <v>355</v>
      </c>
      <c r="B50" s="18" t="s">
        <v>30</v>
      </c>
      <c r="C50" s="18" t="s">
        <v>11</v>
      </c>
      <c r="D50" s="18" t="s">
        <v>51</v>
      </c>
      <c r="E50" s="48">
        <v>115617</v>
      </c>
      <c r="F50" s="18">
        <v>30</v>
      </c>
      <c r="G50" s="18"/>
    </row>
    <row r="51" spans="1:7" s="2" customFormat="1" ht="18" customHeight="1" x14ac:dyDescent="0.2">
      <c r="A51" s="18">
        <v>355</v>
      </c>
      <c r="B51" s="18" t="s">
        <v>32</v>
      </c>
      <c r="C51" s="18" t="s">
        <v>11</v>
      </c>
      <c r="D51" s="18" t="s">
        <v>51</v>
      </c>
      <c r="E51" s="49">
        <v>1812</v>
      </c>
      <c r="F51" s="18">
        <v>31</v>
      </c>
      <c r="G51" s="18"/>
    </row>
    <row r="52" spans="1:7" s="2" customFormat="1" ht="18" customHeight="1" thickBot="1" x14ac:dyDescent="0.25">
      <c r="A52" s="18">
        <v>355</v>
      </c>
      <c r="B52" s="18" t="s">
        <v>16</v>
      </c>
      <c r="C52" s="18" t="s">
        <v>11</v>
      </c>
      <c r="D52" s="18" t="s">
        <v>51</v>
      </c>
      <c r="E52" s="48">
        <v>32851</v>
      </c>
      <c r="F52" s="18">
        <v>32</v>
      </c>
      <c r="G52" s="18"/>
    </row>
    <row r="53" spans="1:7" s="2" customFormat="1" ht="18" customHeight="1" thickTop="1" x14ac:dyDescent="0.2">
      <c r="A53" s="18"/>
      <c r="B53" s="18"/>
      <c r="C53" s="18"/>
      <c r="D53" s="18"/>
      <c r="E53" s="30">
        <f>SUM(E49:E52)</f>
        <v>170280</v>
      </c>
      <c r="F53" s="18"/>
      <c r="G53" s="18"/>
    </row>
    <row r="54" spans="1:7" s="2" customFormat="1" ht="18" customHeight="1" x14ac:dyDescent="0.2">
      <c r="A54" s="18"/>
      <c r="B54" s="18"/>
      <c r="C54" s="18"/>
      <c r="D54" s="18"/>
      <c r="E54" s="28"/>
      <c r="F54" s="18"/>
      <c r="G54" s="18"/>
    </row>
    <row r="55" spans="1:7" s="2" customFormat="1" ht="18" customHeight="1" x14ac:dyDescent="0.2">
      <c r="A55" s="18">
        <v>375</v>
      </c>
      <c r="B55" s="18" t="s">
        <v>42</v>
      </c>
      <c r="C55" s="18" t="s">
        <v>11</v>
      </c>
      <c r="D55" s="18" t="s">
        <v>41</v>
      </c>
      <c r="E55" s="51">
        <v>80000</v>
      </c>
      <c r="F55" s="18">
        <v>33</v>
      </c>
      <c r="G55" s="18"/>
    </row>
    <row r="56" spans="1:7" s="2" customFormat="1" ht="18" customHeight="1" thickBot="1" x14ac:dyDescent="0.25">
      <c r="A56" s="18">
        <v>375</v>
      </c>
      <c r="B56" s="18" t="s">
        <v>28</v>
      </c>
      <c r="C56" s="18" t="s">
        <v>11</v>
      </c>
      <c r="D56" s="18" t="s">
        <v>41</v>
      </c>
      <c r="E56" s="46">
        <v>24000</v>
      </c>
      <c r="F56" s="18">
        <v>34</v>
      </c>
      <c r="G56" s="18" t="s">
        <v>29</v>
      </c>
    </row>
    <row r="57" spans="1:7" s="2" customFormat="1" ht="18" customHeight="1" thickTop="1" x14ac:dyDescent="0.2">
      <c r="A57" s="18"/>
      <c r="B57" s="18"/>
      <c r="C57" s="18"/>
      <c r="D57" s="18"/>
      <c r="E57" s="30">
        <f>SUM(E55:E56)</f>
        <v>104000</v>
      </c>
      <c r="F57" s="18"/>
      <c r="G57" s="18"/>
    </row>
    <row r="58" spans="1:7" s="2" customFormat="1" ht="18" customHeight="1" x14ac:dyDescent="0.2">
      <c r="A58" s="18"/>
      <c r="B58" s="18"/>
      <c r="C58" s="18"/>
      <c r="D58" s="18"/>
      <c r="E58" s="28"/>
      <c r="F58" s="18"/>
      <c r="G58" s="18"/>
    </row>
    <row r="59" spans="1:7" s="2" customFormat="1" ht="18" customHeight="1" x14ac:dyDescent="0.2">
      <c r="A59" s="18">
        <v>415</v>
      </c>
      <c r="B59" s="18" t="s">
        <v>52</v>
      </c>
      <c r="C59" s="18" t="s">
        <v>25</v>
      </c>
      <c r="D59" s="18" t="s">
        <v>26</v>
      </c>
      <c r="E59" s="57">
        <v>69890</v>
      </c>
      <c r="F59" s="18">
        <v>35</v>
      </c>
      <c r="G59" s="18"/>
    </row>
    <row r="60" spans="1:7" s="2" customFormat="1" ht="18" customHeight="1" thickBot="1" x14ac:dyDescent="0.25">
      <c r="A60" s="21"/>
      <c r="B60" s="21"/>
      <c r="C60" s="21"/>
      <c r="D60" s="21"/>
      <c r="E60" s="29"/>
      <c r="F60" s="21"/>
      <c r="G60" s="21"/>
    </row>
    <row r="61" spans="1:7" s="2" customFormat="1" ht="18" customHeight="1" x14ac:dyDescent="0.2">
      <c r="E61" s="5"/>
    </row>
    <row r="62" spans="1:7" s="2" customFormat="1" ht="18" customHeight="1" x14ac:dyDescent="0.2">
      <c r="D62" s="44" t="s">
        <v>75</v>
      </c>
      <c r="E62" s="7">
        <f>+E2+E4+E7+E33+E37+E56</f>
        <v>272750</v>
      </c>
    </row>
    <row r="63" spans="1:7" s="2" customFormat="1" ht="18" customHeight="1" x14ac:dyDescent="0.2">
      <c r="D63" s="44" t="s">
        <v>74</v>
      </c>
      <c r="E63" s="11">
        <f>+E10+E16+E18+E20+E42+E43+E44+E49+E50+E52</f>
        <v>381502</v>
      </c>
      <c r="F63" s="58" t="s">
        <v>80</v>
      </c>
    </row>
    <row r="64" spans="1:7" s="2" customFormat="1" ht="18" customHeight="1" x14ac:dyDescent="0.2">
      <c r="D64" s="44" t="s">
        <v>76</v>
      </c>
      <c r="E64" s="50">
        <f>+E6+E25+E39+E40+E41+E46+E51</f>
        <v>30834</v>
      </c>
    </row>
    <row r="65" spans="4:5" s="2" customFormat="1" ht="18" customHeight="1" x14ac:dyDescent="0.2">
      <c r="D65" s="44" t="s">
        <v>77</v>
      </c>
      <c r="E65" s="54">
        <f>+E13+E24</f>
        <v>237100</v>
      </c>
    </row>
    <row r="66" spans="4:5" s="2" customFormat="1" ht="18" customHeight="1" x14ac:dyDescent="0.2">
      <c r="D66" s="44" t="s">
        <v>79</v>
      </c>
      <c r="E66" s="56">
        <f>+E28+E59</f>
        <v>104215</v>
      </c>
    </row>
    <row r="67" spans="4:5" s="2" customFormat="1" ht="18" customHeight="1" x14ac:dyDescent="0.2">
      <c r="D67" s="44" t="s">
        <v>78</v>
      </c>
      <c r="E67" s="59">
        <f>+E23+E45</f>
        <v>50600</v>
      </c>
    </row>
    <row r="68" spans="4:5" s="2" customFormat="1" ht="18" customHeight="1" x14ac:dyDescent="0.2">
      <c r="D68" s="44" t="s">
        <v>81</v>
      </c>
      <c r="E68" s="55">
        <f>+E55</f>
        <v>80000</v>
      </c>
    </row>
  </sheetData>
  <printOptions horizontalCentered="1"/>
  <pageMargins left="0.70866141732283505" right="0.70866141732283505" top="2.2440944881889799" bottom="1.37795275590551" header="0.90551181102362199" footer="0.31496062992126"/>
  <pageSetup paperSize="3" scale="79" fitToHeight="2" orientation="landscape" r:id="rId1"/>
  <headerFooter>
    <oddHeader>&amp;CMount Nansen Remediation Project - Review of Cost Estimate Scope and Bases
(per Engineering Agreement C00025524 dated 26 August 2014)
Material Volumes By Primavera Schedule Activities
***** DRAFT *****</oddHeader>
    <oddFooter>&amp;LAMEC Environment and Infrastructure
&amp;CPage &amp;P of &amp;N&amp;ROctober 10, 2014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GridLines="0" zoomScale="90" zoomScaleNormal="90" workbookViewId="0">
      <pane ySplit="1" topLeftCell="A2" activePane="bottomLeft" state="frozen"/>
      <selection activeCell="B69" sqref="B69"/>
      <selection pane="bottomLeft" activeCell="B69" sqref="B69"/>
    </sheetView>
  </sheetViews>
  <sheetFormatPr defaultRowHeight="12.75" x14ac:dyDescent="0.2"/>
  <cols>
    <col min="1" max="1" width="9.140625" style="2"/>
    <col min="2" max="2" width="58.140625" customWidth="1"/>
    <col min="3" max="3" width="28" customWidth="1"/>
    <col min="4" max="4" width="52.85546875" customWidth="1"/>
    <col min="5" max="5" width="20.28515625" style="1" customWidth="1"/>
    <col min="6" max="6" width="6.5703125" customWidth="1"/>
    <col min="7" max="7" width="51.5703125" customWidth="1"/>
  </cols>
  <sheetData>
    <row r="1" spans="1:7" ht="51" customHeight="1" thickBot="1" x14ac:dyDescent="0.25">
      <c r="A1" s="25" t="s">
        <v>8</v>
      </c>
      <c r="B1" s="25" t="s">
        <v>9</v>
      </c>
      <c r="C1" s="24" t="s">
        <v>4</v>
      </c>
      <c r="D1" s="24" t="s">
        <v>83</v>
      </c>
      <c r="E1" s="23" t="s">
        <v>6</v>
      </c>
      <c r="F1" s="25" t="s">
        <v>1</v>
      </c>
      <c r="G1" s="27"/>
    </row>
    <row r="2" spans="1:7" s="2" customFormat="1" ht="18" customHeight="1" x14ac:dyDescent="0.2">
      <c r="A2" s="18"/>
      <c r="B2" s="18"/>
      <c r="C2" s="18"/>
      <c r="D2" s="18"/>
      <c r="E2" s="19"/>
      <c r="F2" s="18"/>
      <c r="G2" s="18"/>
    </row>
    <row r="3" spans="1:7" s="2" customFormat="1" ht="18" customHeight="1" x14ac:dyDescent="0.2">
      <c r="A3" s="18">
        <v>215</v>
      </c>
      <c r="B3" s="18" t="s">
        <v>10</v>
      </c>
      <c r="C3" s="18" t="s">
        <v>11</v>
      </c>
      <c r="D3" s="18" t="s">
        <v>82</v>
      </c>
      <c r="E3" s="19">
        <v>38750</v>
      </c>
      <c r="F3" s="18">
        <v>1</v>
      </c>
      <c r="G3" s="18"/>
    </row>
    <row r="4" spans="1:7" s="2" customFormat="1" ht="18" customHeight="1" thickBot="1" x14ac:dyDescent="0.25">
      <c r="A4" s="18">
        <v>220</v>
      </c>
      <c r="B4" s="26" t="s">
        <v>28</v>
      </c>
      <c r="C4" s="18" t="s">
        <v>11</v>
      </c>
      <c r="D4" s="18" t="s">
        <v>82</v>
      </c>
      <c r="E4" s="19">
        <v>4550</v>
      </c>
      <c r="F4" s="18">
        <v>2</v>
      </c>
      <c r="G4" s="18" t="s">
        <v>29</v>
      </c>
    </row>
    <row r="5" spans="1:7" s="2" customFormat="1" ht="18" customHeight="1" thickTop="1" x14ac:dyDescent="0.2">
      <c r="A5" s="18"/>
      <c r="B5" s="18"/>
      <c r="C5" s="18"/>
      <c r="D5" s="18"/>
      <c r="E5" s="20">
        <f>SUM(E3:E4)</f>
        <v>43300</v>
      </c>
      <c r="F5" s="18"/>
      <c r="G5" s="18"/>
    </row>
    <row r="6" spans="1:7" s="2" customFormat="1" ht="18" customHeight="1" x14ac:dyDescent="0.2">
      <c r="A6" s="18"/>
      <c r="B6" s="18"/>
      <c r="C6" s="18"/>
      <c r="D6" s="18"/>
      <c r="E6" s="19"/>
      <c r="F6" s="18"/>
      <c r="G6" s="18"/>
    </row>
    <row r="7" spans="1:7" s="2" customFormat="1" ht="18" customHeight="1" x14ac:dyDescent="0.2">
      <c r="A7" s="18">
        <v>250</v>
      </c>
      <c r="B7" s="18" t="s">
        <v>18</v>
      </c>
      <c r="C7" s="18" t="s">
        <v>11</v>
      </c>
      <c r="D7" s="18" t="s">
        <v>51</v>
      </c>
      <c r="E7" s="19">
        <v>55500</v>
      </c>
      <c r="F7" s="18">
        <v>7</v>
      </c>
      <c r="G7" s="18"/>
    </row>
    <row r="8" spans="1:7" s="2" customFormat="1" ht="18" customHeight="1" x14ac:dyDescent="0.2">
      <c r="A8" s="18">
        <v>325</v>
      </c>
      <c r="B8" s="18" t="s">
        <v>20</v>
      </c>
      <c r="C8" s="18" t="s">
        <v>11</v>
      </c>
      <c r="D8" s="18" t="s">
        <v>51</v>
      </c>
      <c r="E8" s="19">
        <v>181600</v>
      </c>
      <c r="F8" s="18">
        <v>13</v>
      </c>
      <c r="G8" s="18"/>
    </row>
    <row r="9" spans="1:7" s="2" customFormat="1" ht="18" customHeight="1" thickBot="1" x14ac:dyDescent="0.25">
      <c r="A9" s="18">
        <v>325</v>
      </c>
      <c r="B9" s="18" t="s">
        <v>22</v>
      </c>
      <c r="C9" s="18" t="s">
        <v>11</v>
      </c>
      <c r="D9" s="18" t="s">
        <v>51</v>
      </c>
      <c r="E9" s="19">
        <v>50000</v>
      </c>
      <c r="F9" s="18">
        <v>12</v>
      </c>
      <c r="G9" s="18"/>
    </row>
    <row r="10" spans="1:7" s="2" customFormat="1" ht="18" customHeight="1" thickTop="1" x14ac:dyDescent="0.2">
      <c r="A10" s="18"/>
      <c r="B10" s="18"/>
      <c r="C10" s="18"/>
      <c r="D10" s="18"/>
      <c r="E10" s="20">
        <f>SUM(E7:E9)</f>
        <v>287100</v>
      </c>
      <c r="F10" s="18"/>
      <c r="G10" s="18"/>
    </row>
    <row r="11" spans="1:7" s="2" customFormat="1" ht="18" customHeight="1" x14ac:dyDescent="0.2">
      <c r="A11" s="18"/>
      <c r="B11" s="18"/>
      <c r="C11" s="18"/>
      <c r="D11" s="18"/>
      <c r="E11" s="19"/>
      <c r="F11" s="18"/>
      <c r="G11" s="18"/>
    </row>
    <row r="12" spans="1:7" s="2" customFormat="1" ht="18" customHeight="1" x14ac:dyDescent="0.2">
      <c r="A12" s="18">
        <v>250</v>
      </c>
      <c r="B12" s="18" t="s">
        <v>19</v>
      </c>
      <c r="C12" s="18" t="s">
        <v>11</v>
      </c>
      <c r="D12" s="18" t="s">
        <v>51</v>
      </c>
      <c r="E12" s="19">
        <v>27750</v>
      </c>
      <c r="F12" s="18">
        <v>6</v>
      </c>
      <c r="G12" s="18"/>
    </row>
    <row r="13" spans="1:7" s="2" customFormat="1" ht="18" customHeight="1" thickBot="1" x14ac:dyDescent="0.25">
      <c r="A13" s="18">
        <v>325</v>
      </c>
      <c r="B13" s="18" t="s">
        <v>23</v>
      </c>
      <c r="C13" s="18" t="s">
        <v>11</v>
      </c>
      <c r="D13" s="18" t="s">
        <v>51</v>
      </c>
      <c r="E13" s="19">
        <v>115800</v>
      </c>
      <c r="F13" s="18">
        <v>11</v>
      </c>
      <c r="G13" s="18"/>
    </row>
    <row r="14" spans="1:7" s="2" customFormat="1" ht="18" customHeight="1" thickTop="1" x14ac:dyDescent="0.2">
      <c r="A14" s="18"/>
      <c r="B14" s="18"/>
      <c r="C14" s="18"/>
      <c r="D14" s="18"/>
      <c r="E14" s="20">
        <f>SUM(E11:E13)</f>
        <v>143550</v>
      </c>
      <c r="F14" s="18"/>
      <c r="G14" s="18" t="s">
        <v>53</v>
      </c>
    </row>
    <row r="15" spans="1:7" s="2" customFormat="1" ht="18" customHeight="1" x14ac:dyDescent="0.2">
      <c r="A15" s="18"/>
      <c r="B15" s="18"/>
      <c r="C15" s="18"/>
      <c r="D15" s="18"/>
      <c r="E15" s="19"/>
      <c r="F15" s="18"/>
      <c r="G15" s="18"/>
    </row>
    <row r="16" spans="1:7" s="2" customFormat="1" ht="18" customHeight="1" x14ac:dyDescent="0.2">
      <c r="A16" s="18">
        <v>235</v>
      </c>
      <c r="B16" s="18" t="s">
        <v>15</v>
      </c>
      <c r="C16" s="18" t="s">
        <v>2</v>
      </c>
      <c r="D16" s="18" t="s">
        <v>17</v>
      </c>
      <c r="E16" s="19">
        <v>46500</v>
      </c>
      <c r="F16" s="18">
        <v>5</v>
      </c>
      <c r="G16" s="18"/>
    </row>
    <row r="17" spans="1:7" s="2" customFormat="1" ht="18" customHeight="1" x14ac:dyDescent="0.2">
      <c r="A17" s="18">
        <v>255</v>
      </c>
      <c r="B17" s="18" t="s">
        <v>16</v>
      </c>
      <c r="C17" s="18" t="s">
        <v>2</v>
      </c>
      <c r="D17" s="18" t="s">
        <v>17</v>
      </c>
      <c r="E17" s="19">
        <v>29000</v>
      </c>
      <c r="F17" s="18">
        <v>8</v>
      </c>
      <c r="G17" s="18"/>
    </row>
    <row r="18" spans="1:7" s="2" customFormat="1" ht="18" customHeight="1" thickBot="1" x14ac:dyDescent="0.25">
      <c r="A18" s="18">
        <v>320</v>
      </c>
      <c r="B18" s="18" t="s">
        <v>16</v>
      </c>
      <c r="C18" s="18" t="s">
        <v>2</v>
      </c>
      <c r="D18" s="18" t="s">
        <v>17</v>
      </c>
      <c r="E18" s="19">
        <v>68050</v>
      </c>
      <c r="F18" s="18">
        <v>10</v>
      </c>
      <c r="G18" s="18"/>
    </row>
    <row r="19" spans="1:7" s="2" customFormat="1" ht="18" customHeight="1" thickTop="1" x14ac:dyDescent="0.2">
      <c r="A19" s="18"/>
      <c r="B19" s="18"/>
      <c r="C19" s="18"/>
      <c r="D19" s="18"/>
      <c r="E19" s="20">
        <f>SUM(E16:E18)</f>
        <v>143550</v>
      </c>
      <c r="F19" s="18"/>
      <c r="G19" s="18" t="s">
        <v>56</v>
      </c>
    </row>
    <row r="20" spans="1:7" s="2" customFormat="1" ht="18" customHeight="1" x14ac:dyDescent="0.2">
      <c r="A20" s="18"/>
      <c r="B20" s="18"/>
      <c r="C20" s="18"/>
      <c r="D20" s="18"/>
      <c r="E20" s="19"/>
      <c r="F20" s="18"/>
      <c r="G20" s="18"/>
    </row>
    <row r="21" spans="1:7" s="2" customFormat="1" ht="18" customHeight="1" x14ac:dyDescent="0.2">
      <c r="A21" s="18">
        <v>225</v>
      </c>
      <c r="B21" s="18" t="s">
        <v>10</v>
      </c>
      <c r="C21" s="18" t="s">
        <v>11</v>
      </c>
      <c r="D21" s="18" t="s">
        <v>49</v>
      </c>
      <c r="E21" s="19">
        <v>5000</v>
      </c>
      <c r="F21" s="18">
        <v>4</v>
      </c>
      <c r="G21" s="18"/>
    </row>
    <row r="22" spans="1:7" s="2" customFormat="1" ht="18" customHeight="1" x14ac:dyDescent="0.2">
      <c r="A22" s="18">
        <v>345</v>
      </c>
      <c r="B22" s="18" t="s">
        <v>10</v>
      </c>
      <c r="C22" s="18" t="s">
        <v>11</v>
      </c>
      <c r="D22" s="18" t="s">
        <v>49</v>
      </c>
      <c r="E22" s="19">
        <v>37850</v>
      </c>
      <c r="F22" s="18">
        <v>19</v>
      </c>
      <c r="G22" s="18"/>
    </row>
    <row r="23" spans="1:7" s="2" customFormat="1" ht="18" customHeight="1" thickBot="1" x14ac:dyDescent="0.25">
      <c r="A23" s="18">
        <v>345</v>
      </c>
      <c r="B23" s="18" t="s">
        <v>33</v>
      </c>
      <c r="C23" s="18" t="s">
        <v>11</v>
      </c>
      <c r="D23" s="18" t="s">
        <v>49</v>
      </c>
      <c r="E23" s="19">
        <v>25350</v>
      </c>
      <c r="F23" s="18">
        <v>20</v>
      </c>
      <c r="G23" s="18"/>
    </row>
    <row r="24" spans="1:7" s="2" customFormat="1" ht="18" customHeight="1" thickTop="1" x14ac:dyDescent="0.2">
      <c r="A24" s="18"/>
      <c r="B24" s="18"/>
      <c r="C24" s="18"/>
      <c r="D24" s="18"/>
      <c r="E24" s="20">
        <f>SUM(E21:E23)</f>
        <v>68200</v>
      </c>
      <c r="F24" s="18"/>
      <c r="G24" s="18"/>
    </row>
    <row r="25" spans="1:7" s="2" customFormat="1" ht="18" customHeight="1" x14ac:dyDescent="0.2">
      <c r="A25" s="18"/>
      <c r="B25" s="18"/>
      <c r="C25" s="18"/>
      <c r="D25" s="18"/>
      <c r="E25" s="19"/>
      <c r="F25" s="18"/>
      <c r="G25" s="18"/>
    </row>
    <row r="26" spans="1:7" s="2" customFormat="1" ht="18" customHeight="1" x14ac:dyDescent="0.2">
      <c r="A26" s="18">
        <v>330</v>
      </c>
      <c r="B26" s="18" t="s">
        <v>52</v>
      </c>
      <c r="C26" s="18" t="s">
        <v>24</v>
      </c>
      <c r="D26" s="18" t="s">
        <v>50</v>
      </c>
      <c r="E26" s="19">
        <v>34325</v>
      </c>
      <c r="F26" s="18">
        <v>15</v>
      </c>
      <c r="G26" s="18"/>
    </row>
    <row r="27" spans="1:7" s="2" customFormat="1" ht="18" customHeight="1" x14ac:dyDescent="0.2">
      <c r="A27" s="18">
        <v>335</v>
      </c>
      <c r="B27" s="18" t="s">
        <v>27</v>
      </c>
      <c r="C27" s="18" t="s">
        <v>24</v>
      </c>
      <c r="D27" s="18" t="s">
        <v>50</v>
      </c>
      <c r="E27" s="19">
        <v>79800</v>
      </c>
      <c r="F27" s="18">
        <v>16</v>
      </c>
      <c r="G27" s="18" t="s">
        <v>67</v>
      </c>
    </row>
    <row r="28" spans="1:7" s="2" customFormat="1" ht="18" customHeight="1" x14ac:dyDescent="0.2">
      <c r="A28" s="18">
        <v>335</v>
      </c>
      <c r="B28" s="26" t="s">
        <v>28</v>
      </c>
      <c r="C28" s="18" t="s">
        <v>24</v>
      </c>
      <c r="D28" s="18" t="s">
        <v>50</v>
      </c>
      <c r="E28" s="19">
        <v>57450</v>
      </c>
      <c r="F28" s="18">
        <v>17</v>
      </c>
      <c r="G28" s="18"/>
    </row>
    <row r="29" spans="1:7" s="2" customFormat="1" ht="18" customHeight="1" thickBot="1" x14ac:dyDescent="0.25">
      <c r="A29" s="18">
        <v>335</v>
      </c>
      <c r="B29" s="26" t="s">
        <v>33</v>
      </c>
      <c r="C29" s="18" t="s">
        <v>24</v>
      </c>
      <c r="D29" s="18" t="s">
        <v>50</v>
      </c>
      <c r="E29" s="19">
        <v>0</v>
      </c>
      <c r="F29" s="18">
        <v>18</v>
      </c>
      <c r="G29" s="18" t="s">
        <v>69</v>
      </c>
    </row>
    <row r="30" spans="1:7" s="2" customFormat="1" ht="18" customHeight="1" thickTop="1" x14ac:dyDescent="0.2">
      <c r="A30" s="18"/>
      <c r="B30" s="18"/>
      <c r="C30" s="18"/>
      <c r="D30" s="18"/>
      <c r="E30" s="20">
        <f>SUM(E26:E29)</f>
        <v>171575</v>
      </c>
      <c r="F30" s="18"/>
      <c r="G30" s="18"/>
    </row>
    <row r="31" spans="1:7" s="2" customFormat="1" ht="18" customHeight="1" x14ac:dyDescent="0.2">
      <c r="A31" s="18"/>
      <c r="B31" s="18"/>
      <c r="C31" s="18"/>
      <c r="D31" s="18"/>
      <c r="E31" s="19"/>
      <c r="F31" s="18"/>
      <c r="G31" s="18"/>
    </row>
    <row r="32" spans="1:7" s="2" customFormat="1" ht="18" customHeight="1" x14ac:dyDescent="0.2">
      <c r="A32" s="18"/>
      <c r="B32" s="18"/>
      <c r="C32" s="18"/>
      <c r="D32" s="18"/>
      <c r="E32" s="19"/>
      <c r="F32" s="18"/>
      <c r="G32" s="18"/>
    </row>
    <row r="33" spans="1:7" s="2" customFormat="1" ht="18" customHeight="1" x14ac:dyDescent="0.2">
      <c r="A33" s="18">
        <v>260</v>
      </c>
      <c r="B33" s="18" t="s">
        <v>30</v>
      </c>
      <c r="C33" s="18" t="s">
        <v>11</v>
      </c>
      <c r="D33" s="18" t="s">
        <v>51</v>
      </c>
      <c r="E33" s="19">
        <v>40800</v>
      </c>
      <c r="F33" s="18">
        <v>9</v>
      </c>
      <c r="G33" s="18"/>
    </row>
    <row r="34" spans="1:7" s="2" customFormat="1" ht="18" customHeight="1" x14ac:dyDescent="0.2">
      <c r="A34" s="18">
        <v>350</v>
      </c>
      <c r="B34" s="18" t="s">
        <v>38</v>
      </c>
      <c r="C34" s="18" t="s">
        <v>11</v>
      </c>
      <c r="D34" s="18" t="s">
        <v>51</v>
      </c>
      <c r="E34" s="19">
        <v>1787</v>
      </c>
      <c r="F34" s="18">
        <v>24</v>
      </c>
      <c r="G34" s="18"/>
    </row>
    <row r="35" spans="1:7" s="2" customFormat="1" ht="18" customHeight="1" x14ac:dyDescent="0.2">
      <c r="A35" s="18">
        <v>350</v>
      </c>
      <c r="B35" s="18" t="s">
        <v>37</v>
      </c>
      <c r="C35" s="18" t="s">
        <v>11</v>
      </c>
      <c r="D35" s="18" t="s">
        <v>51</v>
      </c>
      <c r="E35" s="19">
        <v>12120</v>
      </c>
      <c r="F35" s="18">
        <v>25</v>
      </c>
      <c r="G35" s="18" t="s">
        <v>68</v>
      </c>
    </row>
    <row r="36" spans="1:7" s="2" customFormat="1" ht="18" customHeight="1" x14ac:dyDescent="0.2">
      <c r="A36" s="18">
        <v>350</v>
      </c>
      <c r="B36" s="18" t="s">
        <v>40</v>
      </c>
      <c r="C36" s="18" t="s">
        <v>11</v>
      </c>
      <c r="D36" s="18" t="s">
        <v>51</v>
      </c>
      <c r="E36" s="19">
        <v>14777</v>
      </c>
      <c r="F36" s="18">
        <v>26</v>
      </c>
      <c r="G36" s="18"/>
    </row>
    <row r="37" spans="1:7" s="2" customFormat="1" ht="18" customHeight="1" x14ac:dyDescent="0.2">
      <c r="A37" s="18">
        <v>355</v>
      </c>
      <c r="B37" s="18" t="s">
        <v>31</v>
      </c>
      <c r="C37" s="18" t="s">
        <v>11</v>
      </c>
      <c r="D37" s="18" t="s">
        <v>51</v>
      </c>
      <c r="E37" s="19">
        <v>20000</v>
      </c>
      <c r="F37" s="18">
        <v>29</v>
      </c>
      <c r="G37" s="18"/>
    </row>
    <row r="38" spans="1:7" s="2" customFormat="1" ht="18" customHeight="1" x14ac:dyDescent="0.2">
      <c r="A38" s="18">
        <v>355</v>
      </c>
      <c r="B38" s="18" t="s">
        <v>30</v>
      </c>
      <c r="C38" s="18" t="s">
        <v>11</v>
      </c>
      <c r="D38" s="18" t="s">
        <v>51</v>
      </c>
      <c r="E38" s="19">
        <v>115617</v>
      </c>
      <c r="F38" s="18">
        <v>30</v>
      </c>
      <c r="G38" s="18"/>
    </row>
    <row r="39" spans="1:7" s="2" customFormat="1" ht="18" customHeight="1" thickBot="1" x14ac:dyDescent="0.25">
      <c r="A39" s="18">
        <v>355</v>
      </c>
      <c r="B39" s="18" t="s">
        <v>16</v>
      </c>
      <c r="C39" s="18" t="s">
        <v>11</v>
      </c>
      <c r="D39" s="18" t="s">
        <v>51</v>
      </c>
      <c r="E39" s="19">
        <v>32851</v>
      </c>
      <c r="F39" s="18">
        <v>32</v>
      </c>
      <c r="G39" s="18"/>
    </row>
    <row r="40" spans="1:7" s="2" customFormat="1" ht="18" customHeight="1" thickTop="1" x14ac:dyDescent="0.2">
      <c r="A40" s="18"/>
      <c r="B40" s="18"/>
      <c r="C40" s="18"/>
      <c r="D40" s="18"/>
      <c r="E40" s="20">
        <f>SUM(E33:E39)</f>
        <v>237952</v>
      </c>
      <c r="F40" s="18"/>
      <c r="G40" s="18"/>
    </row>
    <row r="41" spans="1:7" s="2" customFormat="1" ht="18" customHeight="1" x14ac:dyDescent="0.2">
      <c r="A41" s="18"/>
      <c r="B41" s="18"/>
      <c r="C41" s="18"/>
      <c r="D41" s="18"/>
      <c r="E41" s="19"/>
      <c r="F41" s="18"/>
      <c r="G41" s="18"/>
    </row>
    <row r="42" spans="1:7" s="2" customFormat="1" ht="18" customHeight="1" x14ac:dyDescent="0.2">
      <c r="A42" s="18">
        <v>225</v>
      </c>
      <c r="B42" s="18" t="s">
        <v>14</v>
      </c>
      <c r="C42" s="18" t="s">
        <v>11</v>
      </c>
      <c r="D42" s="18" t="s">
        <v>51</v>
      </c>
      <c r="E42" s="19">
        <v>8000</v>
      </c>
      <c r="F42" s="18">
        <v>3</v>
      </c>
      <c r="G42" s="18"/>
    </row>
    <row r="43" spans="1:7" s="2" customFormat="1" ht="18" customHeight="1" x14ac:dyDescent="0.2">
      <c r="A43" s="18">
        <v>325</v>
      </c>
      <c r="B43" s="18" t="s">
        <v>21</v>
      </c>
      <c r="C43" s="18" t="s">
        <v>11</v>
      </c>
      <c r="D43" s="18" t="s">
        <v>51</v>
      </c>
      <c r="E43" s="19">
        <v>5800</v>
      </c>
      <c r="F43" s="18">
        <v>14</v>
      </c>
      <c r="G43" s="18"/>
    </row>
    <row r="44" spans="1:7" s="2" customFormat="1" ht="18" customHeight="1" x14ac:dyDescent="0.2">
      <c r="A44" s="18">
        <v>350</v>
      </c>
      <c r="B44" s="18" t="s">
        <v>0</v>
      </c>
      <c r="C44" s="18" t="s">
        <v>11</v>
      </c>
      <c r="D44" s="18" t="s">
        <v>51</v>
      </c>
      <c r="E44" s="19">
        <v>2600</v>
      </c>
      <c r="F44" s="18">
        <v>21</v>
      </c>
      <c r="G44" s="18"/>
    </row>
    <row r="45" spans="1:7" s="2" customFormat="1" ht="18" customHeight="1" x14ac:dyDescent="0.2">
      <c r="A45" s="18">
        <v>350</v>
      </c>
      <c r="B45" s="18" t="s">
        <v>36</v>
      </c>
      <c r="C45" s="18" t="s">
        <v>11</v>
      </c>
      <c r="D45" s="18" t="s">
        <v>51</v>
      </c>
      <c r="E45" s="19">
        <v>1000</v>
      </c>
      <c r="F45" s="18">
        <v>22</v>
      </c>
      <c r="G45" s="18"/>
    </row>
    <row r="46" spans="1:7" s="2" customFormat="1" ht="18" customHeight="1" x14ac:dyDescent="0.2">
      <c r="A46" s="18">
        <v>350</v>
      </c>
      <c r="B46" s="18" t="s">
        <v>39</v>
      </c>
      <c r="C46" s="18" t="s">
        <v>11</v>
      </c>
      <c r="D46" s="18" t="s">
        <v>51</v>
      </c>
      <c r="E46" s="19">
        <v>9422</v>
      </c>
      <c r="F46" s="18">
        <v>23</v>
      </c>
      <c r="G46" s="18"/>
    </row>
    <row r="47" spans="1:7" s="2" customFormat="1" ht="18" customHeight="1" x14ac:dyDescent="0.2">
      <c r="A47" s="18">
        <v>350</v>
      </c>
      <c r="B47" s="18" t="s">
        <v>34</v>
      </c>
      <c r="C47" s="18" t="s">
        <v>11</v>
      </c>
      <c r="D47" s="18" t="s">
        <v>51</v>
      </c>
      <c r="E47" s="19">
        <v>600</v>
      </c>
      <c r="F47" s="18">
        <v>27</v>
      </c>
      <c r="G47" s="18"/>
    </row>
    <row r="48" spans="1:7" s="2" customFormat="1" ht="18" customHeight="1" x14ac:dyDescent="0.2">
      <c r="A48" s="18">
        <v>350</v>
      </c>
      <c r="B48" s="18" t="s">
        <v>35</v>
      </c>
      <c r="C48" s="18" t="s">
        <v>11</v>
      </c>
      <c r="D48" s="18" t="s">
        <v>51</v>
      </c>
      <c r="E48" s="19">
        <v>2200</v>
      </c>
      <c r="F48" s="18">
        <v>28</v>
      </c>
      <c r="G48" s="18"/>
    </row>
    <row r="49" spans="1:7" s="2" customFormat="1" ht="18" customHeight="1" thickBot="1" x14ac:dyDescent="0.25">
      <c r="A49" s="18">
        <v>355</v>
      </c>
      <c r="B49" s="18" t="s">
        <v>32</v>
      </c>
      <c r="C49" s="18" t="s">
        <v>11</v>
      </c>
      <c r="D49" s="18" t="s">
        <v>51</v>
      </c>
      <c r="E49" s="19">
        <v>1812</v>
      </c>
      <c r="F49" s="18">
        <v>31</v>
      </c>
      <c r="G49" s="18"/>
    </row>
    <row r="50" spans="1:7" s="2" customFormat="1" ht="18" customHeight="1" thickTop="1" x14ac:dyDescent="0.2">
      <c r="A50" s="18"/>
      <c r="B50" s="18"/>
      <c r="C50" s="18"/>
      <c r="D50" s="18"/>
      <c r="E50" s="20">
        <f>SUM(E42:E49)</f>
        <v>31434</v>
      </c>
      <c r="F50" s="18"/>
      <c r="G50" s="18"/>
    </row>
    <row r="51" spans="1:7" s="2" customFormat="1" ht="18" customHeight="1" x14ac:dyDescent="0.2">
      <c r="A51" s="18"/>
      <c r="B51" s="18"/>
      <c r="C51" s="18"/>
      <c r="D51" s="18"/>
      <c r="E51" s="19"/>
      <c r="F51" s="18"/>
      <c r="G51" s="18"/>
    </row>
    <row r="52" spans="1:7" s="2" customFormat="1" ht="18" customHeight="1" x14ac:dyDescent="0.2">
      <c r="A52" s="18">
        <v>375</v>
      </c>
      <c r="B52" s="18" t="s">
        <v>42</v>
      </c>
      <c r="C52" s="18" t="s">
        <v>11</v>
      </c>
      <c r="D52" s="18" t="s">
        <v>41</v>
      </c>
      <c r="E52" s="19">
        <v>80000</v>
      </c>
      <c r="F52" s="18">
        <v>33</v>
      </c>
      <c r="G52" s="18"/>
    </row>
    <row r="53" spans="1:7" s="2" customFormat="1" ht="18" customHeight="1" thickBot="1" x14ac:dyDescent="0.25">
      <c r="A53" s="18">
        <v>375</v>
      </c>
      <c r="B53" s="18" t="s">
        <v>28</v>
      </c>
      <c r="C53" s="18" t="s">
        <v>11</v>
      </c>
      <c r="D53" s="18" t="s">
        <v>41</v>
      </c>
      <c r="E53" s="19">
        <v>24000</v>
      </c>
      <c r="F53" s="18">
        <v>34</v>
      </c>
      <c r="G53" s="18" t="s">
        <v>29</v>
      </c>
    </row>
    <row r="54" spans="1:7" s="2" customFormat="1" ht="18" customHeight="1" thickTop="1" x14ac:dyDescent="0.2">
      <c r="A54" s="18"/>
      <c r="B54" s="18"/>
      <c r="C54" s="18"/>
      <c r="D54" s="18"/>
      <c r="E54" s="20">
        <f>SUM(E52:E53)</f>
        <v>104000</v>
      </c>
      <c r="F54" s="18"/>
      <c r="G54" s="18"/>
    </row>
    <row r="55" spans="1:7" s="2" customFormat="1" ht="18" customHeight="1" x14ac:dyDescent="0.2">
      <c r="A55" s="18"/>
      <c r="B55" s="18"/>
      <c r="C55" s="18"/>
      <c r="D55" s="18"/>
      <c r="E55" s="19"/>
      <c r="F55" s="18"/>
      <c r="G55" s="18"/>
    </row>
    <row r="56" spans="1:7" s="2" customFormat="1" ht="18" customHeight="1" thickBot="1" x14ac:dyDescent="0.25">
      <c r="A56" s="18">
        <v>415</v>
      </c>
      <c r="B56" s="18" t="s">
        <v>52</v>
      </c>
      <c r="C56" s="18" t="s">
        <v>25</v>
      </c>
      <c r="D56" s="18" t="s">
        <v>26</v>
      </c>
      <c r="E56" s="19">
        <v>69890</v>
      </c>
      <c r="F56" s="18">
        <v>35</v>
      </c>
      <c r="G56" s="18"/>
    </row>
    <row r="57" spans="1:7" s="2" customFormat="1" ht="18" customHeight="1" thickTop="1" x14ac:dyDescent="0.2">
      <c r="A57" s="18"/>
      <c r="B57" s="18"/>
      <c r="C57" s="18"/>
      <c r="D57" s="18"/>
      <c r="E57" s="20">
        <f>SUM(E56)</f>
        <v>69890</v>
      </c>
      <c r="F57" s="18"/>
      <c r="G57" s="18"/>
    </row>
    <row r="58" spans="1:7" s="2" customFormat="1" ht="18" customHeight="1" thickBot="1" x14ac:dyDescent="0.25">
      <c r="A58" s="21"/>
      <c r="B58" s="21"/>
      <c r="C58" s="21"/>
      <c r="D58" s="21"/>
      <c r="E58" s="22"/>
      <c r="F58" s="21"/>
      <c r="G58" s="21"/>
    </row>
    <row r="59" spans="1:7" s="2" customFormat="1" ht="18" customHeight="1" x14ac:dyDescent="0.2">
      <c r="E59" s="5"/>
    </row>
  </sheetData>
  <sortState ref="A2:K36">
    <sortCondition ref="D2"/>
  </sortState>
  <printOptions horizontalCentered="1"/>
  <pageMargins left="0.70866141732283505" right="0.70866141732283505" top="2.2440944881889799" bottom="1.61417322834646" header="0.90551181102362199" footer="0.55118110236220497"/>
  <pageSetup paperSize="3" scale="89" fitToHeight="2" orientation="landscape" r:id="rId1"/>
  <headerFooter>
    <oddHeader>&amp;CMount Nansen Remediation Project - Review of Cost Estimate Scope and Bases (per Engineering Agreement C00025524 dated 26 August 2014)
Material Volumes By End Purpose
***** DRAFT *****</oddHeader>
    <oddFooter>&amp;LAMEC Environment and Infrastructure
&amp;CPage &amp;P of &amp;N&amp;ROctober 10, 2014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50E19EAE54D46919A29A2FCD7C09E" ma:contentTypeVersion="0" ma:contentTypeDescription="Create a new document." ma:contentTypeScope="" ma:versionID="c86bd1b4bd9ca60b64034d8b86c74ad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D55270-0A3C-4FE1-B978-0883FA9019DC}"/>
</file>

<file path=customXml/itemProps2.xml><?xml version="1.0" encoding="utf-8"?>
<ds:datastoreItem xmlns:ds="http://schemas.openxmlformats.org/officeDocument/2006/customXml" ds:itemID="{4C391FC3-CE44-4E55-B3C6-280EFE97B8FE}"/>
</file>

<file path=customXml/itemProps3.xml><?xml version="1.0" encoding="utf-8"?>
<ds:datastoreItem xmlns:ds="http://schemas.openxmlformats.org/officeDocument/2006/customXml" ds:itemID="{FAEAB748-ACDD-418F-8173-F6334C28DE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Changes Req'd To 60% estimate</vt:lpstr>
      <vt:lpstr>Unsorted Base Data</vt:lpstr>
      <vt:lpstr>Table 2.4.2-1 Recon Sum</vt:lpstr>
      <vt:lpstr>Volumes by Schedule Activity</vt:lpstr>
      <vt:lpstr>Volumes by End Purpose</vt:lpstr>
      <vt:lpstr>'Volumes by End Purpose'!Print_Titles</vt:lpstr>
      <vt:lpstr>'Volumes by Schedule Activity'!Print_Titles</vt:lpstr>
    </vt:vector>
  </TitlesOfParts>
  <Company>Amec Plc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Hamid Yousefbeigi</dc:creator>
  <cp:lastModifiedBy>brian.geddes</cp:lastModifiedBy>
  <cp:lastPrinted>2014-12-17T22:50:20Z</cp:lastPrinted>
  <dcterms:created xsi:type="dcterms:W3CDTF">2014-02-13T03:12:13Z</dcterms:created>
  <dcterms:modified xsi:type="dcterms:W3CDTF">2014-12-17T22:50:24Z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0x01010077F50E19EAE54D46919A29A2FCD7C09E</vt:lpwstr>
  </property>
</Properties>
</file>