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2330"/>
  </bookViews>
  <sheets>
    <sheet name="Pitwall" sheetId="1" r:id="rId1"/>
    <sheet name="LGO" sheetId="2" r:id="rId2"/>
    <sheet name="WR Dump" sheetId="9" r:id="rId3"/>
    <sheet name="WR Dump - C1" sheetId="12" r:id="rId4"/>
    <sheet name="WR Dump  - C2" sheetId="13" r:id="rId5"/>
    <sheet name="Dam Fill Material" sheetId="4" r:id="rId6"/>
    <sheet name="Native" sheetId="5" r:id="rId7"/>
    <sheet name="Mill" sheetId="6" r:id="rId8"/>
    <sheet name="Road" sheetId="7" r:id="rId9"/>
    <sheet name="Borrow Material" sheetId="8" r:id="rId10"/>
  </sheets>
  <definedNames>
    <definedName name="_xlnm.Print_Area" localSheetId="9">'Borrow Material'!$A$1:$L$58</definedName>
    <definedName name="_xlnm.Print_Area" localSheetId="5">'Dam Fill Material'!$A$1:$K$58</definedName>
    <definedName name="_xlnm.Print_Area" localSheetId="1">LGO!$A$1:$I$59</definedName>
    <definedName name="_xlnm.Print_Area" localSheetId="7">Mill!$A$1:$F$58</definedName>
    <definedName name="_xlnm.Print_Area" localSheetId="6">Native!$A$1:$O$58</definedName>
    <definedName name="_xlnm.Print_Area" localSheetId="0">Pitwall!$A$1:$P$60</definedName>
    <definedName name="_xlnm.Print_Area" localSheetId="8">Road!$A$1:$F$58</definedName>
    <definedName name="_xlnm.Print_Area" localSheetId="2">'WR Dump'!$A$1:$P$62</definedName>
    <definedName name="_xlnm.Print_Area" localSheetId="4">'WR Dump  - C2'!$A$1:$I$62</definedName>
    <definedName name="_xlnm.Print_Area" localSheetId="3">'WR Dump - C1'!$A$1:$L$62</definedName>
    <definedName name="_xlnm.Print_Titles" localSheetId="2">'WR Dump'!$A:$B</definedName>
    <definedName name="_xlnm.Print_Titles" localSheetId="4">'WR Dump  - C2'!$A:$B</definedName>
    <definedName name="_xlnm.Print_Titles" localSheetId="3">'WR Dump - C1'!$A:$B</definedName>
  </definedNames>
  <calcPr calcId="125725"/>
</workbook>
</file>

<file path=xl/calcChain.xml><?xml version="1.0" encoding="utf-8"?>
<calcChain xmlns="http://schemas.openxmlformats.org/spreadsheetml/2006/main">
  <c r="E17" i="4"/>
  <c r="E16"/>
  <c r="E11"/>
  <c r="N17" i="5"/>
  <c r="M17"/>
  <c r="L17"/>
  <c r="K17"/>
  <c r="N16"/>
  <c r="N18" s="1"/>
  <c r="N19" s="1"/>
  <c r="M16"/>
  <c r="M18" s="1"/>
  <c r="M19" s="1"/>
  <c r="L16"/>
  <c r="L18" s="1"/>
  <c r="L19" s="1"/>
  <c r="K16"/>
  <c r="K18" s="1"/>
  <c r="K19" s="1"/>
  <c r="N11"/>
  <c r="M11"/>
  <c r="L11"/>
  <c r="K11"/>
  <c r="G17" i="4"/>
  <c r="D17"/>
  <c r="G16"/>
  <c r="D16"/>
  <c r="G11"/>
  <c r="D11"/>
  <c r="J17" i="5"/>
  <c r="I17"/>
  <c r="G17"/>
  <c r="J16"/>
  <c r="I16"/>
  <c r="G16"/>
  <c r="J11"/>
  <c r="I11"/>
  <c r="G11"/>
  <c r="F17"/>
  <c r="E17"/>
  <c r="D17"/>
  <c r="C17"/>
  <c r="F16"/>
  <c r="E16"/>
  <c r="E18" s="1"/>
  <c r="E19" s="1"/>
  <c r="D16"/>
  <c r="C16"/>
  <c r="C18" s="1"/>
  <c r="C19" s="1"/>
  <c r="F11"/>
  <c r="E11"/>
  <c r="D11"/>
  <c r="C11"/>
  <c r="J17" i="4"/>
  <c r="I17"/>
  <c r="H17"/>
  <c r="C17"/>
  <c r="J16"/>
  <c r="I16"/>
  <c r="H16"/>
  <c r="C16"/>
  <c r="J11"/>
  <c r="I11"/>
  <c r="H11"/>
  <c r="C11"/>
  <c r="E17" i="7"/>
  <c r="D17"/>
  <c r="C17"/>
  <c r="E16"/>
  <c r="E18" s="1"/>
  <c r="E19" s="1"/>
  <c r="D16"/>
  <c r="C16"/>
  <c r="E11"/>
  <c r="D11"/>
  <c r="C11"/>
  <c r="E17" i="6"/>
  <c r="D17"/>
  <c r="E16"/>
  <c r="D16"/>
  <c r="E11"/>
  <c r="D11"/>
  <c r="K17" i="8"/>
  <c r="J17"/>
  <c r="I17"/>
  <c r="H17"/>
  <c r="G17"/>
  <c r="F17"/>
  <c r="E17"/>
  <c r="K16"/>
  <c r="J16"/>
  <c r="I16"/>
  <c r="H16"/>
  <c r="G16"/>
  <c r="F16"/>
  <c r="E16"/>
  <c r="K11"/>
  <c r="J11"/>
  <c r="I11"/>
  <c r="H11"/>
  <c r="G11"/>
  <c r="F11"/>
  <c r="E11"/>
  <c r="D17"/>
  <c r="C17"/>
  <c r="D16"/>
  <c r="C16"/>
  <c r="D11"/>
  <c r="C11"/>
  <c r="F17" i="4"/>
  <c r="F16"/>
  <c r="F11"/>
  <c r="H17" i="5"/>
  <c r="H16"/>
  <c r="H11"/>
  <c r="C17" i="6"/>
  <c r="C16"/>
  <c r="C11"/>
  <c r="F18" i="8" l="1"/>
  <c r="F19" s="1"/>
  <c r="J18"/>
  <c r="J19" s="1"/>
  <c r="H18"/>
  <c r="H19" s="1"/>
  <c r="F18" i="5"/>
  <c r="F19" s="1"/>
  <c r="I18" i="4"/>
  <c r="I19" s="1"/>
  <c r="J18" i="5"/>
  <c r="J19" s="1"/>
  <c r="G18"/>
  <c r="G19" s="1"/>
  <c r="E18" i="8"/>
  <c r="E19" s="1"/>
  <c r="I18"/>
  <c r="I19" s="1"/>
  <c r="D18"/>
  <c r="D19" s="1"/>
  <c r="G18"/>
  <c r="G19" s="1"/>
  <c r="K18"/>
  <c r="K19" s="1"/>
  <c r="I18" i="5"/>
  <c r="I19" s="1"/>
  <c r="D18"/>
  <c r="D19" s="1"/>
  <c r="C18" i="6"/>
  <c r="C19" s="1"/>
  <c r="E18"/>
  <c r="E19" s="1"/>
  <c r="D18"/>
  <c r="D19" s="1"/>
  <c r="C18" i="7"/>
  <c r="C19" s="1"/>
  <c r="D18"/>
  <c r="D19" s="1"/>
  <c r="C18" i="8"/>
  <c r="C19" s="1"/>
  <c r="H18" i="5"/>
  <c r="H19" s="1"/>
  <c r="E18" i="4"/>
  <c r="E19" s="1"/>
  <c r="D18"/>
  <c r="D19" s="1"/>
  <c r="H18"/>
  <c r="H19" s="1"/>
  <c r="F18"/>
  <c r="F19" s="1"/>
  <c r="C18"/>
  <c r="C19" s="1"/>
  <c r="J18"/>
  <c r="J19" s="1"/>
  <c r="G18"/>
  <c r="G19" s="1"/>
</calcChain>
</file>

<file path=xl/sharedStrings.xml><?xml version="1.0" encoding="utf-8"?>
<sst xmlns="http://schemas.openxmlformats.org/spreadsheetml/2006/main" count="1730" uniqueCount="264">
  <si>
    <t>SFE_3:1</t>
  </si>
  <si>
    <t>pH</t>
  </si>
  <si>
    <t>PWN-02</t>
  </si>
  <si>
    <t>PWE-01</t>
  </si>
  <si>
    <t>PWE-02</t>
  </si>
  <si>
    <t>PWE-03</t>
  </si>
  <si>
    <t>PWN-02a  (-1/4")</t>
  </si>
  <si>
    <t>PWN-02b  (-1/4")</t>
  </si>
  <si>
    <t>PWE-01  (-1/4")</t>
  </si>
  <si>
    <t>PWE-02  (-1/4")</t>
  </si>
  <si>
    <t>PWE-03  (-1/4")</t>
  </si>
  <si>
    <t>Fine (-1/"4")</t>
  </si>
  <si>
    <t>North - Upper</t>
  </si>
  <si>
    <t>East - Upper</t>
  </si>
  <si>
    <t>Site</t>
  </si>
  <si>
    <t>Sample #</t>
  </si>
  <si>
    <t>Fraction</t>
  </si>
  <si>
    <t>Sector</t>
  </si>
  <si>
    <t>PWE-04</t>
  </si>
  <si>
    <t>PWE-05</t>
  </si>
  <si>
    <t>PWE-06</t>
  </si>
  <si>
    <t>PWE-08</t>
  </si>
  <si>
    <t>PWE-09</t>
  </si>
  <si>
    <t>PWW-01</t>
  </si>
  <si>
    <t>PWW-02</t>
  </si>
  <si>
    <t>PWW-03</t>
  </si>
  <si>
    <t>PWE-04  (-1/4")</t>
  </si>
  <si>
    <t>PWE-05  (-1/4")</t>
  </si>
  <si>
    <t>PWE-06  (-1/4")</t>
  </si>
  <si>
    <t>PWE-08  (-1/4")</t>
  </si>
  <si>
    <t>PWE-09  (-1/4")</t>
  </si>
  <si>
    <t>PWW-01  (-1/4")</t>
  </si>
  <si>
    <t>PWW-02  (-1/4")</t>
  </si>
  <si>
    <t>PWW-03  (-1/4")</t>
  </si>
  <si>
    <t>East - Lower</t>
  </si>
  <si>
    <t>West - Lower</t>
  </si>
  <si>
    <t>OB04</t>
  </si>
  <si>
    <t>OB05</t>
  </si>
  <si>
    <t>OB07</t>
  </si>
  <si>
    <t>OB08</t>
  </si>
  <si>
    <t>OB09</t>
  </si>
  <si>
    <t>OB10</t>
  </si>
  <si>
    <t>Fine (-1/4")</t>
  </si>
  <si>
    <t>Ore Backfill</t>
  </si>
  <si>
    <t>SGS CEMI Sample</t>
  </si>
  <si>
    <t>Material Type</t>
  </si>
  <si>
    <t>Waste Rock Dump</t>
  </si>
  <si>
    <t>W Lower Dump</t>
  </si>
  <si>
    <t>W Mid Level</t>
  </si>
  <si>
    <t>Rock Pile</t>
  </si>
  <si>
    <t xml:space="preserve">BH-M-13-04 </t>
  </si>
  <si>
    <t xml:space="preserve">TP-M-13-04  </t>
  </si>
  <si>
    <t xml:space="preserve">TP-M-13-05  </t>
  </si>
  <si>
    <t xml:space="preserve">ARD-01 </t>
  </si>
  <si>
    <t>ARD-02</t>
  </si>
  <si>
    <t>-</t>
  </si>
  <si>
    <t>Units</t>
  </si>
  <si>
    <t>6.5-9.0</t>
  </si>
  <si>
    <t>Conductivity</t>
  </si>
  <si>
    <t>Sulphate</t>
  </si>
  <si>
    <t>Alkalinity</t>
  </si>
  <si>
    <t>&lt; 0.00002</t>
  </si>
  <si>
    <t>&lt; 0.00001</t>
  </si>
  <si>
    <t>&lt; 0.0005</t>
  </si>
  <si>
    <t>&lt; 0.001</t>
  </si>
  <si>
    <t>&lt; 0.009</t>
  </si>
  <si>
    <t xml:space="preserve">TP-R-13-01  </t>
  </si>
  <si>
    <t xml:space="preserve">TP-R-13-02  </t>
  </si>
  <si>
    <t xml:space="preserve">TP-R-13-03  </t>
  </si>
  <si>
    <t>Sample ID</t>
  </si>
  <si>
    <t xml:space="preserve">BH-T-13-01  </t>
  </si>
  <si>
    <t xml:space="preserve">BH-T-13-02  </t>
  </si>
  <si>
    <t xml:space="preserve">BH-T-13-03  </t>
  </si>
  <si>
    <t xml:space="preserve">BH-T-13-03 </t>
  </si>
  <si>
    <t xml:space="preserve">BH-T-13-04  </t>
  </si>
  <si>
    <t xml:space="preserve">TP-T-13-02  </t>
  </si>
  <si>
    <t>TP-T-13-03</t>
  </si>
  <si>
    <t>TP-T-13-04</t>
  </si>
  <si>
    <t>TP-T-13-06</t>
  </si>
  <si>
    <t xml:space="preserve">ARD-05 </t>
  </si>
  <si>
    <t>ARD-04</t>
  </si>
  <si>
    <t>ARD-06</t>
  </si>
  <si>
    <t>Parameter</t>
  </si>
  <si>
    <t xml:space="preserve">Volume Nanopure Water </t>
  </si>
  <si>
    <t>mL</t>
  </si>
  <si>
    <t>Sample Weight</t>
  </si>
  <si>
    <t>g</t>
  </si>
  <si>
    <t>Redox</t>
  </si>
  <si>
    <t>mV</t>
  </si>
  <si>
    <t>uS/cm</t>
  </si>
  <si>
    <t>Acidity (to pH 4.5)</t>
  </si>
  <si>
    <t>mg CaCO3/L</t>
  </si>
  <si>
    <t>Total Acidity (to pH 8.3)</t>
  </si>
  <si>
    <t>mg/L</t>
  </si>
  <si>
    <t>Ion Balance</t>
  </si>
  <si>
    <t>Major Anions</t>
  </si>
  <si>
    <t>meq/L</t>
  </si>
  <si>
    <t>Major Cations</t>
  </si>
  <si>
    <t>Difference</t>
  </si>
  <si>
    <t>Balance (%)</t>
  </si>
  <si>
    <t>%</t>
  </si>
  <si>
    <t>Dissolved Metals</t>
  </si>
  <si>
    <t>Hardness CaCO3</t>
  </si>
  <si>
    <t xml:space="preserve">Aluminum Al         </t>
  </si>
  <si>
    <t xml:space="preserve">Antimony Sb         </t>
  </si>
  <si>
    <t xml:space="preserve">Arsenic As          </t>
  </si>
  <si>
    <t xml:space="preserve">Barium Ba           </t>
  </si>
  <si>
    <t xml:space="preserve">Beryllium Be        </t>
  </si>
  <si>
    <t xml:space="preserve">Bismuth Bi          </t>
  </si>
  <si>
    <t xml:space="preserve">Boron B             </t>
  </si>
  <si>
    <t xml:space="preserve">Cadmium Cd          </t>
  </si>
  <si>
    <t xml:space="preserve">Calcium Ca          </t>
  </si>
  <si>
    <t xml:space="preserve">Chromium Cr         </t>
  </si>
  <si>
    <t xml:space="preserve">Cobalt Co           </t>
  </si>
  <si>
    <t xml:space="preserve">Copper Cu           </t>
  </si>
  <si>
    <t xml:space="preserve">Iron Fe             </t>
  </si>
  <si>
    <t xml:space="preserve">Lead Pb             </t>
  </si>
  <si>
    <t xml:space="preserve">Lithium Li          </t>
  </si>
  <si>
    <t xml:space="preserve">Magnesium Mg        </t>
  </si>
  <si>
    <t xml:space="preserve">Manganese Mn        </t>
  </si>
  <si>
    <t xml:space="preserve">Mercury Hg          </t>
  </si>
  <si>
    <t>ug/L</t>
  </si>
  <si>
    <t>&lt; 0.01</t>
  </si>
  <si>
    <t xml:space="preserve">Molybdenum Mo       </t>
  </si>
  <si>
    <t xml:space="preserve">Nickel Ni           </t>
  </si>
  <si>
    <t>&lt; 0.0001</t>
  </si>
  <si>
    <t>Phosphorus P</t>
  </si>
  <si>
    <t xml:space="preserve">Potassium K         </t>
  </si>
  <si>
    <t xml:space="preserve">Selenium Se         </t>
  </si>
  <si>
    <t xml:space="preserve">Silicon Si </t>
  </si>
  <si>
    <t xml:space="preserve">Silver Ag           </t>
  </si>
  <si>
    <t xml:space="preserve">Sodium Na           </t>
  </si>
  <si>
    <t xml:space="preserve">Strontium Sr        </t>
  </si>
  <si>
    <t>Sulphur (S)</t>
  </si>
  <si>
    <t xml:space="preserve">Thallium Tl         </t>
  </si>
  <si>
    <t xml:space="preserve">Tin Sn              </t>
  </si>
  <si>
    <t xml:space="preserve">Titanium Ti         </t>
  </si>
  <si>
    <t xml:space="preserve">Uranium U           </t>
  </si>
  <si>
    <t xml:space="preserve">Vanadium V          </t>
  </si>
  <si>
    <t xml:space="preserve">Zinc Zn             </t>
  </si>
  <si>
    <t xml:space="preserve">Zirconium Zr        </t>
  </si>
  <si>
    <t xml:space="preserve">BH-TD-13-01 </t>
  </si>
  <si>
    <t xml:space="preserve">TP-TD-13-01  </t>
  </si>
  <si>
    <t xml:space="preserve">TP-TD-13-02  </t>
  </si>
  <si>
    <t xml:space="preserve">TP-TD-13-02 </t>
  </si>
  <si>
    <t xml:space="preserve">TP-TD-13-03 </t>
  </si>
  <si>
    <t xml:space="preserve">BH-TD-13-01  </t>
  </si>
  <si>
    <t>TP-TD-13-01</t>
  </si>
  <si>
    <t>ARD-03</t>
  </si>
  <si>
    <t>ARD-10</t>
  </si>
  <si>
    <t>&lt; 0.0002</t>
  </si>
  <si>
    <t>&lt; 0.000003</t>
  </si>
  <si>
    <t xml:space="preserve">HA-BA-13-01 </t>
  </si>
  <si>
    <t xml:space="preserve">HA-BA-13-02 </t>
  </si>
  <si>
    <t xml:space="preserve">TP-BA-13-03 </t>
  </si>
  <si>
    <t xml:space="preserve">TP-BA-13-03  </t>
  </si>
  <si>
    <t xml:space="preserve">TP-BA-13-04  </t>
  </si>
  <si>
    <t xml:space="preserve">TP-BA-13-05  </t>
  </si>
  <si>
    <t xml:space="preserve">TP-BA-13-05 </t>
  </si>
  <si>
    <t xml:space="preserve">TP-BA-13-07  </t>
  </si>
  <si>
    <t>2-3 m</t>
  </si>
  <si>
    <t>0-1 m</t>
  </si>
  <si>
    <t>&lt;2</t>
  </si>
  <si>
    <t>Pitwall</t>
  </si>
  <si>
    <t>Dam Fill Material</t>
  </si>
  <si>
    <t>Native Soil</t>
  </si>
  <si>
    <t>Haul Road</t>
  </si>
  <si>
    <t>Mill</t>
  </si>
  <si>
    <t>Borrow Material</t>
  </si>
  <si>
    <t>Pit Ramp (LGO)</t>
  </si>
  <si>
    <t>Sample_#</t>
  </si>
  <si>
    <t>L1-1</t>
  </si>
  <si>
    <t>L1-2</t>
  </si>
  <si>
    <t>L1-3</t>
  </si>
  <si>
    <t>L2-1</t>
  </si>
  <si>
    <t>L2-2</t>
  </si>
  <si>
    <t>L2-3</t>
  </si>
  <si>
    <t>TP-1  0.45-1.0m</t>
  </si>
  <si>
    <t>TP-1  1.0-2.0m</t>
  </si>
  <si>
    <t>TP-1  1.5m</t>
  </si>
  <si>
    <t>TP-4 0.15-0.3m</t>
  </si>
  <si>
    <t>TP-4 0.6-0.8m</t>
  </si>
  <si>
    <t>TP-4 1.6-1.8m</t>
  </si>
  <si>
    <t>TP-4 1.5m</t>
  </si>
  <si>
    <t>TP-5 1.0 m</t>
  </si>
  <si>
    <t>TP-6 1.0m</t>
  </si>
  <si>
    <t>TP-8 0.10m</t>
  </si>
  <si>
    <t>TP-9 1.0m</t>
  </si>
  <si>
    <t>TP-13 1.0m</t>
  </si>
  <si>
    <t>TP-14 0.1-0.3m</t>
  </si>
  <si>
    <t>TP-14 0.8-1.0m</t>
  </si>
  <si>
    <t>TP-14 1.8-2.0m</t>
  </si>
  <si>
    <t>TP-18 1.0m</t>
  </si>
  <si>
    <t>TP-19 1.0m</t>
  </si>
  <si>
    <t>OS-1-1</t>
  </si>
  <si>
    <t>OS-1-2</t>
  </si>
  <si>
    <t>LW-Fine-02</t>
  </si>
  <si>
    <t>W-Fine-01</t>
  </si>
  <si>
    <t>NW Dump</t>
  </si>
  <si>
    <t>NW Dump N Lobe</t>
  </si>
  <si>
    <t>S Dump</t>
  </si>
  <si>
    <t>SW Lower Dump</t>
  </si>
  <si>
    <t>SW Upper Dump</t>
  </si>
  <si>
    <t>Ore Stockpile</t>
  </si>
  <si>
    <t>L1-1  (-1/4")</t>
  </si>
  <si>
    <t>L1-2  (-1/4")</t>
  </si>
  <si>
    <t>L1-3  (-1/4")</t>
  </si>
  <si>
    <t>L2-1  (-1/4")</t>
  </si>
  <si>
    <t>L2-2  (-1/4")</t>
  </si>
  <si>
    <t>L2-3  (-1/4")</t>
  </si>
  <si>
    <t>TP-1 0.45-1.0m  (-1/4")</t>
  </si>
  <si>
    <t>TP-1 1.0-2.0m  (-1/4")</t>
  </si>
  <si>
    <t>TP-1 1.5m  (-1/4")</t>
  </si>
  <si>
    <t>TP-4 0.15-0.3m  (-1/4")</t>
  </si>
  <si>
    <t>TP-4 0.6-0.8m  (-1/4")</t>
  </si>
  <si>
    <t>TP-4 1.6-1.8m  (-1/4")</t>
  </si>
  <si>
    <t>TP-4 1.5m  (-1/4")</t>
  </si>
  <si>
    <t>TP-5 1.0m  (-1/4")</t>
  </si>
  <si>
    <t>TP-6 1.0m  (-1/4")</t>
  </si>
  <si>
    <t>TP-8 0.1m  (-1/4")</t>
  </si>
  <si>
    <t>TP-9 1.0m  (-1/4")</t>
  </si>
  <si>
    <t>TP-13 1.0m  (-1/4")</t>
  </si>
  <si>
    <t>TP-14 0.1-0.3m  (-1/4")</t>
  </si>
  <si>
    <t>TP-14 0.8-1.0m  (-1/4")</t>
  </si>
  <si>
    <t>TP-14 1.8-2.0m  (-1/4")</t>
  </si>
  <si>
    <t>TP-18 1.0m  (-1/4")</t>
  </si>
  <si>
    <t>TP-19 1.0m  (-1/4")</t>
  </si>
  <si>
    <t>OS-1-1  (-1/4")</t>
  </si>
  <si>
    <t>OS-1-2  (-1/4")</t>
  </si>
  <si>
    <t>LW-Fine-02  (-1/4")</t>
  </si>
  <si>
    <t>W-Fine-01  (-1/4")</t>
  </si>
  <si>
    <t>L1</t>
  </si>
  <si>
    <t>L2</t>
  </si>
  <si>
    <t>TP-1</t>
  </si>
  <si>
    <t>TP-4</t>
  </si>
  <si>
    <t>TP-5</t>
  </si>
  <si>
    <t>TP-6</t>
  </si>
  <si>
    <t>TP-8</t>
  </si>
  <si>
    <t>TP-9</t>
  </si>
  <si>
    <t>TP-13</t>
  </si>
  <si>
    <t>TP-14</t>
  </si>
  <si>
    <t>TP-18</t>
  </si>
  <si>
    <t>TP-19</t>
  </si>
  <si>
    <t>OS-1</t>
  </si>
  <si>
    <t>LW</t>
  </si>
  <si>
    <t>W</t>
  </si>
  <si>
    <t>0.005 if pH&lt;6.5; 0.1 if pH≥6.5</t>
  </si>
  <si>
    <t>0.00004 to 0.00037 [H]</t>
  </si>
  <si>
    <t>0.002 to 0.004 [H]</t>
  </si>
  <si>
    <t>0.001 to 0.007 [H]</t>
  </si>
  <si>
    <t>0.025 to 0.15 [H]</t>
  </si>
  <si>
    <t>CCME,Water Quality Guideline For Protection Aquatic Life</t>
  </si>
  <si>
    <t>Compariosn Guideline</t>
  </si>
  <si>
    <t>Note:</t>
  </si>
  <si>
    <t>Table F1: Shake Flask Extraction - Pitwall</t>
  </si>
  <si>
    <t>Table F2: Shake Flask Extraction - Low Grade Ore Backfill</t>
  </si>
  <si>
    <t>Bold font indicates CCME exceedances</t>
  </si>
  <si>
    <t>Table F8: Shake Flask Extraction - Borrow Area</t>
  </si>
  <si>
    <t>Table F7: Shake Flask Extraction - Haul Road</t>
  </si>
  <si>
    <t>Table F6: Shake Flask Extraction - Mill Area</t>
  </si>
  <si>
    <t>Table F5: Shake Flask Extraction - Native Soil</t>
  </si>
  <si>
    <t>Table F4: Shake Flask Extraction - Dam Fill Material</t>
  </si>
  <si>
    <t>Table F3: Shake Flask Extraction - Waste Rock Dump</t>
  </si>
  <si>
    <t>Table F3: Shake Flask Extraction - Waste Rock Dump (continue)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</si>
</sst>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%"/>
    <numFmt numFmtId="166" formatCode="0.0000"/>
    <numFmt numFmtId="167" formatCode="0.000"/>
    <numFmt numFmtId="168" formatCode="0.00000"/>
    <numFmt numFmtId="169" formatCode="0.000000"/>
  </numFmts>
  <fonts count="15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indexed="23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>
      <alignment horizontal="left"/>
    </xf>
  </cellStyleXfs>
  <cellXfs count="133">
    <xf numFmtId="0" fontId="0" fillId="0" borderId="0" xfId="0"/>
    <xf numFmtId="0" fontId="2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wrapText="1"/>
    </xf>
    <xf numFmtId="169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left" wrapText="1"/>
    </xf>
    <xf numFmtId="0" fontId="3" fillId="2" borderId="5" xfId="0" applyNumberFormat="1" applyFont="1" applyFill="1" applyBorder="1" applyAlignment="1">
      <alignment horizontal="left" wrapText="1"/>
    </xf>
    <xf numFmtId="0" fontId="0" fillId="2" borderId="5" xfId="0" applyFill="1" applyBorder="1"/>
    <xf numFmtId="0" fontId="0" fillId="2" borderId="0" xfId="0" applyFill="1"/>
    <xf numFmtId="0" fontId="3" fillId="2" borderId="0" xfId="0" applyNumberFormat="1" applyFont="1" applyFill="1" applyAlignment="1">
      <alignment horizontal="center" wrapText="1"/>
    </xf>
    <xf numFmtId="0" fontId="14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 wrapText="1"/>
    </xf>
    <xf numFmtId="0" fontId="14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4" fillId="2" borderId="0" xfId="0" applyNumberFormat="1" applyFont="1" applyFill="1" applyBorder="1" applyAlignment="1">
      <alignment horizontal="left" wrapText="1"/>
    </xf>
    <xf numFmtId="0" fontId="0" fillId="2" borderId="0" xfId="0" applyFill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7" fillId="0" borderId="11" xfId="2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6" fontId="13" fillId="0" borderId="11" xfId="0" applyNumberFormat="1" applyFont="1" applyBorder="1" applyAlignment="1">
      <alignment horizontal="center" vertical="center" wrapText="1"/>
    </xf>
    <xf numFmtId="167" fontId="7" fillId="0" borderId="11" xfId="2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 wrapText="1"/>
    </xf>
    <xf numFmtId="169" fontId="13" fillId="0" borderId="11" xfId="0" applyNumberFormat="1" applyFont="1" applyBorder="1" applyAlignment="1">
      <alignment horizontal="center" vertical="center" wrapText="1"/>
    </xf>
    <xf numFmtId="168" fontId="13" fillId="0" borderId="11" xfId="0" applyNumberFormat="1" applyFont="1" applyBorder="1" applyAlignment="1">
      <alignment horizontal="center" vertical="center" wrapText="1"/>
    </xf>
    <xf numFmtId="164" fontId="7" fillId="0" borderId="11" xfId="2" applyNumberFormat="1" applyFont="1" applyBorder="1" applyAlignment="1">
      <alignment horizontal="center" vertical="center"/>
    </xf>
    <xf numFmtId="2" fontId="7" fillId="0" borderId="11" xfId="2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9" fontId="2" fillId="0" borderId="11" xfId="0" applyNumberFormat="1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16" xfId="0" applyBorder="1" applyAlignment="1"/>
    <xf numFmtId="0" fontId="4" fillId="2" borderId="0" xfId="0" applyFont="1" applyFill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0" xfId="0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4">
    <cellStyle name="Left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A168"/>
  <sheetViews>
    <sheetView tabSelected="1" view="pageBreakPreview" zoomScale="48" zoomScaleNormal="100" zoomScaleSheetLayoutView="48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82" sqref="J82"/>
    </sheetView>
  </sheetViews>
  <sheetFormatPr defaultRowHeight="12.75"/>
  <cols>
    <col min="1" max="1" width="18.85546875" bestFit="1" customWidth="1"/>
    <col min="2" max="2" width="9.7109375" style="6" bestFit="1" customWidth="1"/>
    <col min="3" max="4" width="13" style="8" bestFit="1" customWidth="1"/>
    <col min="5" max="12" width="11.85546875" style="8" bestFit="1" customWidth="1"/>
    <col min="13" max="15" width="12.42578125" style="8" bestFit="1" customWidth="1"/>
    <col min="16" max="16" width="17.140625" style="9" customWidth="1"/>
  </cols>
  <sheetData>
    <row r="1" spans="1:16" ht="15.75" thickBot="1">
      <c r="A1" s="56"/>
      <c r="B1" s="63"/>
      <c r="C1" s="64"/>
      <c r="D1" s="64"/>
      <c r="E1" s="64"/>
      <c r="F1" s="64"/>
      <c r="G1" s="65" t="s">
        <v>254</v>
      </c>
      <c r="H1" s="64"/>
      <c r="I1" s="64"/>
      <c r="J1" s="64"/>
      <c r="K1" s="64"/>
      <c r="L1" s="64"/>
      <c r="M1" s="64"/>
      <c r="N1" s="64"/>
      <c r="O1" s="64"/>
      <c r="P1" s="66"/>
    </row>
    <row r="2" spans="1:16" ht="22.5">
      <c r="A2" s="70" t="s">
        <v>163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73" t="s">
        <v>252</v>
      </c>
    </row>
    <row r="3" spans="1:16" ht="59.25" customHeight="1">
      <c r="A3" s="119" t="s">
        <v>69</v>
      </c>
      <c r="B3" s="14" t="s">
        <v>56</v>
      </c>
      <c r="C3" s="118" t="s">
        <v>2</v>
      </c>
      <c r="D3" s="118" t="s">
        <v>2</v>
      </c>
      <c r="E3" s="118" t="s">
        <v>3</v>
      </c>
      <c r="F3" s="118" t="s">
        <v>4</v>
      </c>
      <c r="G3" s="118" t="s">
        <v>5</v>
      </c>
      <c r="H3" s="118" t="s">
        <v>18</v>
      </c>
      <c r="I3" s="118" t="s">
        <v>19</v>
      </c>
      <c r="J3" s="118" t="s">
        <v>20</v>
      </c>
      <c r="K3" s="118" t="s">
        <v>21</v>
      </c>
      <c r="L3" s="118" t="s">
        <v>22</v>
      </c>
      <c r="M3" s="118" t="s">
        <v>23</v>
      </c>
      <c r="N3" s="118" t="s">
        <v>24</v>
      </c>
      <c r="O3" s="118" t="s">
        <v>25</v>
      </c>
      <c r="P3" s="75" t="s">
        <v>251</v>
      </c>
    </row>
    <row r="4" spans="1:16">
      <c r="A4" s="74" t="s">
        <v>15</v>
      </c>
      <c r="B4" s="10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26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1" t="s">
        <v>32</v>
      </c>
      <c r="O4" s="11" t="s">
        <v>33</v>
      </c>
      <c r="P4" s="76"/>
    </row>
    <row r="5" spans="1:16">
      <c r="A5" s="74" t="s">
        <v>16</v>
      </c>
      <c r="B5" s="13"/>
      <c r="C5" s="11" t="s">
        <v>11</v>
      </c>
      <c r="D5" s="11" t="s">
        <v>11</v>
      </c>
      <c r="E5" s="11" t="s">
        <v>11</v>
      </c>
      <c r="F5" s="11" t="s">
        <v>11</v>
      </c>
      <c r="G5" s="11" t="s">
        <v>11</v>
      </c>
      <c r="H5" s="11" t="s">
        <v>11</v>
      </c>
      <c r="I5" s="11" t="s">
        <v>11</v>
      </c>
      <c r="J5" s="11" t="s">
        <v>11</v>
      </c>
      <c r="K5" s="11" t="s">
        <v>11</v>
      </c>
      <c r="L5" s="11" t="s">
        <v>11</v>
      </c>
      <c r="M5" s="11" t="s">
        <v>11</v>
      </c>
      <c r="N5" s="11" t="s">
        <v>11</v>
      </c>
      <c r="O5" s="11" t="s">
        <v>11</v>
      </c>
      <c r="P5" s="76"/>
    </row>
    <row r="6" spans="1:16">
      <c r="A6" s="74" t="s">
        <v>17</v>
      </c>
      <c r="B6" s="13"/>
      <c r="C6" s="11" t="s">
        <v>12</v>
      </c>
      <c r="D6" s="11" t="s">
        <v>12</v>
      </c>
      <c r="E6" s="11" t="s">
        <v>13</v>
      </c>
      <c r="F6" s="11" t="s">
        <v>13</v>
      </c>
      <c r="G6" s="11" t="s">
        <v>13</v>
      </c>
      <c r="H6" s="11" t="s">
        <v>34</v>
      </c>
      <c r="I6" s="11" t="s">
        <v>34</v>
      </c>
      <c r="J6" s="11" t="s">
        <v>34</v>
      </c>
      <c r="K6" s="11" t="s">
        <v>34</v>
      </c>
      <c r="L6" s="11" t="s">
        <v>34</v>
      </c>
      <c r="M6" s="11" t="s">
        <v>35</v>
      </c>
      <c r="N6" s="11" t="s">
        <v>35</v>
      </c>
      <c r="O6" s="11" t="s">
        <v>35</v>
      </c>
      <c r="P6" s="77"/>
    </row>
    <row r="7" spans="1:16">
      <c r="A7" s="78" t="s">
        <v>82</v>
      </c>
      <c r="B7" s="14"/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76"/>
    </row>
    <row r="8" spans="1:16">
      <c r="A8" s="79" t="s">
        <v>83</v>
      </c>
      <c r="B8" s="16" t="s">
        <v>84</v>
      </c>
      <c r="C8" s="11">
        <v>1500</v>
      </c>
      <c r="D8" s="11">
        <v>1500</v>
      </c>
      <c r="E8" s="11">
        <v>1500</v>
      </c>
      <c r="F8" s="11">
        <v>1500</v>
      </c>
      <c r="G8" s="11">
        <v>1500</v>
      </c>
      <c r="H8" s="11">
        <v>1500</v>
      </c>
      <c r="I8" s="11">
        <v>1500</v>
      </c>
      <c r="J8" s="11">
        <v>750</v>
      </c>
      <c r="K8" s="11">
        <v>1500</v>
      </c>
      <c r="L8" s="11">
        <v>1500</v>
      </c>
      <c r="M8" s="11">
        <v>1500</v>
      </c>
      <c r="N8" s="11">
        <v>1500</v>
      </c>
      <c r="O8" s="11">
        <v>1500</v>
      </c>
      <c r="P8" s="76"/>
    </row>
    <row r="9" spans="1:16">
      <c r="A9" s="79" t="s">
        <v>85</v>
      </c>
      <c r="B9" s="16" t="s">
        <v>86</v>
      </c>
      <c r="C9" s="11">
        <v>500</v>
      </c>
      <c r="D9" s="11">
        <v>500</v>
      </c>
      <c r="E9" s="11">
        <v>500</v>
      </c>
      <c r="F9" s="11">
        <v>500</v>
      </c>
      <c r="G9" s="11">
        <v>500</v>
      </c>
      <c r="H9" s="11">
        <v>500</v>
      </c>
      <c r="I9" s="11">
        <v>500</v>
      </c>
      <c r="J9" s="11">
        <v>250</v>
      </c>
      <c r="K9" s="11">
        <v>500</v>
      </c>
      <c r="L9" s="11">
        <v>500</v>
      </c>
      <c r="M9" s="11">
        <v>500</v>
      </c>
      <c r="N9" s="11">
        <v>500</v>
      </c>
      <c r="O9" s="11">
        <v>500</v>
      </c>
      <c r="P9" s="76"/>
    </row>
    <row r="10" spans="1:16">
      <c r="A10" s="79" t="s">
        <v>1</v>
      </c>
      <c r="B10" s="16"/>
      <c r="C10" s="17">
        <v>7.75</v>
      </c>
      <c r="D10" s="17">
        <v>7.75</v>
      </c>
      <c r="E10" s="17">
        <v>6.34</v>
      </c>
      <c r="F10" s="17">
        <v>7.64</v>
      </c>
      <c r="G10" s="17">
        <v>7.76</v>
      </c>
      <c r="H10" s="17">
        <v>4.1900000000000004</v>
      </c>
      <c r="I10" s="17">
        <v>7.48</v>
      </c>
      <c r="J10" s="17">
        <v>2.48</v>
      </c>
      <c r="K10" s="17">
        <v>2.37</v>
      </c>
      <c r="L10" s="17">
        <v>5.26</v>
      </c>
      <c r="M10" s="17">
        <v>7.71</v>
      </c>
      <c r="N10" s="17">
        <v>7.55</v>
      </c>
      <c r="O10" s="17">
        <v>7.63</v>
      </c>
      <c r="P10" s="77" t="s">
        <v>57</v>
      </c>
    </row>
    <row r="11" spans="1:16">
      <c r="A11" s="80" t="s">
        <v>87</v>
      </c>
      <c r="B11" s="16" t="s">
        <v>88</v>
      </c>
      <c r="C11" s="18">
        <v>258.3</v>
      </c>
      <c r="D11" s="18">
        <v>258.3</v>
      </c>
      <c r="E11" s="18">
        <v>322.75</v>
      </c>
      <c r="F11" s="18">
        <v>304.68</v>
      </c>
      <c r="G11" s="18">
        <v>298.33</v>
      </c>
      <c r="H11" s="18">
        <v>438.47</v>
      </c>
      <c r="I11" s="18">
        <v>293.45</v>
      </c>
      <c r="J11" s="18">
        <v>443</v>
      </c>
      <c r="K11" s="18">
        <v>519</v>
      </c>
      <c r="L11" s="18">
        <v>289.06</v>
      </c>
      <c r="M11" s="18">
        <v>236.32</v>
      </c>
      <c r="N11" s="18">
        <v>254.39</v>
      </c>
      <c r="O11" s="18">
        <v>257.81</v>
      </c>
      <c r="P11" s="76"/>
    </row>
    <row r="12" spans="1:16">
      <c r="A12" s="80" t="s">
        <v>58</v>
      </c>
      <c r="B12" s="16" t="s">
        <v>89</v>
      </c>
      <c r="C12" s="18">
        <v>337.68</v>
      </c>
      <c r="D12" s="18">
        <v>337.68</v>
      </c>
      <c r="E12" s="18">
        <v>43.22</v>
      </c>
      <c r="F12" s="18">
        <v>80.260000000000005</v>
      </c>
      <c r="G12" s="18">
        <v>71.61</v>
      </c>
      <c r="H12" s="18">
        <v>3332.53</v>
      </c>
      <c r="I12" s="18">
        <v>2485.52</v>
      </c>
      <c r="J12" s="18">
        <v>5410</v>
      </c>
      <c r="K12" s="18">
        <v>3490</v>
      </c>
      <c r="L12" s="18">
        <v>879.67</v>
      </c>
      <c r="M12" s="18">
        <v>1168.32</v>
      </c>
      <c r="N12" s="18">
        <v>1541.87</v>
      </c>
      <c r="O12" s="18">
        <v>1061.9000000000001</v>
      </c>
      <c r="P12" s="81"/>
    </row>
    <row r="13" spans="1:16">
      <c r="A13" s="80" t="s">
        <v>90</v>
      </c>
      <c r="B13" s="16" t="s">
        <v>91</v>
      </c>
      <c r="C13" s="19"/>
      <c r="D13" s="19"/>
      <c r="E13" s="19"/>
      <c r="F13" s="19"/>
      <c r="G13" s="19"/>
      <c r="H13" s="19">
        <v>10.35</v>
      </c>
      <c r="I13" s="19"/>
      <c r="J13" s="19">
        <v>2675</v>
      </c>
      <c r="K13" s="19">
        <v>1800</v>
      </c>
      <c r="L13" s="19"/>
      <c r="M13" s="19"/>
      <c r="N13" s="19"/>
      <c r="O13" s="19"/>
      <c r="P13" s="81"/>
    </row>
    <row r="14" spans="1:16">
      <c r="A14" s="79" t="s">
        <v>92</v>
      </c>
      <c r="B14" s="16" t="s">
        <v>91</v>
      </c>
      <c r="C14" s="19">
        <v>6.44</v>
      </c>
      <c r="D14" s="19">
        <v>6.44</v>
      </c>
      <c r="E14" s="19">
        <v>4.99</v>
      </c>
      <c r="F14" s="19">
        <v>4.57</v>
      </c>
      <c r="G14" s="19">
        <v>3.85</v>
      </c>
      <c r="H14" s="19">
        <v>181.66</v>
      </c>
      <c r="I14" s="19">
        <v>19.07</v>
      </c>
      <c r="J14" s="19">
        <v>9750</v>
      </c>
      <c r="K14" s="19">
        <v>2975</v>
      </c>
      <c r="L14" s="19">
        <v>60.06</v>
      </c>
      <c r="M14" s="19">
        <v>7.42</v>
      </c>
      <c r="N14" s="19">
        <v>7.99</v>
      </c>
      <c r="O14" s="19">
        <v>6.72</v>
      </c>
      <c r="P14" s="81"/>
    </row>
    <row r="15" spans="1:16">
      <c r="A15" s="80" t="s">
        <v>60</v>
      </c>
      <c r="B15" s="16" t="s">
        <v>91</v>
      </c>
      <c r="C15" s="19">
        <v>52.13</v>
      </c>
      <c r="D15" s="19">
        <v>52.13</v>
      </c>
      <c r="E15" s="19">
        <v>2.4700000000000002</v>
      </c>
      <c r="F15" s="19">
        <v>42.59</v>
      </c>
      <c r="G15" s="19">
        <v>41.42</v>
      </c>
      <c r="H15" s="19"/>
      <c r="I15" s="19">
        <v>49.55</v>
      </c>
      <c r="J15" s="19"/>
      <c r="K15" s="19"/>
      <c r="L15" s="19">
        <v>1.45</v>
      </c>
      <c r="M15" s="19">
        <v>30.59</v>
      </c>
      <c r="N15" s="19">
        <v>36.68</v>
      </c>
      <c r="O15" s="19">
        <v>26.53</v>
      </c>
      <c r="P15" s="81"/>
    </row>
    <row r="16" spans="1:16">
      <c r="A16" s="79" t="s">
        <v>59</v>
      </c>
      <c r="B16" s="20" t="s">
        <v>93</v>
      </c>
      <c r="C16" s="11">
        <v>104</v>
      </c>
      <c r="D16" s="11">
        <v>104</v>
      </c>
      <c r="E16" s="11">
        <v>13</v>
      </c>
      <c r="F16" s="11">
        <v>3</v>
      </c>
      <c r="G16" s="11">
        <v>1</v>
      </c>
      <c r="H16" s="11">
        <v>2762</v>
      </c>
      <c r="I16" s="11">
        <v>1444</v>
      </c>
      <c r="J16" s="11">
        <v>10211</v>
      </c>
      <c r="K16" s="11">
        <v>3980</v>
      </c>
      <c r="L16" s="11">
        <v>439</v>
      </c>
      <c r="M16" s="11">
        <v>624</v>
      </c>
      <c r="N16" s="11">
        <v>913</v>
      </c>
      <c r="O16" s="11">
        <v>552</v>
      </c>
      <c r="P16" s="77"/>
    </row>
    <row r="17" spans="1:16">
      <c r="A17" s="78" t="s">
        <v>94</v>
      </c>
      <c r="B17" s="2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81"/>
    </row>
    <row r="18" spans="1:16">
      <c r="A18" s="79" t="s">
        <v>95</v>
      </c>
      <c r="B18" s="16" t="s">
        <v>96</v>
      </c>
      <c r="C18" s="17">
        <v>3.2092666666666663</v>
      </c>
      <c r="D18" s="17">
        <v>3.2092666666666663</v>
      </c>
      <c r="E18" s="17">
        <v>0.32023333333333331</v>
      </c>
      <c r="F18" s="17">
        <v>0.91430000000000011</v>
      </c>
      <c r="G18" s="17">
        <v>0.82840000000000003</v>
      </c>
      <c r="H18" s="17">
        <v>57.541666666666664</v>
      </c>
      <c r="I18" s="17">
        <v>31.074333333333332</v>
      </c>
      <c r="J18" s="17">
        <v>215.60269351967497</v>
      </c>
      <c r="K18" s="17">
        <v>84.733837948806297</v>
      </c>
      <c r="L18" s="17">
        <v>9.1748333333333338</v>
      </c>
      <c r="M18" s="17">
        <v>13.611800000000001</v>
      </c>
      <c r="N18" s="17">
        <v>19.754433333333331</v>
      </c>
      <c r="O18" s="17">
        <v>12.0306</v>
      </c>
      <c r="P18" s="81"/>
    </row>
    <row r="19" spans="1:16">
      <c r="A19" s="79" t="s">
        <v>97</v>
      </c>
      <c r="B19" s="16" t="s">
        <v>96</v>
      </c>
      <c r="C19" s="17">
        <v>3.5783577608131911</v>
      </c>
      <c r="D19" s="17">
        <v>3.5783577608131911</v>
      </c>
      <c r="E19" s="17">
        <v>0.40628353220621372</v>
      </c>
      <c r="F19" s="17">
        <v>0.84545233992877489</v>
      </c>
      <c r="G19" s="17">
        <v>0.77409452258376743</v>
      </c>
      <c r="H19" s="17">
        <v>52.200194670112793</v>
      </c>
      <c r="I19" s="17">
        <v>35.689615270774937</v>
      </c>
      <c r="J19" s="17">
        <v>281.93288084554814</v>
      </c>
      <c r="K19" s="17">
        <v>102.59861235036807</v>
      </c>
      <c r="L19" s="17">
        <v>10.034576068462286</v>
      </c>
      <c r="M19" s="17">
        <v>14.482551885903291</v>
      </c>
      <c r="N19" s="17">
        <v>20.222506217396916</v>
      </c>
      <c r="O19" s="17">
        <v>13.079041832977031</v>
      </c>
      <c r="P19" s="81"/>
    </row>
    <row r="20" spans="1:16">
      <c r="A20" s="79" t="s">
        <v>98</v>
      </c>
      <c r="B20" s="16" t="s">
        <v>96</v>
      </c>
      <c r="C20" s="17">
        <v>-0.36909109414652486</v>
      </c>
      <c r="D20" s="17">
        <v>-0.36909109414652486</v>
      </c>
      <c r="E20" s="17">
        <v>-8.6050198872880401E-2</v>
      </c>
      <c r="F20" s="17">
        <v>6.8847660071225225E-2</v>
      </c>
      <c r="G20" s="17">
        <v>5.4305477416232595E-2</v>
      </c>
      <c r="H20" s="17">
        <v>5.3414719965538708</v>
      </c>
      <c r="I20" s="17">
        <v>-4.6152819374416048</v>
      </c>
      <c r="J20" s="17">
        <v>-66.330187325873169</v>
      </c>
      <c r="K20" s="17">
        <v>-17.864774401561775</v>
      </c>
      <c r="L20" s="17">
        <v>-0.85974273512895216</v>
      </c>
      <c r="M20" s="17">
        <v>-0.87075188590329056</v>
      </c>
      <c r="N20" s="17">
        <v>-0.46807288406358438</v>
      </c>
      <c r="O20" s="17">
        <v>-1.0484418329770318</v>
      </c>
      <c r="P20" s="81"/>
    </row>
    <row r="21" spans="1:16">
      <c r="A21" s="79" t="s">
        <v>99</v>
      </c>
      <c r="B21" s="16" t="s">
        <v>100</v>
      </c>
      <c r="C21" s="21">
        <v>-5.4377064920128886E-2</v>
      </c>
      <c r="D21" s="21">
        <v>-5.4377064920128886E-2</v>
      </c>
      <c r="E21" s="21">
        <v>-0.11844212151768191</v>
      </c>
      <c r="F21" s="21">
        <v>3.9123493976437496E-2</v>
      </c>
      <c r="G21" s="21">
        <v>3.3888089257661645E-2</v>
      </c>
      <c r="H21" s="21">
        <v>4.8673058133776176E-2</v>
      </c>
      <c r="I21" s="21">
        <v>-6.9128354957088425E-2</v>
      </c>
      <c r="J21" s="21">
        <v>-0.1333174766658646</v>
      </c>
      <c r="K21" s="21">
        <v>-9.5364013939022885E-2</v>
      </c>
      <c r="L21" s="21">
        <v>-4.475633358350866E-2</v>
      </c>
      <c r="M21" s="21">
        <v>-3.0993841375646813E-2</v>
      </c>
      <c r="N21" s="21">
        <v>-1.1708572224984996E-2</v>
      </c>
      <c r="O21" s="21">
        <v>-4.1754551496632285E-2</v>
      </c>
      <c r="P21" s="81"/>
    </row>
    <row r="22" spans="1:16">
      <c r="A22" s="98" t="s">
        <v>101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/>
    </row>
    <row r="23" spans="1:16">
      <c r="A23" s="79" t="s">
        <v>102</v>
      </c>
      <c r="B23" s="16" t="s">
        <v>93</v>
      </c>
      <c r="C23" s="11">
        <v>175</v>
      </c>
      <c r="D23" s="11">
        <v>175</v>
      </c>
      <c r="E23" s="11">
        <v>13.8</v>
      </c>
      <c r="F23" s="11">
        <v>39.6</v>
      </c>
      <c r="G23" s="11">
        <v>35.700000000000003</v>
      </c>
      <c r="H23" s="11">
        <v>2330</v>
      </c>
      <c r="I23" s="11">
        <v>1720</v>
      </c>
      <c r="J23" s="11">
        <v>2190</v>
      </c>
      <c r="K23" s="11">
        <v>1740</v>
      </c>
      <c r="L23" s="11">
        <v>440</v>
      </c>
      <c r="M23" s="11">
        <v>704</v>
      </c>
      <c r="N23" s="11">
        <v>994</v>
      </c>
      <c r="O23" s="11">
        <v>646</v>
      </c>
      <c r="P23" s="81" t="s">
        <v>55</v>
      </c>
    </row>
    <row r="24" spans="1:16" ht="24">
      <c r="A24" s="82" t="s">
        <v>103</v>
      </c>
      <c r="B24" s="16" t="s">
        <v>93</v>
      </c>
      <c r="C24" s="11">
        <v>3.3E-3</v>
      </c>
      <c r="D24" s="11">
        <v>3.3E-3</v>
      </c>
      <c r="E24" s="11">
        <v>2.46E-2</v>
      </c>
      <c r="F24" s="11">
        <v>2.5100000000000001E-2</v>
      </c>
      <c r="G24" s="11">
        <v>3.6900000000000002E-2</v>
      </c>
      <c r="H24" s="40">
        <v>7.12</v>
      </c>
      <c r="I24" s="11">
        <v>2E-3</v>
      </c>
      <c r="J24" s="40">
        <v>67.900000000000006</v>
      </c>
      <c r="K24" s="40">
        <v>127</v>
      </c>
      <c r="L24" s="11">
        <v>1.68</v>
      </c>
      <c r="M24" s="11">
        <v>4.4000000000000003E-3</v>
      </c>
      <c r="N24" s="11">
        <v>3.2000000000000002E-3</v>
      </c>
      <c r="O24" s="11">
        <v>4.4999999999999997E-3</v>
      </c>
      <c r="P24" s="83" t="s">
        <v>246</v>
      </c>
    </row>
    <row r="25" spans="1:16">
      <c r="A25" s="82" t="s">
        <v>104</v>
      </c>
      <c r="B25" s="16" t="s">
        <v>93</v>
      </c>
      <c r="C25" s="11">
        <v>6.2599999999999999E-3</v>
      </c>
      <c r="D25" s="11">
        <v>6.2599999999999999E-3</v>
      </c>
      <c r="E25" s="11">
        <v>3.6700000000000001E-3</v>
      </c>
      <c r="F25" s="11">
        <v>9.1E-4</v>
      </c>
      <c r="G25" s="11">
        <v>1.7899999999999999E-3</v>
      </c>
      <c r="H25" s="11">
        <v>3.0000000000000001E-3</v>
      </c>
      <c r="I25" s="11">
        <v>1.2200000000000001E-2</v>
      </c>
      <c r="J25" s="11">
        <v>0.34799999999999998</v>
      </c>
      <c r="K25" s="11">
        <v>2.8000000000000001E-2</v>
      </c>
      <c r="L25" s="11">
        <v>2.0000000000000001E-4</v>
      </c>
      <c r="M25" s="11">
        <v>3.3300000000000001E-3</v>
      </c>
      <c r="N25" s="11">
        <v>2.15E-3</v>
      </c>
      <c r="O25" s="11">
        <v>9.3999999999999997E-4</v>
      </c>
      <c r="P25" s="77"/>
    </row>
    <row r="26" spans="1:16">
      <c r="A26" s="82" t="s">
        <v>105</v>
      </c>
      <c r="B26" s="16" t="s">
        <v>93</v>
      </c>
      <c r="C26" s="40">
        <v>1.29E-2</v>
      </c>
      <c r="D26" s="40">
        <v>1.29E-2</v>
      </c>
      <c r="E26" s="11">
        <v>4.7800000000000004E-3</v>
      </c>
      <c r="F26" s="40">
        <v>7.4700000000000001E-3</v>
      </c>
      <c r="G26" s="40">
        <v>1.41E-2</v>
      </c>
      <c r="H26" s="40">
        <v>9.8699999999999996E-2</v>
      </c>
      <c r="I26" s="11">
        <v>5.0000000000000001E-3</v>
      </c>
      <c r="J26" s="40">
        <v>60</v>
      </c>
      <c r="K26" s="40">
        <v>17.100000000000001</v>
      </c>
      <c r="L26" s="11">
        <v>1.8E-3</v>
      </c>
      <c r="M26" s="11">
        <v>7.6999999999999996E-4</v>
      </c>
      <c r="N26" s="11">
        <v>1.9499999999999999E-3</v>
      </c>
      <c r="O26" s="11">
        <v>1E-3</v>
      </c>
      <c r="P26" s="84">
        <v>5.0000000000000001E-3</v>
      </c>
    </row>
    <row r="27" spans="1:16">
      <c r="A27" s="82" t="s">
        <v>106</v>
      </c>
      <c r="B27" s="16" t="s">
        <v>93</v>
      </c>
      <c r="C27" s="11">
        <v>4.4499999999999998E-2</v>
      </c>
      <c r="D27" s="11">
        <v>4.4499999999999998E-2</v>
      </c>
      <c r="E27" s="11">
        <v>2.87E-2</v>
      </c>
      <c r="F27" s="11">
        <v>1.18E-2</v>
      </c>
      <c r="G27" s="11">
        <v>3.1199999999999999E-2</v>
      </c>
      <c r="H27" s="11">
        <v>5.0000000000000001E-4</v>
      </c>
      <c r="I27" s="11">
        <v>1.46E-2</v>
      </c>
      <c r="J27" s="11">
        <v>1E-3</v>
      </c>
      <c r="K27" s="11">
        <v>2E-3</v>
      </c>
      <c r="L27" s="11">
        <v>1.7500000000000002E-2</v>
      </c>
      <c r="M27" s="11">
        <v>3.0200000000000001E-2</v>
      </c>
      <c r="N27" s="11">
        <v>0.02</v>
      </c>
      <c r="O27" s="11">
        <v>5.1200000000000004E-3</v>
      </c>
      <c r="P27" s="77"/>
    </row>
    <row r="28" spans="1:16">
      <c r="A28" s="82" t="s">
        <v>107</v>
      </c>
      <c r="B28" s="16" t="s">
        <v>93</v>
      </c>
      <c r="C28" s="11">
        <v>1.0000000000000001E-5</v>
      </c>
      <c r="D28" s="11">
        <v>1.0000000000000001E-5</v>
      </c>
      <c r="E28" s="11">
        <v>1.0000000000000001E-5</v>
      </c>
      <c r="F28" s="11">
        <v>1.0000000000000001E-5</v>
      </c>
      <c r="G28" s="11">
        <v>1.0000000000000001E-5</v>
      </c>
      <c r="H28" s="11">
        <v>6.1000000000000004E-3</v>
      </c>
      <c r="I28" s="11">
        <v>5.0000000000000002E-5</v>
      </c>
      <c r="J28" s="11">
        <v>8.9999999999999993E-3</v>
      </c>
      <c r="K28" s="11">
        <v>2.01E-2</v>
      </c>
      <c r="L28" s="11">
        <v>8.9999999999999998E-4</v>
      </c>
      <c r="M28" s="11">
        <v>1.0000000000000001E-5</v>
      </c>
      <c r="N28" s="11">
        <v>1.0000000000000001E-5</v>
      </c>
      <c r="O28" s="11">
        <v>1.0000000000000001E-5</v>
      </c>
      <c r="P28" s="77"/>
    </row>
    <row r="29" spans="1:16">
      <c r="A29" s="82" t="s">
        <v>108</v>
      </c>
      <c r="B29" s="16" t="s">
        <v>93</v>
      </c>
      <c r="C29" s="11">
        <v>5.0000000000000004E-6</v>
      </c>
      <c r="D29" s="11">
        <v>5.0000000000000004E-6</v>
      </c>
      <c r="E29" s="11">
        <v>6.0000000000000002E-6</v>
      </c>
      <c r="F29" s="11">
        <v>5.0000000000000004E-6</v>
      </c>
      <c r="G29" s="11">
        <v>5.0000000000000004E-6</v>
      </c>
      <c r="H29" s="11">
        <v>5.0000000000000002E-5</v>
      </c>
      <c r="I29" s="11">
        <v>3.0000000000000001E-5</v>
      </c>
      <c r="J29" s="11">
        <v>1.5599999999999999E-2</v>
      </c>
      <c r="K29" s="11">
        <v>2.9999999999999997E-4</v>
      </c>
      <c r="L29" s="11">
        <v>3.0000000000000001E-5</v>
      </c>
      <c r="M29" s="11">
        <v>5.0000000000000004E-6</v>
      </c>
      <c r="N29" s="11">
        <v>5.0000000000000004E-6</v>
      </c>
      <c r="O29" s="11">
        <v>5.0000000000000004E-6</v>
      </c>
      <c r="P29" s="77"/>
    </row>
    <row r="30" spans="1:16">
      <c r="A30" s="82" t="s">
        <v>109</v>
      </c>
      <c r="B30" s="16" t="s">
        <v>93</v>
      </c>
      <c r="C30" s="11">
        <v>0.05</v>
      </c>
      <c r="D30" s="11">
        <v>0.05</v>
      </c>
      <c r="E30" s="11">
        <v>0.05</v>
      </c>
      <c r="F30" s="11">
        <v>0.05</v>
      </c>
      <c r="G30" s="11">
        <v>0.05</v>
      </c>
      <c r="H30" s="11">
        <v>0.5</v>
      </c>
      <c r="I30" s="11">
        <v>0.3</v>
      </c>
      <c r="J30" s="40">
        <v>3</v>
      </c>
      <c r="K30" s="40">
        <v>3</v>
      </c>
      <c r="L30" s="11">
        <v>0.3</v>
      </c>
      <c r="M30" s="11">
        <v>0.05</v>
      </c>
      <c r="N30" s="11">
        <v>0.05</v>
      </c>
      <c r="O30" s="11">
        <v>0.05</v>
      </c>
      <c r="P30" s="85">
        <v>1.5</v>
      </c>
    </row>
    <row r="31" spans="1:16" ht="24">
      <c r="A31" s="82" t="s">
        <v>110</v>
      </c>
      <c r="B31" s="16" t="s">
        <v>93</v>
      </c>
      <c r="C31" s="40">
        <v>1.1900000000000001E-3</v>
      </c>
      <c r="D31" s="40">
        <v>1.1900000000000001E-3</v>
      </c>
      <c r="E31" s="40">
        <v>1.8E-3</v>
      </c>
      <c r="F31" s="40">
        <v>3.3000000000000003E-5</v>
      </c>
      <c r="G31" s="40">
        <v>2.5999999999999998E-5</v>
      </c>
      <c r="H31" s="40">
        <v>0.48099999999999998</v>
      </c>
      <c r="I31" s="40">
        <v>5.5500000000000001E-2</v>
      </c>
      <c r="J31" s="40">
        <v>4.79</v>
      </c>
      <c r="K31" s="40">
        <v>1.29</v>
      </c>
      <c r="L31" s="40">
        <v>0.33300000000000002</v>
      </c>
      <c r="M31" s="40">
        <v>1.4400000000000001E-3</v>
      </c>
      <c r="N31" s="40">
        <v>5.47E-3</v>
      </c>
      <c r="O31" s="40">
        <v>1.6299999999999999E-3</v>
      </c>
      <c r="P31" s="86" t="s">
        <v>247</v>
      </c>
    </row>
    <row r="32" spans="1:16">
      <c r="A32" s="82" t="s">
        <v>111</v>
      </c>
      <c r="B32" s="16" t="s">
        <v>93</v>
      </c>
      <c r="C32" s="11">
        <v>52.7</v>
      </c>
      <c r="D32" s="11">
        <v>52.7</v>
      </c>
      <c r="E32" s="11">
        <v>3.92</v>
      </c>
      <c r="F32" s="11">
        <v>13.2</v>
      </c>
      <c r="G32" s="11">
        <v>12.9</v>
      </c>
      <c r="H32" s="11">
        <v>487</v>
      </c>
      <c r="I32" s="11">
        <v>444</v>
      </c>
      <c r="J32" s="11">
        <v>438</v>
      </c>
      <c r="K32" s="11">
        <v>439</v>
      </c>
      <c r="L32" s="11">
        <v>141</v>
      </c>
      <c r="M32" s="11">
        <v>166</v>
      </c>
      <c r="N32" s="11">
        <v>217</v>
      </c>
      <c r="O32" s="11">
        <v>162</v>
      </c>
      <c r="P32" s="77"/>
    </row>
    <row r="33" spans="1:16">
      <c r="A33" s="82" t="s">
        <v>112</v>
      </c>
      <c r="B33" s="16" t="s">
        <v>93</v>
      </c>
      <c r="C33" s="11">
        <v>1E-4</v>
      </c>
      <c r="D33" s="11">
        <v>1E-4</v>
      </c>
      <c r="E33" s="11">
        <v>1E-4</v>
      </c>
      <c r="F33" s="11">
        <v>2.0000000000000001E-4</v>
      </c>
      <c r="G33" s="11">
        <v>1E-4</v>
      </c>
      <c r="H33" s="11">
        <v>1E-3</v>
      </c>
      <c r="I33" s="11">
        <v>5.0000000000000001E-4</v>
      </c>
      <c r="J33" s="11">
        <v>4.2999999999999997E-2</v>
      </c>
      <c r="K33" s="11">
        <v>3.4000000000000002E-2</v>
      </c>
      <c r="L33" s="11">
        <v>5.0000000000000001E-4</v>
      </c>
      <c r="M33" s="11">
        <v>1E-4</v>
      </c>
      <c r="N33" s="11">
        <v>1E-4</v>
      </c>
      <c r="O33" s="11">
        <v>1E-4</v>
      </c>
      <c r="P33" s="77"/>
    </row>
    <row r="34" spans="1:16">
      <c r="A34" s="82" t="s">
        <v>113</v>
      </c>
      <c r="B34" s="16" t="s">
        <v>93</v>
      </c>
      <c r="C34" s="11">
        <v>5.5000000000000002E-5</v>
      </c>
      <c r="D34" s="11">
        <v>5.5000000000000002E-5</v>
      </c>
      <c r="E34" s="11">
        <v>4.3999999999999999E-5</v>
      </c>
      <c r="F34" s="11">
        <v>9.0000000000000002E-6</v>
      </c>
      <c r="G34" s="11">
        <v>1.26E-4</v>
      </c>
      <c r="H34" s="11">
        <v>0.245</v>
      </c>
      <c r="I34" s="11">
        <v>8.2900000000000005E-3</v>
      </c>
      <c r="J34" s="11">
        <v>0.32100000000000001</v>
      </c>
      <c r="K34" s="11">
        <v>0.58899999999999997</v>
      </c>
      <c r="L34" s="11">
        <v>1.66E-3</v>
      </c>
      <c r="M34" s="11">
        <v>2.6999999999999999E-5</v>
      </c>
      <c r="N34" s="11">
        <v>8.5000000000000006E-5</v>
      </c>
      <c r="O34" s="11">
        <v>1.5999999999999999E-5</v>
      </c>
      <c r="P34" s="77"/>
    </row>
    <row r="35" spans="1:16">
      <c r="A35" s="82" t="s">
        <v>114</v>
      </c>
      <c r="B35" s="16" t="s">
        <v>93</v>
      </c>
      <c r="C35" s="11">
        <v>3.2299999999999998E-3</v>
      </c>
      <c r="D35" s="11">
        <v>3.2299999999999998E-3</v>
      </c>
      <c r="E35" s="40">
        <v>5.5999999999999999E-3</v>
      </c>
      <c r="F35" s="40">
        <v>1E-3</v>
      </c>
      <c r="G35" s="40">
        <v>4.2199999999999998E-3</v>
      </c>
      <c r="H35" s="40">
        <v>2.9</v>
      </c>
      <c r="I35" s="40">
        <v>1.7600000000000001E-2</v>
      </c>
      <c r="J35" s="40">
        <v>120</v>
      </c>
      <c r="K35" s="40">
        <v>19.600000000000001</v>
      </c>
      <c r="L35" s="40">
        <v>0.44700000000000001</v>
      </c>
      <c r="M35" s="11">
        <v>2.5799999999999998E-3</v>
      </c>
      <c r="N35" s="11">
        <v>1.91E-3</v>
      </c>
      <c r="O35" s="11">
        <v>9.1E-4</v>
      </c>
      <c r="P35" s="87" t="s">
        <v>248</v>
      </c>
    </row>
    <row r="36" spans="1:16">
      <c r="A36" s="82" t="s">
        <v>115</v>
      </c>
      <c r="B36" s="16" t="s">
        <v>93</v>
      </c>
      <c r="C36" s="11">
        <v>2E-3</v>
      </c>
      <c r="D36" s="11">
        <v>2E-3</v>
      </c>
      <c r="E36" s="11">
        <v>2.5999999999999999E-2</v>
      </c>
      <c r="F36" s="11">
        <v>1.4999999999999999E-2</v>
      </c>
      <c r="G36" s="11">
        <v>2.5000000000000001E-2</v>
      </c>
      <c r="H36" s="40">
        <v>1.25</v>
      </c>
      <c r="I36" s="11">
        <v>2.1999999999999999E-2</v>
      </c>
      <c r="J36" s="40">
        <v>3880</v>
      </c>
      <c r="K36" s="40">
        <v>793</v>
      </c>
      <c r="L36" s="11">
        <v>3.7999999999999999E-2</v>
      </c>
      <c r="M36" s="11">
        <v>2E-3</v>
      </c>
      <c r="N36" s="11">
        <v>3.0000000000000001E-3</v>
      </c>
      <c r="O36" s="11">
        <v>2E-3</v>
      </c>
      <c r="P36" s="77">
        <v>0.3</v>
      </c>
    </row>
    <row r="37" spans="1:16">
      <c r="A37" s="82" t="s">
        <v>116</v>
      </c>
      <c r="B37" s="16" t="s">
        <v>93</v>
      </c>
      <c r="C37" s="11">
        <v>1.84E-4</v>
      </c>
      <c r="D37" s="11">
        <v>1.84E-4</v>
      </c>
      <c r="E37" s="11">
        <v>3.7100000000000002E-4</v>
      </c>
      <c r="F37" s="11">
        <v>3.3700000000000001E-4</v>
      </c>
      <c r="G37" s="11">
        <v>3.6999999999999999E-4</v>
      </c>
      <c r="H37" s="11">
        <v>1.2199999999999999E-3</v>
      </c>
      <c r="I37" s="11">
        <v>4.81E-3</v>
      </c>
      <c r="J37" s="40">
        <v>5.8200000000000002E-2</v>
      </c>
      <c r="K37" s="40">
        <v>1.29E-2</v>
      </c>
      <c r="L37" s="11">
        <v>9.3000000000000005E-4</v>
      </c>
      <c r="M37" s="11">
        <v>3.39E-4</v>
      </c>
      <c r="N37" s="11">
        <v>1.4100000000000001E-4</v>
      </c>
      <c r="O37" s="11">
        <v>8.7999999999999998E-5</v>
      </c>
      <c r="P37" s="86" t="s">
        <v>249</v>
      </c>
    </row>
    <row r="38" spans="1:16">
      <c r="A38" s="82" t="s">
        <v>117</v>
      </c>
      <c r="B38" s="16" t="s">
        <v>93</v>
      </c>
      <c r="C38" s="11">
        <v>1.2999999999999999E-3</v>
      </c>
      <c r="D38" s="11">
        <v>1.2999999999999999E-3</v>
      </c>
      <c r="E38" s="11">
        <v>1.6000000000000001E-3</v>
      </c>
      <c r="F38" s="11">
        <v>5.0000000000000001E-4</v>
      </c>
      <c r="G38" s="11">
        <v>5.0000000000000001E-4</v>
      </c>
      <c r="H38" s="11">
        <v>0.04</v>
      </c>
      <c r="I38" s="11">
        <v>1.0999999999999999E-2</v>
      </c>
      <c r="J38" s="11">
        <v>0.08</v>
      </c>
      <c r="K38" s="11">
        <v>5.2999999999999999E-2</v>
      </c>
      <c r="L38" s="11">
        <v>2.5999999999999999E-2</v>
      </c>
      <c r="M38" s="11">
        <v>2.3E-3</v>
      </c>
      <c r="N38" s="11">
        <v>3.0000000000000001E-3</v>
      </c>
      <c r="O38" s="11">
        <v>2.3999999999999998E-3</v>
      </c>
      <c r="P38" s="88"/>
    </row>
    <row r="39" spans="1:16">
      <c r="A39" s="82" t="s">
        <v>118</v>
      </c>
      <c r="B39" s="16" t="s">
        <v>93</v>
      </c>
      <c r="C39" s="11">
        <v>10.6</v>
      </c>
      <c r="D39" s="11">
        <v>10.6</v>
      </c>
      <c r="E39" s="11">
        <v>0.96</v>
      </c>
      <c r="F39" s="11">
        <v>1.64</v>
      </c>
      <c r="G39" s="11">
        <v>0.88</v>
      </c>
      <c r="H39" s="11">
        <v>271</v>
      </c>
      <c r="I39" s="11">
        <v>147</v>
      </c>
      <c r="J39" s="11">
        <v>267</v>
      </c>
      <c r="K39" s="11">
        <v>156</v>
      </c>
      <c r="L39" s="11">
        <v>21.2</v>
      </c>
      <c r="M39" s="11">
        <v>70.5</v>
      </c>
      <c r="N39" s="11">
        <v>110</v>
      </c>
      <c r="O39" s="11">
        <v>58.8</v>
      </c>
      <c r="P39" s="84"/>
    </row>
    <row r="40" spans="1:16">
      <c r="A40" s="82" t="s">
        <v>119</v>
      </c>
      <c r="B40" s="16" t="s">
        <v>93</v>
      </c>
      <c r="C40" s="11">
        <v>7.3400000000000007E-2</v>
      </c>
      <c r="D40" s="11">
        <v>7.3400000000000007E-2</v>
      </c>
      <c r="E40" s="11">
        <v>3.7400000000000003E-2</v>
      </c>
      <c r="F40" s="11">
        <v>1.2800000000000001E-3</v>
      </c>
      <c r="G40" s="11">
        <v>2.65E-3</v>
      </c>
      <c r="H40" s="11">
        <v>94</v>
      </c>
      <c r="I40" s="11">
        <v>21.5</v>
      </c>
      <c r="J40" s="11">
        <v>96.1</v>
      </c>
      <c r="K40" s="11">
        <v>92.5</v>
      </c>
      <c r="L40" s="11">
        <v>7.25</v>
      </c>
      <c r="M40" s="11">
        <v>8.5900000000000004E-3</v>
      </c>
      <c r="N40" s="11">
        <v>0.25</v>
      </c>
      <c r="O40" s="11">
        <v>1.23E-2</v>
      </c>
      <c r="P40" s="77"/>
    </row>
    <row r="41" spans="1:16">
      <c r="A41" s="82" t="s">
        <v>120</v>
      </c>
      <c r="B41" s="16" t="s">
        <v>121</v>
      </c>
      <c r="C41" s="11">
        <v>0.02</v>
      </c>
      <c r="D41" s="11">
        <v>0.02</v>
      </c>
      <c r="E41" s="11">
        <v>0.01</v>
      </c>
      <c r="F41" s="11">
        <v>0.02</v>
      </c>
      <c r="G41" s="11">
        <v>0.02</v>
      </c>
      <c r="H41" s="11">
        <v>0.1</v>
      </c>
      <c r="I41" s="40">
        <v>0.33</v>
      </c>
      <c r="J41" s="40">
        <v>0.5</v>
      </c>
      <c r="K41" s="40">
        <v>0.5</v>
      </c>
      <c r="L41" s="40">
        <v>0.32</v>
      </c>
      <c r="M41" s="11">
        <v>0.01</v>
      </c>
      <c r="N41" s="11">
        <v>0.02</v>
      </c>
      <c r="O41" s="11">
        <v>0.02</v>
      </c>
      <c r="P41" s="77">
        <v>2.5999999999999999E-3</v>
      </c>
    </row>
    <row r="42" spans="1:16">
      <c r="A42" s="82" t="s">
        <v>123</v>
      </c>
      <c r="B42" s="16" t="s">
        <v>93</v>
      </c>
      <c r="C42" s="11">
        <v>1.1000000000000001E-3</v>
      </c>
      <c r="D42" s="11">
        <v>1.1000000000000001E-3</v>
      </c>
      <c r="E42" s="11">
        <v>5.0000000000000002E-5</v>
      </c>
      <c r="F42" s="11">
        <v>3.5E-4</v>
      </c>
      <c r="G42" s="11">
        <v>1.5499999999999999E-3</v>
      </c>
      <c r="H42" s="11">
        <v>5.0000000000000001E-4</v>
      </c>
      <c r="I42" s="11">
        <v>2.9999999999999997E-4</v>
      </c>
      <c r="J42" s="11">
        <v>3.0000000000000001E-3</v>
      </c>
      <c r="K42" s="11">
        <v>3.0000000000000001E-3</v>
      </c>
      <c r="L42" s="11">
        <v>2.9999999999999997E-4</v>
      </c>
      <c r="M42" s="11">
        <v>1.0200000000000001E-3</v>
      </c>
      <c r="N42" s="11">
        <v>3.1E-4</v>
      </c>
      <c r="O42" s="11">
        <v>1.4999999999999999E-4</v>
      </c>
      <c r="P42" s="77">
        <v>7.2999999999999995E-2</v>
      </c>
    </row>
    <row r="43" spans="1:16">
      <c r="A43" s="82" t="s">
        <v>124</v>
      </c>
      <c r="B43" s="16" t="s">
        <v>93</v>
      </c>
      <c r="C43" s="11">
        <v>4.0000000000000002E-4</v>
      </c>
      <c r="D43" s="11">
        <v>4.0000000000000002E-4</v>
      </c>
      <c r="E43" s="11">
        <v>6.8999999999999997E-4</v>
      </c>
      <c r="F43" s="11">
        <v>1.6000000000000001E-4</v>
      </c>
      <c r="G43" s="11">
        <v>3.6000000000000002E-4</v>
      </c>
      <c r="H43" s="11">
        <v>9.3399999999999997E-2</v>
      </c>
      <c r="I43" s="11">
        <v>7.1000000000000004E-3</v>
      </c>
      <c r="J43" s="11">
        <v>4.3999999999999997E-2</v>
      </c>
      <c r="K43" s="11">
        <v>0.13200000000000001</v>
      </c>
      <c r="L43" s="11">
        <v>1.11E-2</v>
      </c>
      <c r="M43" s="11">
        <v>5.1999999999999995E-4</v>
      </c>
      <c r="N43" s="11">
        <v>4.2000000000000002E-4</v>
      </c>
      <c r="O43" s="11">
        <v>1.9000000000000001E-4</v>
      </c>
      <c r="P43" s="87" t="s">
        <v>250</v>
      </c>
    </row>
    <row r="44" spans="1:16">
      <c r="A44" s="82" t="s">
        <v>126</v>
      </c>
      <c r="B44" s="16" t="s">
        <v>93</v>
      </c>
      <c r="C44" s="11">
        <v>6.0000000000000001E-3</v>
      </c>
      <c r="D44" s="11">
        <v>6.0000000000000001E-3</v>
      </c>
      <c r="E44" s="11">
        <v>1.6E-2</v>
      </c>
      <c r="F44" s="11">
        <v>0.01</v>
      </c>
      <c r="G44" s="11">
        <v>0.107</v>
      </c>
      <c r="H44" s="11">
        <v>0.02</v>
      </c>
      <c r="I44" s="11">
        <v>0.01</v>
      </c>
      <c r="J44" s="11">
        <v>4.8600000000000003</v>
      </c>
      <c r="K44" s="11">
        <v>11.7</v>
      </c>
      <c r="L44" s="11">
        <v>0.01</v>
      </c>
      <c r="M44" s="11">
        <v>5.0000000000000001E-3</v>
      </c>
      <c r="N44" s="11">
        <v>3.0000000000000001E-3</v>
      </c>
      <c r="O44" s="11">
        <v>4.0000000000000001E-3</v>
      </c>
      <c r="P44" s="77"/>
    </row>
    <row r="45" spans="1:16">
      <c r="A45" s="82" t="s">
        <v>127</v>
      </c>
      <c r="B45" s="16" t="s">
        <v>93</v>
      </c>
      <c r="C45" s="11">
        <v>2.35</v>
      </c>
      <c r="D45" s="11">
        <v>2.35</v>
      </c>
      <c r="E45" s="11">
        <v>1.34</v>
      </c>
      <c r="F45" s="11">
        <v>1.43</v>
      </c>
      <c r="G45" s="11">
        <v>1.28</v>
      </c>
      <c r="H45" s="11">
        <v>0.99</v>
      </c>
      <c r="I45" s="11">
        <v>6.59</v>
      </c>
      <c r="J45" s="11">
        <v>0.5</v>
      </c>
      <c r="K45" s="11">
        <v>0.5</v>
      </c>
      <c r="L45" s="11">
        <v>4.78</v>
      </c>
      <c r="M45" s="11">
        <v>5.0199999999999996</v>
      </c>
      <c r="N45" s="11">
        <v>5.16</v>
      </c>
      <c r="O45" s="11">
        <v>4.32</v>
      </c>
      <c r="P45" s="77"/>
    </row>
    <row r="46" spans="1:16">
      <c r="A46" s="82" t="s">
        <v>128</v>
      </c>
      <c r="B46" s="16" t="s">
        <v>93</v>
      </c>
      <c r="C46" s="11">
        <v>2.4000000000000001E-4</v>
      </c>
      <c r="D46" s="11">
        <v>2.4000000000000001E-4</v>
      </c>
      <c r="E46" s="11">
        <v>5.0000000000000002E-5</v>
      </c>
      <c r="F46" s="11">
        <v>6.0000000000000002E-5</v>
      </c>
      <c r="G46" s="11">
        <v>1.2999999999999999E-4</v>
      </c>
      <c r="H46" s="11">
        <v>5.9999999999999995E-4</v>
      </c>
      <c r="I46" s="11">
        <v>1.4E-3</v>
      </c>
      <c r="J46" s="40">
        <v>8.9999999999999993E-3</v>
      </c>
      <c r="K46" s="40">
        <v>2E-3</v>
      </c>
      <c r="L46" s="11">
        <v>2.0000000000000001E-4</v>
      </c>
      <c r="M46" s="11">
        <v>2.0000000000000001E-4</v>
      </c>
      <c r="N46" s="11">
        <v>1.8000000000000001E-4</v>
      </c>
      <c r="O46" s="11">
        <v>1.6000000000000001E-4</v>
      </c>
      <c r="P46" s="77">
        <v>1E-3</v>
      </c>
    </row>
    <row r="47" spans="1:16">
      <c r="A47" s="82" t="s">
        <v>129</v>
      </c>
      <c r="B47" s="16" t="s">
        <v>93</v>
      </c>
      <c r="C47" s="11">
        <v>1.67</v>
      </c>
      <c r="D47" s="11">
        <v>1.67</v>
      </c>
      <c r="E47" s="11">
        <v>3.64</v>
      </c>
      <c r="F47" s="11">
        <v>1.94</v>
      </c>
      <c r="G47" s="11">
        <v>2.9</v>
      </c>
      <c r="H47" s="11">
        <v>4.32</v>
      </c>
      <c r="I47" s="11">
        <v>1.88</v>
      </c>
      <c r="J47" s="11">
        <v>5</v>
      </c>
      <c r="K47" s="11">
        <v>5</v>
      </c>
      <c r="L47" s="11">
        <v>6.11</v>
      </c>
      <c r="M47" s="11">
        <v>1.38</v>
      </c>
      <c r="N47" s="11">
        <v>1.35</v>
      </c>
      <c r="O47" s="11">
        <v>1.02</v>
      </c>
      <c r="P47" s="77"/>
    </row>
    <row r="48" spans="1:16">
      <c r="A48" s="82" t="s">
        <v>130</v>
      </c>
      <c r="B48" s="16" t="s">
        <v>93</v>
      </c>
      <c r="C48" s="11">
        <v>5.0000000000000004E-6</v>
      </c>
      <c r="D48" s="11">
        <v>5.0000000000000004E-6</v>
      </c>
      <c r="E48" s="11">
        <v>1.8E-5</v>
      </c>
      <c r="F48" s="11">
        <v>6.9999999999999999E-6</v>
      </c>
      <c r="G48" s="11">
        <v>1.2E-5</v>
      </c>
      <c r="H48" s="11">
        <v>1.4999999999999999E-4</v>
      </c>
      <c r="I48" s="11">
        <v>2.9999999999999997E-4</v>
      </c>
      <c r="J48" s="11">
        <v>1.1999999999999999E-3</v>
      </c>
      <c r="K48" s="11">
        <v>4.0000000000000002E-4</v>
      </c>
      <c r="L48" s="11">
        <v>5.0000000000000002E-5</v>
      </c>
      <c r="M48" s="11">
        <v>6.0000000000000002E-6</v>
      </c>
      <c r="N48" s="11">
        <v>5.0000000000000004E-6</v>
      </c>
      <c r="O48" s="11">
        <v>5.0000000000000004E-6</v>
      </c>
      <c r="P48" s="77">
        <v>1E-4</v>
      </c>
    </row>
    <row r="49" spans="1:79">
      <c r="A49" s="82" t="s">
        <v>131</v>
      </c>
      <c r="B49" s="16" t="s">
        <v>93</v>
      </c>
      <c r="C49" s="11">
        <v>0.37</v>
      </c>
      <c r="D49" s="11">
        <v>0.37</v>
      </c>
      <c r="E49" s="11">
        <v>2.2400000000000002</v>
      </c>
      <c r="F49" s="11">
        <v>0.35</v>
      </c>
      <c r="G49" s="11">
        <v>0.57999999999999996</v>
      </c>
      <c r="H49" s="11">
        <v>2.61</v>
      </c>
      <c r="I49" s="11">
        <v>8.74</v>
      </c>
      <c r="J49" s="11">
        <v>0.5</v>
      </c>
      <c r="K49" s="11">
        <v>0.5</v>
      </c>
      <c r="L49" s="11">
        <v>1.0900000000000001</v>
      </c>
      <c r="M49" s="11">
        <v>6.17</v>
      </c>
      <c r="N49" s="11">
        <v>4.8</v>
      </c>
      <c r="O49" s="11">
        <v>1.04</v>
      </c>
      <c r="P49" s="89"/>
    </row>
    <row r="50" spans="1:79">
      <c r="A50" s="82" t="s">
        <v>132</v>
      </c>
      <c r="B50" s="16" t="s">
        <v>93</v>
      </c>
      <c r="C50" s="11">
        <v>0.18099999999999999</v>
      </c>
      <c r="D50" s="11">
        <v>0.18099999999999999</v>
      </c>
      <c r="E50" s="11">
        <v>2.5700000000000001E-2</v>
      </c>
      <c r="F50" s="11">
        <v>4.0500000000000001E-2</v>
      </c>
      <c r="G50" s="11">
        <v>3.7100000000000001E-2</v>
      </c>
      <c r="H50" s="11">
        <v>0.46500000000000002</v>
      </c>
      <c r="I50" s="11">
        <v>1.04</v>
      </c>
      <c r="J50" s="11">
        <v>0.42799999999999999</v>
      </c>
      <c r="K50" s="11">
        <v>0.217</v>
      </c>
      <c r="L50" s="11">
        <v>9.9699999999999997E-2</v>
      </c>
      <c r="M50" s="11">
        <v>0.623</v>
      </c>
      <c r="N50" s="11">
        <v>0.68300000000000005</v>
      </c>
      <c r="O50" s="11">
        <v>0.29499999999999998</v>
      </c>
      <c r="P50" s="89"/>
    </row>
    <row r="51" spans="1:79">
      <c r="A51" s="79" t="s">
        <v>133</v>
      </c>
      <c r="B51" s="16" t="s">
        <v>93</v>
      </c>
      <c r="C51" s="11">
        <v>44</v>
      </c>
      <c r="D51" s="11">
        <v>44</v>
      </c>
      <c r="E51" s="11">
        <v>5</v>
      </c>
      <c r="F51" s="11">
        <v>3</v>
      </c>
      <c r="G51" s="11">
        <v>3</v>
      </c>
      <c r="H51" s="11">
        <v>868</v>
      </c>
      <c r="I51" s="11">
        <v>577</v>
      </c>
      <c r="J51" s="11">
        <v>3490</v>
      </c>
      <c r="K51" s="11">
        <v>1410</v>
      </c>
      <c r="L51" s="11">
        <v>166</v>
      </c>
      <c r="M51" s="11">
        <v>242</v>
      </c>
      <c r="N51" s="11">
        <v>337</v>
      </c>
      <c r="O51" s="11">
        <v>216</v>
      </c>
      <c r="P51" s="77"/>
    </row>
    <row r="52" spans="1:79">
      <c r="A52" s="82" t="s">
        <v>134</v>
      </c>
      <c r="B52" s="16" t="s">
        <v>93</v>
      </c>
      <c r="C52" s="11">
        <v>3.6000000000000001E-5</v>
      </c>
      <c r="D52" s="11">
        <v>3.6000000000000001E-5</v>
      </c>
      <c r="E52" s="11">
        <v>1.1E-5</v>
      </c>
      <c r="F52" s="11">
        <v>6.0000000000000002E-6</v>
      </c>
      <c r="G52" s="11">
        <v>6.0000000000000002E-6</v>
      </c>
      <c r="H52" s="11">
        <v>6.0000000000000002E-5</v>
      </c>
      <c r="I52" s="11">
        <v>2.5999999999999998E-4</v>
      </c>
      <c r="J52" s="11">
        <v>1E-4</v>
      </c>
      <c r="K52" s="11">
        <v>1E-4</v>
      </c>
      <c r="L52" s="11">
        <v>3.1E-4</v>
      </c>
      <c r="M52" s="11">
        <v>4.8999999999999998E-5</v>
      </c>
      <c r="N52" s="11">
        <v>6.3E-5</v>
      </c>
      <c r="O52" s="11">
        <v>4.5000000000000003E-5</v>
      </c>
      <c r="P52" s="77">
        <v>8.0000000000000004E-4</v>
      </c>
    </row>
    <row r="53" spans="1:79">
      <c r="A53" s="82" t="s">
        <v>135</v>
      </c>
      <c r="B53" s="16" t="s">
        <v>93</v>
      </c>
      <c r="C53" s="11">
        <v>1.0000000000000001E-5</v>
      </c>
      <c r="D53" s="11">
        <v>1.0000000000000001E-5</v>
      </c>
      <c r="E53" s="11">
        <v>1.0000000000000001E-5</v>
      </c>
      <c r="F53" s="11">
        <v>1.0000000000000001E-5</v>
      </c>
      <c r="G53" s="11">
        <v>1.0000000000000001E-5</v>
      </c>
      <c r="H53" s="11">
        <v>1E-4</v>
      </c>
      <c r="I53" s="11">
        <v>5.0000000000000002E-5</v>
      </c>
      <c r="J53" s="11">
        <v>1.83E-2</v>
      </c>
      <c r="K53" s="11">
        <v>1.6000000000000001E-3</v>
      </c>
      <c r="L53" s="11">
        <v>5.0000000000000002E-5</v>
      </c>
      <c r="M53" s="11">
        <v>1.0000000000000001E-5</v>
      </c>
      <c r="N53" s="11">
        <v>1.0000000000000001E-5</v>
      </c>
      <c r="O53" s="11">
        <v>1.0000000000000001E-5</v>
      </c>
      <c r="P53" s="77"/>
    </row>
    <row r="54" spans="1:79">
      <c r="A54" s="82" t="s">
        <v>136</v>
      </c>
      <c r="B54" s="16" t="s">
        <v>93</v>
      </c>
      <c r="C54" s="11">
        <v>5.0000000000000001E-4</v>
      </c>
      <c r="D54" s="11">
        <v>5.0000000000000001E-4</v>
      </c>
      <c r="E54" s="11">
        <v>5.0000000000000001E-4</v>
      </c>
      <c r="F54" s="11">
        <v>5.0000000000000001E-4</v>
      </c>
      <c r="G54" s="11">
        <v>5.0000000000000001E-4</v>
      </c>
      <c r="H54" s="11">
        <v>5.0000000000000001E-3</v>
      </c>
      <c r="I54" s="11">
        <v>3.0000000000000001E-3</v>
      </c>
      <c r="J54" s="11">
        <v>0.03</v>
      </c>
      <c r="K54" s="11">
        <v>0.03</v>
      </c>
      <c r="L54" s="11">
        <v>3.0000000000000001E-3</v>
      </c>
      <c r="M54" s="11">
        <v>5.0000000000000001E-4</v>
      </c>
      <c r="N54" s="11">
        <v>5.0000000000000001E-4</v>
      </c>
      <c r="O54" s="11">
        <v>5.0000000000000001E-4</v>
      </c>
      <c r="P54" s="77"/>
    </row>
    <row r="55" spans="1:79">
      <c r="A55" s="82" t="s">
        <v>137</v>
      </c>
      <c r="B55" s="16" t="s">
        <v>93</v>
      </c>
      <c r="C55" s="11">
        <v>2.5500000000000002E-4</v>
      </c>
      <c r="D55" s="11">
        <v>2.5500000000000002E-4</v>
      </c>
      <c r="E55" s="11">
        <v>3.0000000000000001E-6</v>
      </c>
      <c r="F55" s="11">
        <v>1.2799999999999999E-4</v>
      </c>
      <c r="G55" s="11">
        <v>9.2E-5</v>
      </c>
      <c r="H55" s="11">
        <v>7.1399999999999996E-3</v>
      </c>
      <c r="I55" s="11">
        <v>2.7E-4</v>
      </c>
      <c r="J55" s="11">
        <v>6.3E-3</v>
      </c>
      <c r="K55" s="11">
        <v>4.1300000000000003E-2</v>
      </c>
      <c r="L55" s="11">
        <v>5.9000000000000003E-4</v>
      </c>
      <c r="M55" s="11">
        <v>3.6499999999999998E-4</v>
      </c>
      <c r="N55" s="11">
        <v>3.9800000000000002E-4</v>
      </c>
      <c r="O55" s="11">
        <v>1.5699999999999999E-4</v>
      </c>
      <c r="P55" s="77"/>
    </row>
    <row r="56" spans="1:79">
      <c r="A56" s="82" t="s">
        <v>138</v>
      </c>
      <c r="B56" s="16" t="s">
        <v>93</v>
      </c>
      <c r="C56" s="11">
        <v>2.0000000000000001E-4</v>
      </c>
      <c r="D56" s="11">
        <v>2.0000000000000001E-4</v>
      </c>
      <c r="E56" s="11">
        <v>2.0000000000000001E-4</v>
      </c>
      <c r="F56" s="11">
        <v>2.0000000000000001E-4</v>
      </c>
      <c r="G56" s="11">
        <v>5.0000000000000001E-4</v>
      </c>
      <c r="H56" s="11">
        <v>2E-3</v>
      </c>
      <c r="I56" s="11">
        <v>1E-3</v>
      </c>
      <c r="J56" s="11">
        <v>0.36499999999999999</v>
      </c>
      <c r="K56" s="11">
        <v>2.7E-2</v>
      </c>
      <c r="L56" s="11">
        <v>1E-3</v>
      </c>
      <c r="M56" s="11">
        <v>2.0000000000000001E-4</v>
      </c>
      <c r="N56" s="11">
        <v>2.0000000000000001E-4</v>
      </c>
      <c r="O56" s="11">
        <v>2.0000000000000001E-4</v>
      </c>
      <c r="P56" s="77"/>
    </row>
    <row r="57" spans="1:79">
      <c r="A57" s="82" t="s">
        <v>139</v>
      </c>
      <c r="B57" s="16" t="s">
        <v>93</v>
      </c>
      <c r="C57" s="40">
        <v>4.8500000000000001E-2</v>
      </c>
      <c r="D57" s="40">
        <v>4.8500000000000001E-2</v>
      </c>
      <c r="E57" s="40">
        <v>0.114</v>
      </c>
      <c r="F57" s="11">
        <v>1.1999999999999999E-3</v>
      </c>
      <c r="G57" s="11">
        <v>1.5E-3</v>
      </c>
      <c r="H57" s="40">
        <v>33.200000000000003</v>
      </c>
      <c r="I57" s="40">
        <v>2.6</v>
      </c>
      <c r="J57" s="40">
        <v>371</v>
      </c>
      <c r="K57" s="40">
        <v>93.2</v>
      </c>
      <c r="L57" s="40">
        <v>20.5</v>
      </c>
      <c r="M57" s="11">
        <v>1.7899999999999999E-2</v>
      </c>
      <c r="N57" s="40">
        <v>4.8399999999999999E-2</v>
      </c>
      <c r="O57" s="11">
        <v>2.4299999999999999E-2</v>
      </c>
      <c r="P57" s="77">
        <v>0.03</v>
      </c>
    </row>
    <row r="58" spans="1:79" ht="13.5" thickBot="1">
      <c r="A58" s="90" t="s">
        <v>140</v>
      </c>
      <c r="B58" s="91" t="s">
        <v>93</v>
      </c>
      <c r="C58" s="92">
        <v>1E-4</v>
      </c>
      <c r="D58" s="92">
        <v>1E-4</v>
      </c>
      <c r="E58" s="92">
        <v>1E-4</v>
      </c>
      <c r="F58" s="92">
        <v>1E-4</v>
      </c>
      <c r="G58" s="92">
        <v>1E-4</v>
      </c>
      <c r="H58" s="92">
        <v>1E-3</v>
      </c>
      <c r="I58" s="92">
        <v>5.0000000000000001E-4</v>
      </c>
      <c r="J58" s="92">
        <v>5.0000000000000001E-3</v>
      </c>
      <c r="K58" s="92">
        <v>5.0000000000000001E-3</v>
      </c>
      <c r="L58" s="92">
        <v>5.0000000000000001E-4</v>
      </c>
      <c r="M58" s="92">
        <v>1E-4</v>
      </c>
      <c r="N58" s="92">
        <v>1E-4</v>
      </c>
      <c r="O58" s="92">
        <v>1E-4</v>
      </c>
      <c r="P58" s="93"/>
    </row>
    <row r="59" spans="1:79" s="56" customFormat="1">
      <c r="A59" s="68" t="s">
        <v>253</v>
      </c>
      <c r="B59" s="60"/>
      <c r="C59" s="60"/>
      <c r="D59" s="60"/>
      <c r="E59" s="60"/>
      <c r="F59" s="69"/>
      <c r="AR59" s="57"/>
      <c r="AS59" s="57"/>
      <c r="AT59" s="57"/>
      <c r="AU59" s="57"/>
      <c r="AV59" s="57"/>
      <c r="AW59" s="57"/>
      <c r="BU59" s="57"/>
      <c r="BV59" s="57"/>
      <c r="BW59" s="57"/>
      <c r="BX59" s="57"/>
      <c r="BY59" s="57"/>
      <c r="BZ59" s="57"/>
      <c r="CA59" s="57"/>
    </row>
    <row r="60" spans="1:79" s="56" customFormat="1">
      <c r="A60" s="58" t="s">
        <v>256</v>
      </c>
      <c r="B60" s="59"/>
      <c r="C60" s="60"/>
      <c r="D60" s="60"/>
      <c r="E60" s="60"/>
      <c r="AR60" s="57"/>
      <c r="AS60" s="57"/>
      <c r="AT60" s="57"/>
      <c r="AU60" s="57"/>
      <c r="AV60" s="57"/>
      <c r="AW60" s="57"/>
      <c r="BU60" s="57"/>
      <c r="BV60" s="57"/>
      <c r="BW60" s="57"/>
      <c r="BX60" s="57"/>
      <c r="BY60" s="57"/>
      <c r="BZ60" s="57"/>
      <c r="CA60" s="57"/>
    </row>
    <row r="61" spans="1:79">
      <c r="B61" s="2"/>
    </row>
    <row r="62" spans="1:79">
      <c r="B62" s="2"/>
    </row>
    <row r="63" spans="1:79">
      <c r="B63" s="2"/>
    </row>
    <row r="64" spans="1:79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1:4">
      <c r="B129" s="2"/>
    </row>
    <row r="130" spans="1:4">
      <c r="B130" s="2"/>
    </row>
    <row r="131" spans="1:4">
      <c r="B131" s="2"/>
    </row>
    <row r="132" spans="1:4">
      <c r="B132" s="2"/>
    </row>
    <row r="133" spans="1:4">
      <c r="B133" s="2"/>
    </row>
    <row r="134" spans="1:4">
      <c r="B134" s="2"/>
    </row>
    <row r="135" spans="1:4">
      <c r="B135" s="2"/>
    </row>
    <row r="136" spans="1:4">
      <c r="B136" s="2"/>
    </row>
    <row r="137" spans="1:4">
      <c r="B137" s="2"/>
    </row>
    <row r="138" spans="1:4">
      <c r="B138" s="2"/>
    </row>
    <row r="139" spans="1:4">
      <c r="B139" s="2"/>
    </row>
    <row r="140" spans="1:4">
      <c r="B140" s="2"/>
    </row>
    <row r="141" spans="1:4">
      <c r="B141" s="2"/>
    </row>
    <row r="142" spans="1:4">
      <c r="B142" s="2"/>
    </row>
    <row r="143" spans="1:4">
      <c r="A143" s="43"/>
      <c r="D143" s="43"/>
    </row>
    <row r="144" spans="1:4">
      <c r="A144" s="43"/>
      <c r="D144" s="43"/>
    </row>
    <row r="145" spans="1:4">
      <c r="A145" s="43"/>
      <c r="D145" s="43"/>
    </row>
    <row r="146" spans="1:4">
      <c r="A146" s="43"/>
      <c r="D146" s="43"/>
    </row>
    <row r="147" spans="1:4">
      <c r="A147" s="43"/>
      <c r="D147" s="43"/>
    </row>
    <row r="148" spans="1:4">
      <c r="A148" s="43"/>
      <c r="D148" s="43"/>
    </row>
    <row r="149" spans="1:4">
      <c r="A149" s="43"/>
      <c r="D149" s="43"/>
    </row>
    <row r="150" spans="1:4">
      <c r="A150" s="43"/>
    </row>
    <row r="151" spans="1:4">
      <c r="A151" s="43"/>
    </row>
    <row r="152" spans="1:4">
      <c r="A152" s="43"/>
    </row>
    <row r="153" spans="1:4">
      <c r="A153" s="43"/>
    </row>
    <row r="154" spans="1:4">
      <c r="A154" s="43"/>
    </row>
    <row r="155" spans="1:4">
      <c r="A155" s="43"/>
    </row>
    <row r="156" spans="1:4">
      <c r="A156" s="43"/>
    </row>
    <row r="157" spans="1:4">
      <c r="A157" s="43"/>
    </row>
    <row r="158" spans="1:4">
      <c r="A158" s="43"/>
    </row>
    <row r="159" spans="1:4">
      <c r="A159" s="43"/>
    </row>
    <row r="160" spans="1:4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</sheetData>
  <mergeCells count="2">
    <mergeCell ref="A2:O2"/>
    <mergeCell ref="A22:P22"/>
  </mergeCells>
  <printOptions horizontalCentered="1"/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A204"/>
  <sheetViews>
    <sheetView view="pageBreakPreview" zoomScale="55" zoomScaleNormal="100" zoomScaleSheetLayoutView="55" workbookViewId="0">
      <selection activeCell="A2" sqref="A2:L56"/>
    </sheetView>
  </sheetViews>
  <sheetFormatPr defaultRowHeight="12.75"/>
  <cols>
    <col min="1" max="1" width="20" style="3" bestFit="1" customWidth="1"/>
    <col min="2" max="2" width="10.85546875" style="6" bestFit="1" customWidth="1"/>
    <col min="3" max="3" width="13" style="5" bestFit="1" customWidth="1"/>
    <col min="4" max="4" width="13.42578125" style="5" bestFit="1" customWidth="1"/>
    <col min="5" max="6" width="13.140625" style="5" bestFit="1" customWidth="1"/>
    <col min="7" max="7" width="12.85546875" style="5" customWidth="1"/>
    <col min="8" max="11" width="13.140625" style="5" bestFit="1" customWidth="1"/>
    <col min="12" max="12" width="26.42578125" style="49" customWidth="1"/>
  </cols>
  <sheetData>
    <row r="1" spans="1:12" ht="15.75" thickBot="1">
      <c r="A1" s="104"/>
      <c r="B1" s="63"/>
      <c r="C1" s="105"/>
      <c r="D1" s="65" t="s">
        <v>257</v>
      </c>
      <c r="E1" s="105"/>
      <c r="F1" s="105"/>
      <c r="G1" s="105"/>
      <c r="H1" s="105"/>
      <c r="I1" s="105"/>
      <c r="J1" s="105"/>
      <c r="K1" s="105"/>
      <c r="L1" s="67"/>
    </row>
    <row r="2" spans="1:12">
      <c r="A2" s="106" t="s">
        <v>168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73" t="s">
        <v>252</v>
      </c>
    </row>
    <row r="3" spans="1:12" ht="22.5">
      <c r="A3" s="101" t="s">
        <v>69</v>
      </c>
      <c r="B3" s="14" t="s">
        <v>56</v>
      </c>
      <c r="C3" s="23" t="s">
        <v>152</v>
      </c>
      <c r="D3" s="23" t="s">
        <v>153</v>
      </c>
      <c r="E3" s="23" t="s">
        <v>154</v>
      </c>
      <c r="F3" s="23" t="s">
        <v>155</v>
      </c>
      <c r="G3" s="23" t="s">
        <v>156</v>
      </c>
      <c r="H3" s="23" t="s">
        <v>156</v>
      </c>
      <c r="I3" s="23" t="s">
        <v>157</v>
      </c>
      <c r="J3" s="23" t="s">
        <v>158</v>
      </c>
      <c r="K3" s="23" t="s">
        <v>159</v>
      </c>
      <c r="L3" s="75" t="s">
        <v>251</v>
      </c>
    </row>
    <row r="4" spans="1:12">
      <c r="A4" s="78"/>
      <c r="B4" s="10"/>
      <c r="C4" s="14" t="s">
        <v>160</v>
      </c>
      <c r="D4" s="14" t="s">
        <v>161</v>
      </c>
      <c r="E4" s="14" t="s">
        <v>53</v>
      </c>
      <c r="F4" s="14" t="s">
        <v>148</v>
      </c>
      <c r="G4" s="14" t="s">
        <v>53</v>
      </c>
      <c r="H4" s="14" t="s">
        <v>148</v>
      </c>
      <c r="I4" s="14" t="s">
        <v>54</v>
      </c>
      <c r="J4" s="14" t="s">
        <v>80</v>
      </c>
      <c r="K4" s="14" t="s">
        <v>54</v>
      </c>
      <c r="L4" s="77"/>
    </row>
    <row r="5" spans="1:12">
      <c r="A5" s="98" t="s">
        <v>82</v>
      </c>
      <c r="B5" s="99"/>
      <c r="C5" s="99"/>
      <c r="D5" s="99"/>
      <c r="E5" s="99"/>
      <c r="F5" s="99"/>
      <c r="G5" s="99"/>
      <c r="H5" s="99"/>
      <c r="I5" s="99"/>
      <c r="J5" s="99"/>
      <c r="K5" s="109"/>
      <c r="L5" s="76"/>
    </row>
    <row r="6" spans="1:12">
      <c r="A6" s="79" t="s">
        <v>83</v>
      </c>
      <c r="B6" s="16" t="s">
        <v>84</v>
      </c>
      <c r="C6" s="16">
        <v>750</v>
      </c>
      <c r="D6" s="16">
        <v>750</v>
      </c>
      <c r="E6" s="16">
        <v>750</v>
      </c>
      <c r="F6" s="16">
        <v>750</v>
      </c>
      <c r="G6" s="16">
        <v>750</v>
      </c>
      <c r="H6" s="16">
        <v>750</v>
      </c>
      <c r="I6" s="16">
        <v>750</v>
      </c>
      <c r="J6" s="16">
        <v>750</v>
      </c>
      <c r="K6" s="16">
        <v>750</v>
      </c>
      <c r="L6" s="76"/>
    </row>
    <row r="7" spans="1:12">
      <c r="A7" s="79" t="s">
        <v>85</v>
      </c>
      <c r="B7" s="16" t="s">
        <v>86</v>
      </c>
      <c r="C7" s="16">
        <v>250</v>
      </c>
      <c r="D7" s="16">
        <v>250</v>
      </c>
      <c r="E7" s="16">
        <v>250</v>
      </c>
      <c r="F7" s="16">
        <v>250</v>
      </c>
      <c r="G7" s="16">
        <v>250</v>
      </c>
      <c r="H7" s="16">
        <v>250</v>
      </c>
      <c r="I7" s="16">
        <v>250</v>
      </c>
      <c r="J7" s="16">
        <v>250</v>
      </c>
      <c r="K7" s="16">
        <v>250</v>
      </c>
      <c r="L7" s="76"/>
    </row>
    <row r="8" spans="1:12">
      <c r="A8" s="79" t="s">
        <v>1</v>
      </c>
      <c r="B8" s="16"/>
      <c r="C8" s="24">
        <v>7.76</v>
      </c>
      <c r="D8" s="24">
        <v>7.81</v>
      </c>
      <c r="E8" s="24">
        <v>7.53</v>
      </c>
      <c r="F8" s="24">
        <v>7.56</v>
      </c>
      <c r="G8" s="24">
        <v>7.15</v>
      </c>
      <c r="H8" s="24">
        <v>7.6</v>
      </c>
      <c r="I8" s="24">
        <v>7.35</v>
      </c>
      <c r="J8" s="24">
        <v>7.64</v>
      </c>
      <c r="K8" s="24">
        <v>7.83</v>
      </c>
      <c r="L8" s="77" t="s">
        <v>57</v>
      </c>
    </row>
    <row r="9" spans="1:12">
      <c r="A9" s="80" t="s">
        <v>87</v>
      </c>
      <c r="B9" s="16" t="s">
        <v>88</v>
      </c>
      <c r="C9" s="25">
        <v>331.05</v>
      </c>
      <c r="D9" s="25">
        <v>329.1</v>
      </c>
      <c r="E9" s="25">
        <v>332.51</v>
      </c>
      <c r="F9" s="25">
        <v>335.44</v>
      </c>
      <c r="G9" s="25">
        <v>338.37</v>
      </c>
      <c r="H9" s="25">
        <v>351.07</v>
      </c>
      <c r="I9" s="25">
        <v>344.72</v>
      </c>
      <c r="J9" s="25">
        <v>349.6</v>
      </c>
      <c r="K9" s="25">
        <v>352.53</v>
      </c>
      <c r="L9" s="76"/>
    </row>
    <row r="10" spans="1:12">
      <c r="A10" s="80" t="s">
        <v>58</v>
      </c>
      <c r="B10" s="16" t="s">
        <v>89</v>
      </c>
      <c r="C10" s="25">
        <v>78.400000000000006</v>
      </c>
      <c r="D10" s="25">
        <v>71.95</v>
      </c>
      <c r="E10" s="25">
        <v>38.770000000000003</v>
      </c>
      <c r="F10" s="25">
        <v>48.19</v>
      </c>
      <c r="G10" s="25">
        <v>12.48</v>
      </c>
      <c r="H10" s="25">
        <v>55.15</v>
      </c>
      <c r="I10" s="25">
        <v>23.21</v>
      </c>
      <c r="J10" s="25">
        <v>74.099999999999994</v>
      </c>
      <c r="K10" s="25">
        <v>71.510000000000005</v>
      </c>
      <c r="L10" s="81"/>
    </row>
    <row r="11" spans="1:12">
      <c r="A11" s="80" t="s">
        <v>90</v>
      </c>
      <c r="B11" s="16" t="s">
        <v>91</v>
      </c>
      <c r="C11" s="12" t="e">
        <f>NA()</f>
        <v>#N/A</v>
      </c>
      <c r="D11" s="12" t="e">
        <f>NA()</f>
        <v>#N/A</v>
      </c>
      <c r="E11" s="12" t="e">
        <f>NA()</f>
        <v>#N/A</v>
      </c>
      <c r="F11" s="12" t="e">
        <f>NA()</f>
        <v>#N/A</v>
      </c>
      <c r="G11" s="12" t="e">
        <f>NA()</f>
        <v>#N/A</v>
      </c>
      <c r="H11" s="12" t="e">
        <f>NA()</f>
        <v>#N/A</v>
      </c>
      <c r="I11" s="12" t="e">
        <f>NA()</f>
        <v>#N/A</v>
      </c>
      <c r="J11" s="12" t="e">
        <f>NA()</f>
        <v>#N/A</v>
      </c>
      <c r="K11" s="12" t="e">
        <f>NA()</f>
        <v>#N/A</v>
      </c>
      <c r="L11" s="81"/>
    </row>
    <row r="12" spans="1:12">
      <c r="A12" s="79" t="s">
        <v>92</v>
      </c>
      <c r="B12" s="16" t="s">
        <v>91</v>
      </c>
      <c r="C12" s="26">
        <v>2.2400000000000002</v>
      </c>
      <c r="D12" s="26">
        <v>2.11</v>
      </c>
      <c r="E12" s="26">
        <v>2.29</v>
      </c>
      <c r="F12" s="26">
        <v>2.36</v>
      </c>
      <c r="G12" s="26">
        <v>2.5099999999999998</v>
      </c>
      <c r="H12" s="26">
        <v>2.23</v>
      </c>
      <c r="I12" s="26">
        <v>2.5499999999999998</v>
      </c>
      <c r="J12" s="26">
        <v>2.56</v>
      </c>
      <c r="K12" s="26">
        <v>2.88</v>
      </c>
      <c r="L12" s="81"/>
    </row>
    <row r="13" spans="1:12">
      <c r="A13" s="80" t="s">
        <v>60</v>
      </c>
      <c r="B13" s="16" t="s">
        <v>91</v>
      </c>
      <c r="C13" s="26">
        <v>38.26</v>
      </c>
      <c r="D13" s="26">
        <v>34.299999999999997</v>
      </c>
      <c r="E13" s="26">
        <v>20.32</v>
      </c>
      <c r="F13" s="26">
        <v>24.27</v>
      </c>
      <c r="G13" s="26">
        <v>5.0999999999999996</v>
      </c>
      <c r="H13" s="26">
        <v>26.66</v>
      </c>
      <c r="I13" s="26">
        <v>9.7899999999999991</v>
      </c>
      <c r="J13" s="26">
        <v>31.28</v>
      </c>
      <c r="K13" s="26">
        <v>38.880000000000003</v>
      </c>
      <c r="L13" s="81"/>
    </row>
    <row r="14" spans="1:12">
      <c r="A14" s="79" t="s">
        <v>59</v>
      </c>
      <c r="B14" s="20" t="s">
        <v>93</v>
      </c>
      <c r="C14" s="16">
        <v>3</v>
      </c>
      <c r="D14" s="16">
        <v>3</v>
      </c>
      <c r="E14" s="16" t="s">
        <v>162</v>
      </c>
      <c r="F14" s="16" t="s">
        <v>162</v>
      </c>
      <c r="G14" s="16">
        <v>3</v>
      </c>
      <c r="H14" s="16" t="s">
        <v>162</v>
      </c>
      <c r="I14" s="16" t="s">
        <v>162</v>
      </c>
      <c r="J14" s="16">
        <v>5</v>
      </c>
      <c r="K14" s="16">
        <v>4</v>
      </c>
      <c r="L14" s="77"/>
    </row>
    <row r="15" spans="1:12">
      <c r="A15" s="98" t="s">
        <v>94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110"/>
    </row>
    <row r="16" spans="1:12">
      <c r="A16" s="79" t="s">
        <v>95</v>
      </c>
      <c r="B16" s="16" t="s">
        <v>96</v>
      </c>
      <c r="C16" s="27">
        <f>C13*2/100+C14*2/96</f>
        <v>0.82769999999999999</v>
      </c>
      <c r="D16" s="27">
        <f>D13*2/100+D14*2/96</f>
        <v>0.74849999999999994</v>
      </c>
      <c r="E16" s="27">
        <f>E13*2/100</f>
        <v>0.40639999999999998</v>
      </c>
      <c r="F16" s="27">
        <f>F13*2/100</f>
        <v>0.4854</v>
      </c>
      <c r="G16" s="27">
        <f>G13*2/100+G14*2/96</f>
        <v>0.16449999999999998</v>
      </c>
      <c r="H16" s="27">
        <f>H13*2/100</f>
        <v>0.53320000000000001</v>
      </c>
      <c r="I16" s="27">
        <f>I13*2/100</f>
        <v>0.19579999999999997</v>
      </c>
      <c r="J16" s="27">
        <f t="shared" ref="J16:K16" si="0">J13*2/100+J14*2/96</f>
        <v>0.72976666666666667</v>
      </c>
      <c r="K16" s="27">
        <f t="shared" si="0"/>
        <v>0.86093333333333344</v>
      </c>
      <c r="L16" s="81"/>
    </row>
    <row r="17" spans="1:12">
      <c r="A17" s="79" t="s">
        <v>97</v>
      </c>
      <c r="B17" s="16" t="s">
        <v>96</v>
      </c>
      <c r="C17" s="27">
        <f t="shared" ref="C17:K17" si="1">C30*2/40.08+C37*2/24.3+C43/39.1+C47/23</f>
        <v>0.82743019911993132</v>
      </c>
      <c r="D17" s="27">
        <f t="shared" si="1"/>
        <v>0.76197002981816975</v>
      </c>
      <c r="E17" s="27">
        <f t="shared" si="1"/>
        <v>0.40414992313374581</v>
      </c>
      <c r="F17" s="27">
        <f t="shared" si="1"/>
        <v>0.51295870511510844</v>
      </c>
      <c r="G17" s="27">
        <f t="shared" si="1"/>
        <v>0.12911541698264925</v>
      </c>
      <c r="H17" s="27">
        <f t="shared" si="1"/>
        <v>0.57090223140596397</v>
      </c>
      <c r="I17" s="27">
        <f t="shared" si="1"/>
        <v>0.23219854188248179</v>
      </c>
      <c r="J17" s="27">
        <f t="shared" si="1"/>
        <v>0.7410447785556733</v>
      </c>
      <c r="K17" s="27">
        <f t="shared" si="1"/>
        <v>0.77349932826714984</v>
      </c>
      <c r="L17" s="81"/>
    </row>
    <row r="18" spans="1:12">
      <c r="A18" s="79" t="s">
        <v>98</v>
      </c>
      <c r="B18" s="16" t="s">
        <v>96</v>
      </c>
      <c r="C18" s="27">
        <f t="shared" ref="C18:K18" si="2">C16-C17</f>
        <v>2.6980088006867131E-4</v>
      </c>
      <c r="D18" s="27">
        <f t="shared" si="2"/>
        <v>-1.3470029818169804E-2</v>
      </c>
      <c r="E18" s="27">
        <f t="shared" si="2"/>
        <v>2.2500768662541692E-3</v>
      </c>
      <c r="F18" s="27">
        <f t="shared" si="2"/>
        <v>-2.7558705115108439E-2</v>
      </c>
      <c r="G18" s="27">
        <f t="shared" si="2"/>
        <v>3.5384583017350729E-2</v>
      </c>
      <c r="H18" s="27">
        <f t="shared" si="2"/>
        <v>-3.770223140596396E-2</v>
      </c>
      <c r="I18" s="27">
        <f t="shared" si="2"/>
        <v>-3.6398541882481816E-2</v>
      </c>
      <c r="J18" s="27">
        <f t="shared" si="2"/>
        <v>-1.1278111889006626E-2</v>
      </c>
      <c r="K18" s="27">
        <f t="shared" si="2"/>
        <v>8.7434005066183595E-2</v>
      </c>
      <c r="L18" s="81"/>
    </row>
    <row r="19" spans="1:12">
      <c r="A19" s="79" t="s">
        <v>99</v>
      </c>
      <c r="B19" s="16" t="s">
        <v>100</v>
      </c>
      <c r="C19" s="28">
        <f t="shared" ref="C19:K19" si="3">C18/(C16+C17)</f>
        <v>1.6300885586652354E-4</v>
      </c>
      <c r="D19" s="28">
        <f t="shared" si="3"/>
        <v>-8.9177736414878268E-3</v>
      </c>
      <c r="E19" s="28">
        <f t="shared" si="3"/>
        <v>2.7759880076910358E-3</v>
      </c>
      <c r="F19" s="28">
        <f t="shared" si="3"/>
        <v>-2.7604011437883928E-2</v>
      </c>
      <c r="G19" s="28">
        <f t="shared" si="3"/>
        <v>0.12051336874944045</v>
      </c>
      <c r="H19" s="28">
        <f t="shared" si="3"/>
        <v>-3.4147409844425311E-2</v>
      </c>
      <c r="I19" s="28">
        <f t="shared" si="3"/>
        <v>-8.5043611883322698E-2</v>
      </c>
      <c r="J19" s="28">
        <f t="shared" si="3"/>
        <v>-7.667952221640302E-3</v>
      </c>
      <c r="K19" s="28">
        <f t="shared" si="3"/>
        <v>5.349501825334653E-2</v>
      </c>
      <c r="L19" s="81"/>
    </row>
    <row r="20" spans="1:12">
      <c r="A20" s="98" t="s">
        <v>101</v>
      </c>
      <c r="B20" s="99"/>
      <c r="C20" s="99"/>
      <c r="D20" s="99"/>
      <c r="E20" s="99"/>
      <c r="F20" s="99"/>
      <c r="G20" s="99"/>
      <c r="H20" s="99"/>
      <c r="I20" s="99"/>
      <c r="J20" s="99"/>
      <c r="K20" s="109"/>
      <c r="L20" s="81"/>
    </row>
    <row r="21" spans="1:12">
      <c r="A21" s="79" t="s">
        <v>102</v>
      </c>
      <c r="B21" s="16" t="s">
        <v>93</v>
      </c>
      <c r="C21" s="26">
        <v>38.5</v>
      </c>
      <c r="D21" s="26">
        <v>35.299999999999997</v>
      </c>
      <c r="E21" s="26">
        <v>18.399999999999999</v>
      </c>
      <c r="F21" s="26">
        <v>23.1</v>
      </c>
      <c r="G21" s="26">
        <v>5</v>
      </c>
      <c r="H21" s="26">
        <v>26.2</v>
      </c>
      <c r="I21" s="26">
        <v>9.8000000000000007</v>
      </c>
      <c r="J21" s="26">
        <v>33.5</v>
      </c>
      <c r="K21" s="26">
        <v>35.4</v>
      </c>
      <c r="L21" s="81" t="s">
        <v>55</v>
      </c>
    </row>
    <row r="22" spans="1:12">
      <c r="A22" s="82" t="s">
        <v>103</v>
      </c>
      <c r="B22" s="16" t="s">
        <v>93</v>
      </c>
      <c r="C22" s="30">
        <v>6.2199999999999998E-2</v>
      </c>
      <c r="D22" s="45">
        <v>0.105</v>
      </c>
      <c r="E22" s="30">
        <v>6.7699999999999996E-2</v>
      </c>
      <c r="F22" s="30">
        <v>7.4999999999999997E-2</v>
      </c>
      <c r="G22" s="30">
        <v>3.5700000000000003E-2</v>
      </c>
      <c r="H22" s="30">
        <v>8.7300000000000003E-2</v>
      </c>
      <c r="I22" s="30">
        <v>1.4500000000000001E-2</v>
      </c>
      <c r="J22" s="30">
        <v>9.3299999999999994E-2</v>
      </c>
      <c r="K22" s="30">
        <v>4.19E-2</v>
      </c>
      <c r="L22" s="94" t="s">
        <v>246</v>
      </c>
    </row>
    <row r="23" spans="1:12">
      <c r="A23" s="82" t="s">
        <v>104</v>
      </c>
      <c r="B23" s="16" t="s">
        <v>93</v>
      </c>
      <c r="C23" s="30">
        <v>1.1999999999999999E-3</v>
      </c>
      <c r="D23" s="30">
        <v>1.1999999999999999E-3</v>
      </c>
      <c r="E23" s="30">
        <v>6.9999999999999999E-4</v>
      </c>
      <c r="F23" s="30">
        <v>1E-3</v>
      </c>
      <c r="G23" s="30">
        <v>5.0000000000000001E-4</v>
      </c>
      <c r="H23" s="30">
        <v>4.0000000000000002E-4</v>
      </c>
      <c r="I23" s="30">
        <v>4.4000000000000003E-3</v>
      </c>
      <c r="J23" s="30">
        <v>1.4E-3</v>
      </c>
      <c r="K23" s="30">
        <v>2.0000000000000001E-4</v>
      </c>
      <c r="L23" s="77"/>
    </row>
    <row r="24" spans="1:12">
      <c r="A24" s="82" t="s">
        <v>105</v>
      </c>
      <c r="B24" s="16" t="s">
        <v>93</v>
      </c>
      <c r="C24" s="30">
        <v>3.8999999999999998E-3</v>
      </c>
      <c r="D24" s="30">
        <v>3.8999999999999998E-3</v>
      </c>
      <c r="E24" s="47">
        <v>1.14E-2</v>
      </c>
      <c r="F24" s="47">
        <v>1.41E-2</v>
      </c>
      <c r="G24" s="30">
        <v>4.1000000000000003E-3</v>
      </c>
      <c r="H24" s="47">
        <v>8.6E-3</v>
      </c>
      <c r="I24" s="30">
        <v>3.3999999999999998E-3</v>
      </c>
      <c r="J24" s="47">
        <v>8.6E-3</v>
      </c>
      <c r="K24" s="30">
        <v>1E-3</v>
      </c>
      <c r="L24" s="84">
        <v>5.0000000000000001E-3</v>
      </c>
    </row>
    <row r="25" spans="1:12">
      <c r="A25" s="82" t="s">
        <v>106</v>
      </c>
      <c r="B25" s="16" t="s">
        <v>93</v>
      </c>
      <c r="C25" s="30">
        <v>1.8200000000000001E-2</v>
      </c>
      <c r="D25" s="30">
        <v>2.4899999999999999E-2</v>
      </c>
      <c r="E25" s="30">
        <v>1.6E-2</v>
      </c>
      <c r="F25" s="30">
        <v>1.61E-2</v>
      </c>
      <c r="G25" s="31">
        <v>3.7499999999999999E-3</v>
      </c>
      <c r="H25" s="31">
        <v>9.41E-3</v>
      </c>
      <c r="I25" s="31">
        <v>7.9100000000000004E-3</v>
      </c>
      <c r="J25" s="30">
        <v>2.7900000000000001E-2</v>
      </c>
      <c r="K25" s="31">
        <v>1.67E-3</v>
      </c>
      <c r="L25" s="77"/>
    </row>
    <row r="26" spans="1:12">
      <c r="A26" s="82" t="s">
        <v>107</v>
      </c>
      <c r="B26" s="16" t="s">
        <v>93</v>
      </c>
      <c r="C26" s="12" t="s">
        <v>61</v>
      </c>
      <c r="D26" s="12" t="s">
        <v>61</v>
      </c>
      <c r="E26" s="12" t="s">
        <v>61</v>
      </c>
      <c r="F26" s="12" t="s">
        <v>61</v>
      </c>
      <c r="G26" s="12" t="s">
        <v>61</v>
      </c>
      <c r="H26" s="12" t="s">
        <v>61</v>
      </c>
      <c r="I26" s="12" t="s">
        <v>61</v>
      </c>
      <c r="J26" s="12" t="s">
        <v>61</v>
      </c>
      <c r="K26" s="12" t="s">
        <v>61</v>
      </c>
      <c r="L26" s="77"/>
    </row>
    <row r="27" spans="1:12">
      <c r="A27" s="82" t="s">
        <v>108</v>
      </c>
      <c r="B27" s="16" t="s">
        <v>93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12" t="s">
        <v>62</v>
      </c>
      <c r="I27" s="12" t="s">
        <v>62</v>
      </c>
      <c r="J27" s="12" t="s">
        <v>62</v>
      </c>
      <c r="K27" s="12" t="s">
        <v>62</v>
      </c>
      <c r="L27" s="77"/>
    </row>
    <row r="28" spans="1:12">
      <c r="A28" s="82" t="s">
        <v>109</v>
      </c>
      <c r="B28" s="16" t="s">
        <v>93</v>
      </c>
      <c r="C28" s="30">
        <v>1.7399999999999999E-2</v>
      </c>
      <c r="D28" s="30">
        <v>1.32E-2</v>
      </c>
      <c r="E28" s="30">
        <v>7.1000000000000004E-3</v>
      </c>
      <c r="F28" s="30">
        <v>1.6E-2</v>
      </c>
      <c r="G28" s="30">
        <v>7.4999999999999997E-3</v>
      </c>
      <c r="H28" s="30">
        <v>1.1299999999999999E-2</v>
      </c>
      <c r="I28" s="30">
        <v>6.6E-3</v>
      </c>
      <c r="J28" s="30">
        <v>7.4000000000000003E-3</v>
      </c>
      <c r="K28" s="30">
        <v>4.8999999999999998E-3</v>
      </c>
      <c r="L28" s="95">
        <v>1.5</v>
      </c>
    </row>
    <row r="29" spans="1:12">
      <c r="A29" s="82" t="s">
        <v>110</v>
      </c>
      <c r="B29" s="16" t="s">
        <v>93</v>
      </c>
      <c r="C29" s="32">
        <v>6.0000000000000002E-6</v>
      </c>
      <c r="D29" s="32">
        <v>9.0000000000000002E-6</v>
      </c>
      <c r="E29" s="12" t="s">
        <v>151</v>
      </c>
      <c r="F29" s="32">
        <v>3.3000000000000003E-5</v>
      </c>
      <c r="G29" s="32">
        <v>7.9999999999999996E-6</v>
      </c>
      <c r="H29" s="32">
        <v>1.4E-5</v>
      </c>
      <c r="I29" s="32">
        <v>5.0000000000000004E-6</v>
      </c>
      <c r="J29" s="32">
        <v>2.1999999999999999E-5</v>
      </c>
      <c r="K29" s="32">
        <v>6.9999999999999999E-6</v>
      </c>
      <c r="L29" s="96" t="s">
        <v>247</v>
      </c>
    </row>
    <row r="30" spans="1:12">
      <c r="A30" s="82" t="s">
        <v>111</v>
      </c>
      <c r="B30" s="16" t="s">
        <v>93</v>
      </c>
      <c r="C30" s="26">
        <v>12.2</v>
      </c>
      <c r="D30" s="26">
        <v>11.8</v>
      </c>
      <c r="E30" s="24">
        <v>6.66</v>
      </c>
      <c r="F30" s="24">
        <v>7.13</v>
      </c>
      <c r="G30" s="24">
        <v>1.45</v>
      </c>
      <c r="H30" s="24">
        <v>8.73</v>
      </c>
      <c r="I30" s="24">
        <v>3.4</v>
      </c>
      <c r="J30" s="26">
        <v>10.9</v>
      </c>
      <c r="K30" s="26">
        <v>11.7</v>
      </c>
      <c r="L30" s="77"/>
    </row>
    <row r="31" spans="1:12">
      <c r="A31" s="82" t="s">
        <v>112</v>
      </c>
      <c r="B31" s="16" t="s">
        <v>93</v>
      </c>
      <c r="C31" s="12" t="s">
        <v>63</v>
      </c>
      <c r="D31" s="12" t="s">
        <v>63</v>
      </c>
      <c r="E31" s="12" t="s">
        <v>63</v>
      </c>
      <c r="F31" s="12" t="s">
        <v>63</v>
      </c>
      <c r="G31" s="12" t="s">
        <v>63</v>
      </c>
      <c r="H31" s="12" t="s">
        <v>63</v>
      </c>
      <c r="I31" s="12" t="s">
        <v>63</v>
      </c>
      <c r="J31" s="12" t="s">
        <v>63</v>
      </c>
      <c r="K31" s="12" t="s">
        <v>63</v>
      </c>
      <c r="L31" s="77"/>
    </row>
    <row r="32" spans="1:12">
      <c r="A32" s="82" t="s">
        <v>113</v>
      </c>
      <c r="B32" s="16" t="s">
        <v>93</v>
      </c>
      <c r="C32" s="32">
        <v>6.0999999999999999E-5</v>
      </c>
      <c r="D32" s="32">
        <v>8.3999999999999995E-5</v>
      </c>
      <c r="E32" s="32">
        <v>6.0000000000000002E-5</v>
      </c>
      <c r="F32" s="32">
        <v>7.4999999999999993E-5</v>
      </c>
      <c r="G32" s="32">
        <v>4.6999999999999997E-5</v>
      </c>
      <c r="H32" s="32">
        <v>9.7999999999999997E-5</v>
      </c>
      <c r="I32" s="32">
        <v>3.4E-5</v>
      </c>
      <c r="J32" s="32">
        <v>1.21E-4</v>
      </c>
      <c r="K32" s="32">
        <v>4.1999999999999998E-5</v>
      </c>
      <c r="L32" s="77"/>
    </row>
    <row r="33" spans="1:12">
      <c r="A33" s="82" t="s">
        <v>114</v>
      </c>
      <c r="B33" s="16" t="s">
        <v>93</v>
      </c>
      <c r="C33" s="47">
        <v>2.3999999999999998E-3</v>
      </c>
      <c r="D33" s="47">
        <v>3.5999999999999999E-3</v>
      </c>
      <c r="E33" s="47">
        <v>1.6000000000000001E-3</v>
      </c>
      <c r="F33" s="47">
        <v>2.8999999999999998E-3</v>
      </c>
      <c r="G33" s="47">
        <v>2.7000000000000001E-3</v>
      </c>
      <c r="H33" s="30">
        <v>2E-3</v>
      </c>
      <c r="I33" s="30">
        <v>2.7000000000000001E-3</v>
      </c>
      <c r="J33" s="47">
        <v>3.8E-3</v>
      </c>
      <c r="K33" s="12" t="s">
        <v>63</v>
      </c>
      <c r="L33" s="97" t="s">
        <v>248</v>
      </c>
    </row>
    <row r="34" spans="1:12">
      <c r="A34" s="82" t="s">
        <v>115</v>
      </c>
      <c r="B34" s="16" t="s">
        <v>93</v>
      </c>
      <c r="C34" s="29">
        <v>3.6999999999999998E-2</v>
      </c>
      <c r="D34" s="29">
        <v>7.0000000000000007E-2</v>
      </c>
      <c r="E34" s="29">
        <v>5.8000000000000003E-2</v>
      </c>
      <c r="F34" s="29">
        <v>8.3000000000000004E-2</v>
      </c>
      <c r="G34" s="29">
        <v>3.3000000000000002E-2</v>
      </c>
      <c r="H34" s="29">
        <v>5.5E-2</v>
      </c>
      <c r="I34" s="29">
        <v>0.02</v>
      </c>
      <c r="J34" s="29">
        <v>7.3999999999999996E-2</v>
      </c>
      <c r="K34" s="29">
        <v>1.4E-2</v>
      </c>
      <c r="L34" s="77">
        <v>0.3</v>
      </c>
    </row>
    <row r="35" spans="1:12">
      <c r="A35" s="82" t="s">
        <v>116</v>
      </c>
      <c r="B35" s="16" t="s">
        <v>93</v>
      </c>
      <c r="C35" s="31">
        <v>4.0000000000000003E-5</v>
      </c>
      <c r="D35" s="31">
        <v>1.1E-4</v>
      </c>
      <c r="E35" s="31">
        <v>1E-4</v>
      </c>
      <c r="F35" s="31">
        <v>3.5E-4</v>
      </c>
      <c r="G35" s="31">
        <v>1E-4</v>
      </c>
      <c r="H35" s="31">
        <v>1E-4</v>
      </c>
      <c r="I35" s="31">
        <v>6.9999999999999994E-5</v>
      </c>
      <c r="J35" s="31">
        <v>1.8000000000000001E-4</v>
      </c>
      <c r="K35" s="12" t="s">
        <v>61</v>
      </c>
      <c r="L35" s="96" t="s">
        <v>249</v>
      </c>
    </row>
    <row r="36" spans="1:12">
      <c r="A36" s="82" t="s">
        <v>117</v>
      </c>
      <c r="B36" s="16" t="s">
        <v>93</v>
      </c>
      <c r="C36" s="12" t="s">
        <v>64</v>
      </c>
      <c r="D36" s="12" t="s">
        <v>64</v>
      </c>
      <c r="E36" s="12" t="s">
        <v>64</v>
      </c>
      <c r="F36" s="12" t="s">
        <v>64</v>
      </c>
      <c r="G36" s="12" t="s">
        <v>64</v>
      </c>
      <c r="H36" s="12" t="s">
        <v>64</v>
      </c>
      <c r="I36" s="12" t="s">
        <v>64</v>
      </c>
      <c r="J36" s="12" t="s">
        <v>64</v>
      </c>
      <c r="K36" s="12" t="s">
        <v>64</v>
      </c>
      <c r="L36" s="88"/>
    </row>
    <row r="37" spans="1:12">
      <c r="A37" s="82" t="s">
        <v>118</v>
      </c>
      <c r="B37" s="16" t="s">
        <v>93</v>
      </c>
      <c r="C37" s="24">
        <v>1.94</v>
      </c>
      <c r="D37" s="24">
        <v>1.44</v>
      </c>
      <c r="E37" s="29">
        <v>0.41699999999999998</v>
      </c>
      <c r="F37" s="24">
        <v>1.29</v>
      </c>
      <c r="G37" s="29">
        <v>0.32700000000000001</v>
      </c>
      <c r="H37" s="24">
        <v>1.06</v>
      </c>
      <c r="I37" s="29">
        <v>0.32200000000000001</v>
      </c>
      <c r="J37" s="24">
        <v>1.54</v>
      </c>
      <c r="K37" s="24">
        <v>1.49</v>
      </c>
      <c r="L37" s="84"/>
    </row>
    <row r="38" spans="1:12">
      <c r="A38" s="82" t="s">
        <v>119</v>
      </c>
      <c r="B38" s="16" t="s">
        <v>93</v>
      </c>
      <c r="C38" s="30">
        <v>5.7999999999999996E-3</v>
      </c>
      <c r="D38" s="30">
        <v>6.6E-3</v>
      </c>
      <c r="E38" s="30">
        <v>2.5000000000000001E-3</v>
      </c>
      <c r="F38" s="30">
        <v>8.3000000000000001E-3</v>
      </c>
      <c r="G38" s="30">
        <v>4.3E-3</v>
      </c>
      <c r="H38" s="30">
        <v>1.9199999999999998E-2</v>
      </c>
      <c r="I38" s="30">
        <v>2.5000000000000001E-3</v>
      </c>
      <c r="J38" s="30">
        <v>9.7999999999999997E-3</v>
      </c>
      <c r="K38" s="30">
        <v>5.0000000000000001E-4</v>
      </c>
      <c r="L38" s="77"/>
    </row>
    <row r="39" spans="1:12">
      <c r="A39" s="82" t="s">
        <v>120</v>
      </c>
      <c r="B39" s="16" t="s">
        <v>121</v>
      </c>
      <c r="C39" s="12" t="s">
        <v>122</v>
      </c>
      <c r="D39" s="24">
        <v>0.02</v>
      </c>
      <c r="E39" s="24">
        <v>0.02</v>
      </c>
      <c r="F39" s="24">
        <v>0.02</v>
      </c>
      <c r="G39" s="24">
        <v>0.02</v>
      </c>
      <c r="H39" s="24">
        <v>0.02</v>
      </c>
      <c r="I39" s="24">
        <v>0.02</v>
      </c>
      <c r="J39" s="12" t="s">
        <v>122</v>
      </c>
      <c r="K39" s="12" t="s">
        <v>122</v>
      </c>
      <c r="L39" s="77">
        <v>2.5999999999999998E-5</v>
      </c>
    </row>
    <row r="40" spans="1:12">
      <c r="A40" s="82" t="s">
        <v>123</v>
      </c>
      <c r="B40" s="16" t="s">
        <v>93</v>
      </c>
      <c r="C40" s="31">
        <v>8.8999999999999995E-4</v>
      </c>
      <c r="D40" s="31">
        <v>1.6000000000000001E-3</v>
      </c>
      <c r="E40" s="31">
        <v>3.6999999999999999E-4</v>
      </c>
      <c r="F40" s="31">
        <v>7.5000000000000002E-4</v>
      </c>
      <c r="G40" s="31">
        <v>4.2999999999999999E-4</v>
      </c>
      <c r="H40" s="31">
        <v>4.6999999999999999E-4</v>
      </c>
      <c r="I40" s="31">
        <v>1.2099999999999999E-3</v>
      </c>
      <c r="J40" s="31">
        <v>1.57E-3</v>
      </c>
      <c r="K40" s="31">
        <v>5.7200000000000003E-3</v>
      </c>
      <c r="L40" s="77">
        <v>7.2999999999999995E-2</v>
      </c>
    </row>
    <row r="41" spans="1:12">
      <c r="A41" s="82" t="s">
        <v>124</v>
      </c>
      <c r="B41" s="16" t="s">
        <v>93</v>
      </c>
      <c r="C41" s="30">
        <v>2.9999999999999997E-4</v>
      </c>
      <c r="D41" s="30">
        <v>4.0000000000000002E-4</v>
      </c>
      <c r="E41" s="30">
        <v>2.9999999999999997E-4</v>
      </c>
      <c r="F41" s="30">
        <v>4.0000000000000002E-4</v>
      </c>
      <c r="G41" s="30">
        <v>8.0000000000000004E-4</v>
      </c>
      <c r="H41" s="30">
        <v>2.0000000000000001E-4</v>
      </c>
      <c r="I41" s="30">
        <v>2.9999999999999997E-4</v>
      </c>
      <c r="J41" s="30">
        <v>5.9999999999999995E-4</v>
      </c>
      <c r="K41" s="30">
        <v>1E-4</v>
      </c>
      <c r="L41" s="97" t="s">
        <v>250</v>
      </c>
    </row>
    <row r="42" spans="1:12">
      <c r="A42" s="82" t="s">
        <v>126</v>
      </c>
      <c r="B42" s="16" t="s">
        <v>93</v>
      </c>
      <c r="C42" s="29">
        <v>5.1999999999999998E-2</v>
      </c>
      <c r="D42" s="29">
        <v>3.2000000000000001E-2</v>
      </c>
      <c r="E42" s="29">
        <v>5.7000000000000002E-2</v>
      </c>
      <c r="F42" s="29">
        <v>3.5999999999999997E-2</v>
      </c>
      <c r="G42" s="29">
        <v>1.9E-2</v>
      </c>
      <c r="H42" s="29">
        <v>5.1999999999999998E-2</v>
      </c>
      <c r="I42" s="29">
        <v>0.01</v>
      </c>
      <c r="J42" s="29">
        <v>2.5999999999999999E-2</v>
      </c>
      <c r="K42" s="29">
        <v>1.0999999999999999E-2</v>
      </c>
      <c r="L42" s="77"/>
    </row>
    <row r="43" spans="1:12">
      <c r="A43" s="82" t="s">
        <v>127</v>
      </c>
      <c r="B43" s="16" t="s">
        <v>93</v>
      </c>
      <c r="C43" s="24">
        <v>1.32</v>
      </c>
      <c r="D43" s="24">
        <v>1.32</v>
      </c>
      <c r="E43" s="29">
        <v>0.56499999999999995</v>
      </c>
      <c r="F43" s="29">
        <v>0.94</v>
      </c>
      <c r="G43" s="29">
        <v>0.38500000000000001</v>
      </c>
      <c r="H43" s="29">
        <v>0.82399999999999995</v>
      </c>
      <c r="I43" s="29">
        <v>0.72899999999999998</v>
      </c>
      <c r="J43" s="24">
        <v>1.1200000000000001</v>
      </c>
      <c r="K43" s="24">
        <v>2.23</v>
      </c>
      <c r="L43" s="77"/>
    </row>
    <row r="44" spans="1:12">
      <c r="A44" s="82" t="s">
        <v>128</v>
      </c>
      <c r="B44" s="16" t="s">
        <v>93</v>
      </c>
      <c r="C44" s="31">
        <v>4.0000000000000002E-4</v>
      </c>
      <c r="D44" s="31">
        <v>4.6000000000000001E-4</v>
      </c>
      <c r="E44" s="31">
        <v>2.0000000000000001E-4</v>
      </c>
      <c r="F44" s="31">
        <v>6.8999999999999997E-4</v>
      </c>
      <c r="G44" s="31">
        <v>1.1E-4</v>
      </c>
      <c r="H44" s="31">
        <v>7.2999999999999996E-4</v>
      </c>
      <c r="I44" s="31">
        <v>5.5999999999999995E-4</v>
      </c>
      <c r="J44" s="31">
        <v>9.5E-4</v>
      </c>
      <c r="K44" s="31">
        <v>2.5999999999999998E-4</v>
      </c>
      <c r="L44" s="77">
        <v>1E-3</v>
      </c>
    </row>
    <row r="45" spans="1:12">
      <c r="A45" s="82" t="s">
        <v>129</v>
      </c>
      <c r="B45" s="16" t="s">
        <v>93</v>
      </c>
      <c r="C45" s="24">
        <v>2.4900000000000002</v>
      </c>
      <c r="D45" s="24">
        <v>1.74</v>
      </c>
      <c r="E45" s="24">
        <v>2.4</v>
      </c>
      <c r="F45" s="24">
        <v>2.19</v>
      </c>
      <c r="G45" s="24">
        <v>1.74</v>
      </c>
      <c r="H45" s="24">
        <v>2.5</v>
      </c>
      <c r="I45" s="24">
        <v>1.73</v>
      </c>
      <c r="J45" s="24">
        <v>1.69</v>
      </c>
      <c r="K45" s="24">
        <v>2.2799999999999998</v>
      </c>
      <c r="L45" s="77"/>
    </row>
    <row r="46" spans="1:12">
      <c r="A46" s="82" t="s">
        <v>130</v>
      </c>
      <c r="B46" s="16" t="s">
        <v>93</v>
      </c>
      <c r="C46" s="12" t="s">
        <v>62</v>
      </c>
      <c r="D46" s="12" t="s">
        <v>62</v>
      </c>
      <c r="E46" s="12" t="s">
        <v>62</v>
      </c>
      <c r="F46" s="31">
        <v>2.0000000000000002E-5</v>
      </c>
      <c r="G46" s="31">
        <v>1.0000000000000001E-5</v>
      </c>
      <c r="H46" s="12" t="s">
        <v>62</v>
      </c>
      <c r="I46" s="12" t="s">
        <v>62</v>
      </c>
      <c r="J46" s="12" t="s">
        <v>62</v>
      </c>
      <c r="K46" s="12" t="s">
        <v>62</v>
      </c>
      <c r="L46" s="77">
        <v>1E-4</v>
      </c>
    </row>
    <row r="47" spans="1:12">
      <c r="A47" s="82" t="s">
        <v>131</v>
      </c>
      <c r="B47" s="16" t="s">
        <v>93</v>
      </c>
      <c r="C47" s="24">
        <v>0.57999999999999996</v>
      </c>
      <c r="D47" s="24">
        <v>0.48</v>
      </c>
      <c r="E47" s="24">
        <v>0.53</v>
      </c>
      <c r="F47" s="24">
        <v>0.62</v>
      </c>
      <c r="G47" s="24">
        <v>0.46</v>
      </c>
      <c r="H47" s="24">
        <v>0.62</v>
      </c>
      <c r="I47" s="24">
        <v>0.4</v>
      </c>
      <c r="J47" s="24">
        <v>0.96</v>
      </c>
      <c r="K47" s="24">
        <v>0.23</v>
      </c>
      <c r="L47" s="89"/>
    </row>
    <row r="48" spans="1:12">
      <c r="A48" s="82" t="s">
        <v>132</v>
      </c>
      <c r="B48" s="16" t="s">
        <v>93</v>
      </c>
      <c r="C48" s="30">
        <v>5.9299999999999999E-2</v>
      </c>
      <c r="D48" s="30">
        <v>5.0799999999999998E-2</v>
      </c>
      <c r="E48" s="30">
        <v>2.06E-2</v>
      </c>
      <c r="F48" s="30">
        <v>2.8500000000000001E-2</v>
      </c>
      <c r="G48" s="30">
        <v>7.3000000000000001E-3</v>
      </c>
      <c r="H48" s="30">
        <v>2.41E-2</v>
      </c>
      <c r="I48" s="30">
        <v>1.0999999999999999E-2</v>
      </c>
      <c r="J48" s="30">
        <v>4.4600000000000001E-2</v>
      </c>
      <c r="K48" s="30">
        <v>5.4800000000000001E-2</v>
      </c>
      <c r="L48" s="89"/>
    </row>
    <row r="49" spans="1:79">
      <c r="A49" s="79" t="s">
        <v>133</v>
      </c>
      <c r="B49" s="16" t="s">
        <v>93</v>
      </c>
      <c r="C49" s="24">
        <v>0.52</v>
      </c>
      <c r="D49" s="24">
        <v>0.57999999999999996</v>
      </c>
      <c r="E49" s="24">
        <v>0.25</v>
      </c>
      <c r="F49" s="24">
        <v>0.34</v>
      </c>
      <c r="G49" s="24">
        <v>0.22</v>
      </c>
      <c r="H49" s="24">
        <v>0.39</v>
      </c>
      <c r="I49" s="24">
        <v>0.31</v>
      </c>
      <c r="J49" s="24">
        <v>1.25</v>
      </c>
      <c r="K49" s="24">
        <v>0.51</v>
      </c>
      <c r="L49" s="77"/>
    </row>
    <row r="50" spans="1:79">
      <c r="A50" s="82" t="s">
        <v>134</v>
      </c>
      <c r="B50" s="16" t="s">
        <v>93</v>
      </c>
      <c r="C50" s="12" t="s">
        <v>61</v>
      </c>
      <c r="D50" s="12" t="s">
        <v>61</v>
      </c>
      <c r="E50" s="12" t="s">
        <v>61</v>
      </c>
      <c r="F50" s="12" t="s">
        <v>61</v>
      </c>
      <c r="G50" s="12" t="s">
        <v>61</v>
      </c>
      <c r="H50" s="12" t="s">
        <v>61</v>
      </c>
      <c r="I50" s="12" t="s">
        <v>61</v>
      </c>
      <c r="J50" s="12" t="s">
        <v>61</v>
      </c>
      <c r="K50" s="12" t="s">
        <v>61</v>
      </c>
      <c r="L50" s="77">
        <v>8.0000000000000004E-4</v>
      </c>
    </row>
    <row r="51" spans="1:79">
      <c r="A51" s="82" t="s">
        <v>135</v>
      </c>
      <c r="B51" s="16" t="s">
        <v>93</v>
      </c>
      <c r="C51" s="31">
        <v>4.0000000000000003E-5</v>
      </c>
      <c r="D51" s="31">
        <v>2.0000000000000002E-5</v>
      </c>
      <c r="E51" s="31">
        <v>4.0000000000000003E-5</v>
      </c>
      <c r="F51" s="31">
        <v>1.0000000000000001E-5</v>
      </c>
      <c r="G51" s="31">
        <v>6.9999999999999994E-5</v>
      </c>
      <c r="H51" s="31">
        <v>1.0000000000000001E-5</v>
      </c>
      <c r="I51" s="31">
        <v>2.0000000000000002E-5</v>
      </c>
      <c r="J51" s="12" t="s">
        <v>62</v>
      </c>
      <c r="K51" s="12" t="s">
        <v>62</v>
      </c>
      <c r="L51" s="77"/>
    </row>
    <row r="52" spans="1:79">
      <c r="A52" s="82" t="s">
        <v>136</v>
      </c>
      <c r="B52" s="16" t="s">
        <v>93</v>
      </c>
      <c r="C52" s="30">
        <v>1.4E-3</v>
      </c>
      <c r="D52" s="30">
        <v>2.7000000000000001E-3</v>
      </c>
      <c r="E52" s="30">
        <v>1.8E-3</v>
      </c>
      <c r="F52" s="30">
        <v>1.5E-3</v>
      </c>
      <c r="G52" s="30">
        <v>8.9999999999999998E-4</v>
      </c>
      <c r="H52" s="30">
        <v>2.3E-3</v>
      </c>
      <c r="I52" s="30">
        <v>2.9999999999999997E-4</v>
      </c>
      <c r="J52" s="30">
        <v>2.2000000000000001E-3</v>
      </c>
      <c r="K52" s="30">
        <v>2.0000000000000001E-4</v>
      </c>
      <c r="L52" s="77"/>
    </row>
    <row r="53" spans="1:79">
      <c r="A53" s="82" t="s">
        <v>137</v>
      </c>
      <c r="B53" s="16" t="s">
        <v>93</v>
      </c>
      <c r="C53" s="32">
        <v>3.3799999999999998E-4</v>
      </c>
      <c r="D53" s="32">
        <v>2.81E-4</v>
      </c>
      <c r="E53" s="32">
        <v>1.8E-5</v>
      </c>
      <c r="F53" s="32">
        <v>3.6999999999999998E-5</v>
      </c>
      <c r="G53" s="32">
        <v>2.1999999999999999E-5</v>
      </c>
      <c r="H53" s="32">
        <v>1E-4</v>
      </c>
      <c r="I53" s="32">
        <v>6.0000000000000002E-6</v>
      </c>
      <c r="J53" s="32">
        <v>1.5799999999999999E-4</v>
      </c>
      <c r="K53" s="32">
        <v>8.7000000000000001E-5</v>
      </c>
      <c r="L53" s="77"/>
    </row>
    <row r="54" spans="1:79">
      <c r="A54" s="82" t="s">
        <v>138</v>
      </c>
      <c r="B54" s="16" t="s">
        <v>93</v>
      </c>
      <c r="C54" s="31">
        <v>5.1200000000000004E-3</v>
      </c>
      <c r="D54" s="31">
        <v>3.3500000000000001E-3</v>
      </c>
      <c r="E54" s="31">
        <v>1.8600000000000001E-3</v>
      </c>
      <c r="F54" s="31">
        <v>2.5500000000000002E-3</v>
      </c>
      <c r="G54" s="31">
        <v>6.7000000000000002E-4</v>
      </c>
      <c r="H54" s="31">
        <v>6.2199999999999998E-3</v>
      </c>
      <c r="I54" s="31">
        <v>7.1000000000000002E-4</v>
      </c>
      <c r="J54" s="31">
        <v>2.2200000000000002E-3</v>
      </c>
      <c r="K54" s="31">
        <v>1.2999999999999999E-4</v>
      </c>
      <c r="L54" s="77"/>
    </row>
    <row r="55" spans="1:79">
      <c r="A55" s="82" t="s">
        <v>139</v>
      </c>
      <c r="B55" s="16" t="s">
        <v>93</v>
      </c>
      <c r="C55" s="12" t="s">
        <v>64</v>
      </c>
      <c r="D55" s="29">
        <v>1E-3</v>
      </c>
      <c r="E55" s="29">
        <v>2E-3</v>
      </c>
      <c r="F55" s="29">
        <v>2E-3</v>
      </c>
      <c r="G55" s="12" t="s">
        <v>64</v>
      </c>
      <c r="H55" s="12" t="s">
        <v>64</v>
      </c>
      <c r="I55" s="12" t="s">
        <v>64</v>
      </c>
      <c r="J55" s="29">
        <v>1E-3</v>
      </c>
      <c r="K55" s="12" t="s">
        <v>64</v>
      </c>
      <c r="L55" s="77">
        <v>0.03</v>
      </c>
    </row>
    <row r="56" spans="1:79" ht="13.5" thickBot="1">
      <c r="A56" s="90" t="s">
        <v>140</v>
      </c>
      <c r="B56" s="91" t="s">
        <v>93</v>
      </c>
      <c r="C56" s="102">
        <v>3.0000000000000001E-5</v>
      </c>
      <c r="D56" s="102">
        <v>5.0000000000000002E-5</v>
      </c>
      <c r="E56" s="102">
        <v>4.0000000000000003E-5</v>
      </c>
      <c r="F56" s="102">
        <v>6.0000000000000002E-5</v>
      </c>
      <c r="G56" s="102">
        <v>1E-4</v>
      </c>
      <c r="H56" s="102">
        <v>3.0000000000000001E-5</v>
      </c>
      <c r="I56" s="102">
        <v>2.0000000000000002E-5</v>
      </c>
      <c r="J56" s="102">
        <v>5.0000000000000002E-5</v>
      </c>
      <c r="K56" s="103" t="s">
        <v>62</v>
      </c>
      <c r="L56" s="93"/>
    </row>
    <row r="57" spans="1:79" s="56" customFormat="1">
      <c r="A57" s="68" t="s">
        <v>253</v>
      </c>
      <c r="B57" s="60"/>
      <c r="C57" s="60"/>
      <c r="D57" s="60"/>
      <c r="E57" s="60"/>
      <c r="F57" s="69"/>
      <c r="AR57" s="57"/>
      <c r="AS57" s="57"/>
      <c r="AT57" s="57"/>
      <c r="AU57" s="57"/>
      <c r="AV57" s="57"/>
      <c r="AW57" s="57"/>
      <c r="BU57" s="57"/>
      <c r="BV57" s="57"/>
      <c r="BW57" s="57"/>
      <c r="BX57" s="57"/>
      <c r="BY57" s="57"/>
      <c r="BZ57" s="57"/>
      <c r="CA57" s="57"/>
    </row>
    <row r="58" spans="1:79" s="56" customFormat="1">
      <c r="A58" s="58" t="s">
        <v>256</v>
      </c>
      <c r="B58" s="59"/>
      <c r="C58" s="60"/>
      <c r="D58" s="60"/>
      <c r="E58" s="60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>
      <c r="A59"/>
      <c r="C59" s="8"/>
      <c r="D59" s="8"/>
      <c r="E59" s="8"/>
      <c r="F59" s="8"/>
      <c r="G59" s="8"/>
      <c r="H59" s="8"/>
      <c r="I59" s="49"/>
      <c r="J59"/>
      <c r="K59"/>
      <c r="L59"/>
    </row>
    <row r="60" spans="1:79">
      <c r="A60"/>
      <c r="C60" s="8"/>
      <c r="D60" s="8"/>
      <c r="E60" s="8"/>
      <c r="F60" s="8"/>
      <c r="G60" s="8"/>
      <c r="H60" s="8"/>
      <c r="I60" s="49"/>
      <c r="J60"/>
      <c r="K60"/>
      <c r="L60"/>
    </row>
    <row r="61" spans="1:79">
      <c r="A61"/>
      <c r="C61" s="8"/>
      <c r="D61" s="8"/>
      <c r="E61" s="8"/>
      <c r="F61" s="8"/>
      <c r="G61" s="8"/>
      <c r="H61" s="8"/>
      <c r="I61" s="49"/>
      <c r="J61"/>
      <c r="K61"/>
      <c r="L61"/>
    </row>
    <row r="62" spans="1:79">
      <c r="A62"/>
      <c r="C62" s="8"/>
      <c r="D62" s="8"/>
      <c r="E62" s="8"/>
      <c r="F62" s="8"/>
      <c r="G62" s="8"/>
      <c r="H62" s="8"/>
      <c r="I62" s="49"/>
      <c r="J62"/>
      <c r="K62"/>
      <c r="L62"/>
    </row>
    <row r="63" spans="1:79">
      <c r="A63"/>
      <c r="C63" s="8"/>
      <c r="D63" s="8"/>
      <c r="E63" s="8"/>
      <c r="F63" s="8"/>
      <c r="G63" s="8"/>
      <c r="H63" s="8"/>
      <c r="I63" s="49"/>
      <c r="J63"/>
      <c r="K63"/>
      <c r="L63"/>
    </row>
    <row r="64" spans="1:79">
      <c r="A64"/>
      <c r="C64" s="8"/>
      <c r="D64" s="8"/>
      <c r="E64" s="8"/>
      <c r="F64" s="8"/>
      <c r="G64" s="8"/>
      <c r="H64" s="8"/>
      <c r="I64" s="49"/>
      <c r="J64"/>
      <c r="K64"/>
      <c r="L64"/>
    </row>
    <row r="65" spans="1:16">
      <c r="A65"/>
      <c r="C65" s="8"/>
      <c r="D65" s="8"/>
      <c r="E65" s="8"/>
      <c r="F65" s="8"/>
      <c r="G65" s="8"/>
      <c r="H65" s="8"/>
      <c r="I65" s="49"/>
      <c r="J65"/>
      <c r="K65"/>
      <c r="L65"/>
    </row>
    <row r="66" spans="1:16">
      <c r="A66"/>
      <c r="C66" s="8"/>
      <c r="D66" s="8"/>
      <c r="E66" s="8"/>
      <c r="F66" s="8"/>
      <c r="G66" s="8"/>
      <c r="H66" s="8"/>
      <c r="I66" s="49"/>
      <c r="J66"/>
      <c r="K66"/>
      <c r="L66"/>
    </row>
    <row r="67" spans="1:16">
      <c r="A67"/>
      <c r="C67" s="8"/>
      <c r="D67" s="8"/>
      <c r="E67" s="8"/>
      <c r="F67" s="8"/>
      <c r="G67" s="8"/>
      <c r="H67" s="8"/>
      <c r="I67" s="49"/>
      <c r="J67"/>
      <c r="K67"/>
      <c r="L67"/>
    </row>
    <row r="68" spans="1:16">
      <c r="A68"/>
      <c r="C68" s="8"/>
      <c r="D68" s="8"/>
      <c r="E68" s="8"/>
      <c r="F68" s="8"/>
      <c r="G68" s="8"/>
      <c r="H68" s="8"/>
      <c r="I68" s="49"/>
      <c r="J68"/>
      <c r="K68"/>
      <c r="L68"/>
    </row>
    <row r="69" spans="1:16">
      <c r="A69"/>
      <c r="C69" s="8"/>
      <c r="D69" s="8"/>
      <c r="E69" s="8"/>
      <c r="F69" s="8"/>
      <c r="G69" s="8"/>
      <c r="H69" s="8"/>
      <c r="I69" s="49"/>
      <c r="J69"/>
      <c r="K69"/>
      <c r="L69"/>
    </row>
    <row r="70" spans="1:16">
      <c r="A70"/>
      <c r="C70" s="8"/>
      <c r="D70" s="8"/>
      <c r="E70" s="8"/>
      <c r="F70" s="8"/>
      <c r="G70" s="8"/>
      <c r="H70" s="8"/>
      <c r="I70" s="49"/>
      <c r="J70"/>
      <c r="K70"/>
      <c r="L70"/>
    </row>
    <row r="71" spans="1:16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9"/>
    </row>
    <row r="72" spans="1:16">
      <c r="A72"/>
      <c r="C72" s="8"/>
      <c r="D72" s="8"/>
      <c r="E72" s="8"/>
      <c r="F72" s="8"/>
      <c r="G72" s="8"/>
      <c r="H72" s="8"/>
      <c r="I72" s="49"/>
      <c r="J72"/>
      <c r="K72"/>
      <c r="L72"/>
    </row>
    <row r="73" spans="1:16">
      <c r="A73"/>
      <c r="C73" s="8"/>
      <c r="D73" s="8"/>
      <c r="E73" s="8"/>
      <c r="F73" s="8"/>
      <c r="G73" s="8"/>
      <c r="H73" s="8"/>
      <c r="I73" s="49"/>
      <c r="J73"/>
      <c r="K73"/>
      <c r="L73"/>
    </row>
    <row r="74" spans="1:16">
      <c r="A74"/>
      <c r="C74" s="8"/>
      <c r="D74" s="8"/>
      <c r="E74" s="8"/>
      <c r="F74" s="8"/>
      <c r="G74" s="8"/>
      <c r="H74" s="8"/>
      <c r="I74" s="49"/>
      <c r="J74"/>
      <c r="K74"/>
      <c r="L74"/>
    </row>
    <row r="75" spans="1:16">
      <c r="A75"/>
      <c r="C75" s="8"/>
      <c r="D75" s="8"/>
      <c r="E75" s="8"/>
      <c r="F75" s="8"/>
      <c r="G75" s="8"/>
      <c r="H75" s="8"/>
      <c r="I75" s="49"/>
      <c r="J75"/>
      <c r="K75"/>
      <c r="L75"/>
    </row>
    <row r="76" spans="1:16">
      <c r="A76"/>
      <c r="C76" s="8"/>
      <c r="D76" s="8"/>
      <c r="E76" s="8"/>
      <c r="F76" s="8"/>
      <c r="G76" s="8"/>
      <c r="H76" s="8"/>
      <c r="I76" s="49"/>
      <c r="J76"/>
      <c r="K76"/>
      <c r="L76"/>
    </row>
    <row r="77" spans="1:16">
      <c r="A77"/>
      <c r="C77" s="8"/>
      <c r="D77" s="8"/>
      <c r="E77" s="8"/>
      <c r="F77" s="8"/>
      <c r="G77" s="8"/>
      <c r="H77" s="8"/>
      <c r="I77" s="49"/>
      <c r="J77"/>
      <c r="K77"/>
      <c r="L77"/>
    </row>
    <row r="78" spans="1:16">
      <c r="A78"/>
      <c r="C78" s="8"/>
      <c r="D78" s="8"/>
      <c r="E78" s="8"/>
      <c r="F78" s="8"/>
      <c r="G78" s="8"/>
      <c r="H78" s="8"/>
      <c r="I78" s="49"/>
      <c r="J78"/>
      <c r="K78"/>
      <c r="L78"/>
    </row>
    <row r="79" spans="1:16">
      <c r="A79"/>
      <c r="C79" s="8"/>
      <c r="D79" s="8"/>
      <c r="E79" s="8"/>
      <c r="F79" s="8"/>
      <c r="G79" s="8"/>
      <c r="H79" s="8"/>
      <c r="I79" s="49"/>
      <c r="J79"/>
      <c r="K79"/>
      <c r="L79"/>
    </row>
    <row r="80" spans="1:16">
      <c r="A80"/>
      <c r="C80" s="8"/>
      <c r="D80" s="8"/>
      <c r="E80" s="8"/>
      <c r="F80" s="8"/>
      <c r="G80" s="8"/>
      <c r="H80" s="8"/>
      <c r="I80" s="49"/>
      <c r="J80"/>
      <c r="K80"/>
      <c r="L80"/>
    </row>
    <row r="81" spans="1:12">
      <c r="A81"/>
      <c r="C81" s="8"/>
      <c r="D81" s="8"/>
      <c r="E81" s="8"/>
      <c r="F81" s="8"/>
      <c r="G81" s="8"/>
      <c r="H81" s="8"/>
      <c r="I81" s="49"/>
      <c r="J81"/>
      <c r="K81"/>
      <c r="L81"/>
    </row>
    <row r="82" spans="1:12">
      <c r="A82"/>
      <c r="C82" s="8"/>
      <c r="D82" s="8"/>
      <c r="E82" s="8"/>
      <c r="F82" s="8"/>
      <c r="G82" s="8"/>
      <c r="H82" s="8"/>
      <c r="I82" s="49"/>
      <c r="J82"/>
      <c r="K82"/>
      <c r="L82"/>
    </row>
    <row r="83" spans="1:12">
      <c r="A83"/>
      <c r="C83" s="8"/>
      <c r="D83" s="8"/>
      <c r="E83" s="8"/>
      <c r="F83" s="8"/>
      <c r="G83" s="8"/>
      <c r="H83" s="8"/>
      <c r="I83" s="49"/>
      <c r="J83"/>
      <c r="K83"/>
      <c r="L83"/>
    </row>
    <row r="84" spans="1:12">
      <c r="A84"/>
      <c r="C84" s="8"/>
      <c r="D84" s="8"/>
      <c r="E84" s="8"/>
      <c r="F84" s="8"/>
      <c r="G84" s="8"/>
      <c r="H84" s="8"/>
      <c r="I84" s="49"/>
      <c r="J84"/>
      <c r="K84"/>
      <c r="L84"/>
    </row>
    <row r="85" spans="1:12">
      <c r="A85"/>
      <c r="C85" s="8"/>
      <c r="D85" s="8"/>
      <c r="E85" s="8"/>
      <c r="F85" s="8"/>
      <c r="G85" s="8"/>
      <c r="H85" s="8"/>
      <c r="I85" s="49"/>
      <c r="J85"/>
      <c r="K85"/>
      <c r="L85"/>
    </row>
    <row r="86" spans="1:12">
      <c r="A86"/>
      <c r="C86" s="8"/>
      <c r="D86" s="8"/>
      <c r="E86" s="8"/>
      <c r="F86" s="8"/>
      <c r="G86" s="8"/>
      <c r="H86" s="8"/>
      <c r="I86" s="49"/>
      <c r="J86"/>
      <c r="K86"/>
      <c r="L86"/>
    </row>
    <row r="87" spans="1:12">
      <c r="A87"/>
      <c r="C87" s="8"/>
      <c r="D87" s="8"/>
      <c r="E87" s="8"/>
      <c r="F87" s="8"/>
      <c r="G87" s="8"/>
      <c r="H87" s="8"/>
      <c r="I87" s="49"/>
      <c r="J87"/>
      <c r="K87"/>
      <c r="L87"/>
    </row>
    <row r="88" spans="1:12">
      <c r="A88"/>
      <c r="C88" s="8"/>
      <c r="D88" s="8"/>
      <c r="E88" s="8"/>
      <c r="F88" s="8"/>
      <c r="G88" s="8"/>
      <c r="H88" s="8"/>
      <c r="I88" s="49"/>
      <c r="J88"/>
      <c r="K88"/>
      <c r="L88"/>
    </row>
    <row r="89" spans="1:12">
      <c r="A89"/>
      <c r="C89" s="8"/>
      <c r="D89" s="8"/>
      <c r="E89" s="8"/>
      <c r="F89" s="8"/>
      <c r="G89" s="8"/>
      <c r="H89" s="8"/>
      <c r="I89" s="49"/>
      <c r="J89"/>
      <c r="K89"/>
      <c r="L89"/>
    </row>
    <row r="90" spans="1:12">
      <c r="A90"/>
      <c r="C90" s="8"/>
      <c r="D90" s="8"/>
      <c r="E90" s="8"/>
      <c r="F90" s="8"/>
      <c r="G90" s="8"/>
      <c r="H90" s="8"/>
      <c r="I90" s="49"/>
      <c r="J90"/>
      <c r="K90"/>
      <c r="L90"/>
    </row>
    <row r="91" spans="1:12">
      <c r="A91"/>
      <c r="C91" s="8"/>
      <c r="D91" s="8"/>
      <c r="E91" s="8"/>
      <c r="F91" s="8"/>
      <c r="G91" s="8"/>
      <c r="H91" s="8"/>
      <c r="I91" s="49"/>
      <c r="J91"/>
      <c r="K91"/>
      <c r="L91"/>
    </row>
    <row r="92" spans="1:12">
      <c r="A92" s="2"/>
      <c r="B92" s="2"/>
      <c r="C92" s="4"/>
      <c r="D92" s="4"/>
      <c r="E92" s="4"/>
      <c r="F92" s="4"/>
      <c r="G92" s="4"/>
      <c r="H92" s="4"/>
      <c r="I92" s="4"/>
      <c r="J92" s="4"/>
      <c r="K92" s="4"/>
    </row>
    <row r="93" spans="1:12">
      <c r="A93" s="2"/>
      <c r="B93" s="2"/>
      <c r="C93" s="4"/>
      <c r="D93" s="4"/>
      <c r="E93" s="4"/>
      <c r="F93" s="4"/>
      <c r="G93" s="4"/>
      <c r="H93" s="4"/>
      <c r="I93" s="4"/>
      <c r="J93" s="4"/>
      <c r="K93" s="4"/>
    </row>
    <row r="94" spans="1:12">
      <c r="A94" s="2"/>
      <c r="B94" s="2"/>
      <c r="C94" s="4"/>
      <c r="D94" s="4"/>
      <c r="E94" s="4"/>
      <c r="F94" s="4"/>
      <c r="G94" s="4"/>
      <c r="H94" s="4"/>
      <c r="I94" s="4"/>
      <c r="J94" s="4"/>
      <c r="K94" s="4"/>
    </row>
    <row r="95" spans="1:12">
      <c r="A95" s="2"/>
      <c r="B95" s="2"/>
      <c r="C95" s="4"/>
      <c r="D95" s="4"/>
      <c r="E95" s="4"/>
      <c r="F95" s="4"/>
      <c r="G95" s="4"/>
      <c r="H95" s="4"/>
      <c r="I95" s="4"/>
      <c r="J95" s="4"/>
      <c r="K95" s="4"/>
    </row>
    <row r="96" spans="1:12">
      <c r="A96" s="2"/>
      <c r="B96" s="2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2"/>
      <c r="B97" s="2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2"/>
      <c r="B98" s="2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2"/>
      <c r="B99" s="2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2"/>
      <c r="B100" s="2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2"/>
      <c r="B101" s="2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2"/>
      <c r="B102" s="2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2"/>
      <c r="B103" s="2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2"/>
      <c r="B104" s="2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2"/>
      <c r="B105" s="2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2"/>
      <c r="B106" s="2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2"/>
      <c r="B107" s="2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2"/>
      <c r="B108" s="2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2"/>
      <c r="B109" s="2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2"/>
      <c r="B110" s="2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2"/>
      <c r="B111" s="2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2"/>
      <c r="B112" s="2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2"/>
      <c r="B113" s="2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2"/>
      <c r="B114" s="2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2"/>
      <c r="B115" s="2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2"/>
      <c r="B116" s="2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2"/>
      <c r="B117" s="2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2"/>
      <c r="B118" s="2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2"/>
      <c r="B119" s="2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2"/>
      <c r="B120" s="2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2"/>
      <c r="B121" s="2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2"/>
      <c r="B122" s="2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2"/>
      <c r="B123" s="2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2"/>
      <c r="B124" s="2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2"/>
      <c r="B125" s="2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2"/>
      <c r="B126" s="2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2"/>
      <c r="B127" s="2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2"/>
      <c r="B128" s="2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2"/>
      <c r="B129" s="2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2"/>
      <c r="B130" s="2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2"/>
      <c r="B131" s="2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2"/>
      <c r="B132" s="2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2"/>
      <c r="B133" s="2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2"/>
      <c r="B134" s="2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2"/>
      <c r="B135" s="2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2"/>
      <c r="B136" s="2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2"/>
      <c r="B137" s="2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2"/>
      <c r="B138" s="2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2"/>
      <c r="B139" s="2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2"/>
      <c r="B140" s="2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2"/>
      <c r="B141" s="2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2"/>
      <c r="B142" s="2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2"/>
      <c r="B143" s="2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2"/>
      <c r="B144" s="2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2"/>
      <c r="B145" s="2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2"/>
      <c r="B146" s="2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2"/>
      <c r="B147" s="2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2"/>
      <c r="B148" s="2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2"/>
      <c r="B149" s="2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2"/>
      <c r="B150" s="2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2"/>
      <c r="B151" s="2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2"/>
      <c r="B152" s="2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2"/>
      <c r="B153" s="2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2"/>
      <c r="B154" s="2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2"/>
      <c r="B155" s="2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2"/>
      <c r="B156" s="2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2"/>
      <c r="B157" s="2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2"/>
      <c r="B158" s="2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2"/>
      <c r="B159" s="2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2"/>
      <c r="B160" s="2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2"/>
      <c r="B161" s="2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2"/>
      <c r="B162" s="2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2"/>
      <c r="B163" s="2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2"/>
      <c r="B164" s="2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2"/>
      <c r="B165" s="2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2"/>
      <c r="B166" s="2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2"/>
      <c r="B167" s="2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2"/>
      <c r="B168" s="2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2"/>
      <c r="B169" s="2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2"/>
      <c r="B170" s="2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2"/>
      <c r="B171" s="2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2"/>
      <c r="B172" s="2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2"/>
      <c r="B173" s="2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2"/>
      <c r="B174" s="2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2"/>
      <c r="B175" s="2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2"/>
      <c r="B176" s="2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2"/>
      <c r="B177" s="2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2"/>
      <c r="B178" s="2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2"/>
      <c r="B179" s="2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2"/>
      <c r="B180" s="2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E181" s="4"/>
      <c r="F181" s="4"/>
      <c r="J181" s="4"/>
      <c r="K181" s="4"/>
    </row>
    <row r="182" spans="1:11">
      <c r="E182" s="4"/>
      <c r="F182" s="4"/>
      <c r="J182" s="4"/>
      <c r="K182" s="4"/>
    </row>
    <row r="183" spans="1:11">
      <c r="E183" s="4"/>
      <c r="F183" s="4"/>
      <c r="J183" s="4"/>
      <c r="K183" s="4"/>
    </row>
    <row r="184" spans="1:11">
      <c r="E184" s="4"/>
      <c r="F184" s="4"/>
      <c r="J184" s="4"/>
      <c r="K184" s="4"/>
    </row>
    <row r="185" spans="1:11">
      <c r="E185" s="4"/>
      <c r="F185" s="4"/>
      <c r="J185" s="4"/>
      <c r="K185" s="4"/>
    </row>
    <row r="186" spans="1:11">
      <c r="E186" s="4"/>
      <c r="F186" s="4"/>
      <c r="J186" s="4"/>
      <c r="K186" s="4"/>
    </row>
    <row r="187" spans="1:11">
      <c r="E187" s="4"/>
      <c r="F187" s="4"/>
      <c r="J187" s="4"/>
      <c r="K187" s="4"/>
    </row>
    <row r="188" spans="1:11">
      <c r="E188" s="4"/>
      <c r="F188" s="4"/>
      <c r="J188" s="4"/>
      <c r="K188" s="4"/>
    </row>
    <row r="189" spans="1:11">
      <c r="E189" s="4"/>
      <c r="F189" s="4"/>
      <c r="J189" s="4"/>
      <c r="K189" s="4"/>
    </row>
    <row r="190" spans="1:11">
      <c r="E190" s="4"/>
      <c r="F190" s="4"/>
      <c r="J190" s="4"/>
      <c r="K190" s="4"/>
    </row>
    <row r="191" spans="1:11">
      <c r="E191" s="4"/>
      <c r="F191" s="4"/>
      <c r="J191" s="4"/>
      <c r="K191" s="4"/>
    </row>
    <row r="192" spans="1:11">
      <c r="E192" s="4"/>
      <c r="F192" s="4"/>
      <c r="J192" s="4"/>
      <c r="K192" s="4"/>
    </row>
    <row r="193" spans="5:11">
      <c r="E193" s="4"/>
      <c r="F193" s="4"/>
      <c r="J193" s="4"/>
      <c r="K193" s="4"/>
    </row>
    <row r="194" spans="5:11">
      <c r="E194" s="4"/>
      <c r="F194" s="4"/>
      <c r="J194" s="4"/>
      <c r="K194" s="4"/>
    </row>
    <row r="195" spans="5:11">
      <c r="E195" s="4"/>
      <c r="F195" s="4"/>
      <c r="J195" s="4"/>
      <c r="K195" s="4"/>
    </row>
    <row r="196" spans="5:11">
      <c r="E196" s="4"/>
      <c r="F196" s="4"/>
      <c r="J196" s="4"/>
      <c r="K196" s="4"/>
    </row>
    <row r="197" spans="5:11">
      <c r="E197" s="4"/>
      <c r="F197" s="4"/>
      <c r="J197" s="4"/>
      <c r="K197" s="4"/>
    </row>
    <row r="198" spans="5:11">
      <c r="E198" s="4"/>
      <c r="F198" s="4"/>
      <c r="J198" s="4"/>
      <c r="K198" s="4"/>
    </row>
    <row r="199" spans="5:11">
      <c r="E199" s="4"/>
      <c r="F199" s="4"/>
      <c r="J199" s="4"/>
      <c r="K199" s="4"/>
    </row>
    <row r="200" spans="5:11">
      <c r="E200" s="4"/>
      <c r="F200" s="4"/>
      <c r="J200" s="4"/>
      <c r="K200" s="4"/>
    </row>
    <row r="201" spans="5:11">
      <c r="E201" s="4"/>
      <c r="F201" s="4"/>
      <c r="J201" s="4"/>
      <c r="K201" s="4"/>
    </row>
    <row r="202" spans="5:11">
      <c r="E202" s="4"/>
      <c r="F202" s="4"/>
      <c r="J202" s="4"/>
      <c r="K202" s="4"/>
    </row>
    <row r="203" spans="5:11">
      <c r="E203" s="4"/>
      <c r="F203" s="4"/>
      <c r="J203" s="4"/>
      <c r="K203" s="4"/>
    </row>
    <row r="204" spans="5:11">
      <c r="E204" s="4"/>
      <c r="F204" s="4"/>
      <c r="J204" s="4"/>
      <c r="K204" s="4"/>
    </row>
  </sheetData>
  <mergeCells count="4">
    <mergeCell ref="A20:K20"/>
    <mergeCell ref="A2:K2"/>
    <mergeCell ref="A5:K5"/>
    <mergeCell ref="A15:K15"/>
  </mergeCells>
  <printOptions horizontalCentered="1"/>
  <pageMargins left="0.51181102362204722" right="0.5118110236220472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A72"/>
  <sheetViews>
    <sheetView view="pageBreakPreview" zoomScaleNormal="100" zoomScaleSheetLayoutView="100" workbookViewId="0">
      <selection activeCell="C3" sqref="C3:H3"/>
    </sheetView>
  </sheetViews>
  <sheetFormatPr defaultRowHeight="12.75"/>
  <cols>
    <col min="1" max="1" width="20" bestFit="1" customWidth="1"/>
    <col min="2" max="2" width="10.85546875" style="6" bestFit="1" customWidth="1"/>
    <col min="3" max="8" width="9.85546875" style="8" bestFit="1" customWidth="1"/>
    <col min="9" max="9" width="23.7109375" style="49" customWidth="1"/>
  </cols>
  <sheetData>
    <row r="1" spans="1:9" ht="15.75" thickBot="1">
      <c r="A1" s="56"/>
      <c r="B1" s="65" t="s">
        <v>255</v>
      </c>
      <c r="C1" s="64"/>
      <c r="D1" s="65"/>
      <c r="E1" s="64"/>
      <c r="F1" s="64"/>
      <c r="G1" s="64"/>
      <c r="H1" s="64"/>
      <c r="I1" s="67"/>
    </row>
    <row r="2" spans="1:9">
      <c r="A2" s="70" t="s">
        <v>169</v>
      </c>
      <c r="B2" s="71"/>
      <c r="C2" s="71"/>
      <c r="D2" s="71"/>
      <c r="E2" s="71"/>
      <c r="F2" s="71"/>
      <c r="G2" s="71"/>
      <c r="H2" s="72"/>
      <c r="I2" s="73" t="s">
        <v>252</v>
      </c>
    </row>
    <row r="3" spans="1:9" ht="33.75">
      <c r="A3" s="74" t="s">
        <v>14</v>
      </c>
      <c r="B3" s="14" t="s">
        <v>56</v>
      </c>
      <c r="C3" s="34" t="s">
        <v>36</v>
      </c>
      <c r="D3" s="34" t="s">
        <v>37</v>
      </c>
      <c r="E3" s="34" t="s">
        <v>38</v>
      </c>
      <c r="F3" s="34" t="s">
        <v>39</v>
      </c>
      <c r="G3" s="34" t="s">
        <v>40</v>
      </c>
      <c r="H3" s="34" t="s">
        <v>41</v>
      </c>
      <c r="I3" s="75" t="s">
        <v>251</v>
      </c>
    </row>
    <row r="4" spans="1:9">
      <c r="A4" s="74" t="s">
        <v>16</v>
      </c>
      <c r="B4" s="13"/>
      <c r="C4" s="11" t="s">
        <v>42</v>
      </c>
      <c r="D4" s="11" t="s">
        <v>42</v>
      </c>
      <c r="E4" s="11" t="s">
        <v>42</v>
      </c>
      <c r="F4" s="11" t="s">
        <v>42</v>
      </c>
      <c r="G4" s="11" t="s">
        <v>42</v>
      </c>
      <c r="H4" s="11" t="s">
        <v>42</v>
      </c>
      <c r="I4" s="76"/>
    </row>
    <row r="5" spans="1:9">
      <c r="A5" s="74" t="s">
        <v>17</v>
      </c>
      <c r="B5" s="13"/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77"/>
    </row>
    <row r="6" spans="1:9">
      <c r="A6" s="78" t="s">
        <v>82</v>
      </c>
      <c r="B6" s="14"/>
      <c r="C6" s="11" t="s">
        <v>0</v>
      </c>
      <c r="D6" s="11" t="s">
        <v>0</v>
      </c>
      <c r="E6" s="11" t="s">
        <v>0</v>
      </c>
      <c r="F6" s="11" t="s">
        <v>0</v>
      </c>
      <c r="G6" s="11" t="s">
        <v>0</v>
      </c>
      <c r="H6" s="11" t="s">
        <v>0</v>
      </c>
      <c r="I6" s="76"/>
    </row>
    <row r="7" spans="1:9">
      <c r="A7" s="79" t="s">
        <v>83</v>
      </c>
      <c r="B7" s="16" t="s">
        <v>84</v>
      </c>
      <c r="C7" s="11">
        <v>750</v>
      </c>
      <c r="D7" s="11">
        <v>750</v>
      </c>
      <c r="E7" s="11">
        <v>750</v>
      </c>
      <c r="F7" s="11">
        <v>750</v>
      </c>
      <c r="G7" s="11">
        <v>750</v>
      </c>
      <c r="H7" s="11">
        <v>750</v>
      </c>
      <c r="I7" s="76"/>
    </row>
    <row r="8" spans="1:9">
      <c r="A8" s="79" t="s">
        <v>85</v>
      </c>
      <c r="B8" s="16" t="s">
        <v>86</v>
      </c>
      <c r="C8" s="11">
        <v>250</v>
      </c>
      <c r="D8" s="11">
        <v>250</v>
      </c>
      <c r="E8" s="11">
        <v>250</v>
      </c>
      <c r="F8" s="11">
        <v>250</v>
      </c>
      <c r="G8" s="11">
        <v>250</v>
      </c>
      <c r="H8" s="11">
        <v>250</v>
      </c>
      <c r="I8" s="76"/>
    </row>
    <row r="9" spans="1:9">
      <c r="A9" s="79" t="s">
        <v>1</v>
      </c>
      <c r="B9" s="16"/>
      <c r="C9" s="17">
        <v>6.68</v>
      </c>
      <c r="D9" s="17">
        <v>7.48</v>
      </c>
      <c r="E9" s="17">
        <v>6.74</v>
      </c>
      <c r="F9" s="17">
        <v>6.74</v>
      </c>
      <c r="G9" s="17">
        <v>7.33</v>
      </c>
      <c r="H9" s="17">
        <v>7.33</v>
      </c>
      <c r="I9" s="77" t="s">
        <v>57</v>
      </c>
    </row>
    <row r="10" spans="1:9">
      <c r="A10" s="80" t="s">
        <v>87</v>
      </c>
      <c r="B10" s="16" t="s">
        <v>88</v>
      </c>
      <c r="C10" s="18">
        <v>338.37</v>
      </c>
      <c r="D10" s="18">
        <v>331.54</v>
      </c>
      <c r="E10" s="18">
        <v>346.67</v>
      </c>
      <c r="F10" s="18">
        <v>346.67</v>
      </c>
      <c r="G10" s="18">
        <v>315.42</v>
      </c>
      <c r="H10" s="18">
        <v>315.42</v>
      </c>
      <c r="I10" s="76"/>
    </row>
    <row r="11" spans="1:9">
      <c r="A11" s="80" t="s">
        <v>58</v>
      </c>
      <c r="B11" s="16" t="s">
        <v>89</v>
      </c>
      <c r="C11" s="18">
        <v>1609.37</v>
      </c>
      <c r="D11" s="18">
        <v>1007.69</v>
      </c>
      <c r="E11" s="18">
        <v>1742.33</v>
      </c>
      <c r="F11" s="18">
        <v>1742.33</v>
      </c>
      <c r="G11" s="18">
        <v>1860.94</v>
      </c>
      <c r="H11" s="18">
        <v>1860.94</v>
      </c>
      <c r="I11" s="81"/>
    </row>
    <row r="12" spans="1:9">
      <c r="A12" s="80" t="s">
        <v>90</v>
      </c>
      <c r="B12" s="16" t="s">
        <v>91</v>
      </c>
      <c r="C12" s="19"/>
      <c r="D12" s="19"/>
      <c r="E12" s="19"/>
      <c r="F12" s="19"/>
      <c r="G12" s="19"/>
      <c r="H12" s="19"/>
      <c r="I12" s="81"/>
    </row>
    <row r="13" spans="1:9">
      <c r="A13" s="79" t="s">
        <v>92</v>
      </c>
      <c r="B13" s="16" t="s">
        <v>91</v>
      </c>
      <c r="C13" s="19">
        <v>6.79</v>
      </c>
      <c r="D13" s="19">
        <v>5.17</v>
      </c>
      <c r="E13" s="19">
        <v>7.7</v>
      </c>
      <c r="F13" s="19">
        <v>7.7</v>
      </c>
      <c r="G13" s="19">
        <v>9.84</v>
      </c>
      <c r="H13" s="19">
        <v>9.84</v>
      </c>
      <c r="I13" s="81"/>
    </row>
    <row r="14" spans="1:9">
      <c r="A14" s="80" t="s">
        <v>60</v>
      </c>
      <c r="B14" s="16" t="s">
        <v>91</v>
      </c>
      <c r="C14" s="19">
        <v>5.73</v>
      </c>
      <c r="D14" s="19">
        <v>26.34</v>
      </c>
      <c r="E14" s="19">
        <v>8.4700000000000006</v>
      </c>
      <c r="F14" s="19">
        <v>8.4700000000000006</v>
      </c>
      <c r="G14" s="19">
        <v>10.11</v>
      </c>
      <c r="H14" s="19">
        <v>10.11</v>
      </c>
      <c r="I14" s="81"/>
    </row>
    <row r="15" spans="1:9">
      <c r="A15" s="79" t="s">
        <v>59</v>
      </c>
      <c r="B15" s="20" t="s">
        <v>93</v>
      </c>
      <c r="C15" s="11">
        <v>1125</v>
      </c>
      <c r="D15" s="11">
        <v>586</v>
      </c>
      <c r="E15" s="11">
        <v>1101</v>
      </c>
      <c r="F15" s="11">
        <v>1101</v>
      </c>
      <c r="G15" s="11">
        <v>1240</v>
      </c>
      <c r="H15" s="11">
        <v>1240</v>
      </c>
      <c r="I15" s="77"/>
    </row>
    <row r="16" spans="1:9">
      <c r="A16" s="78" t="s">
        <v>94</v>
      </c>
      <c r="B16" s="20"/>
      <c r="C16" s="11"/>
      <c r="D16" s="11"/>
      <c r="E16" s="11"/>
      <c r="F16" s="11"/>
      <c r="G16" s="11"/>
      <c r="H16" s="11"/>
      <c r="I16" s="81"/>
    </row>
    <row r="17" spans="1:9">
      <c r="A17" s="79" t="s">
        <v>95</v>
      </c>
      <c r="B17" s="16" t="s">
        <v>96</v>
      </c>
      <c r="C17" s="17">
        <v>23.552099999999999</v>
      </c>
      <c r="D17" s="17">
        <v>12.735133333333334</v>
      </c>
      <c r="E17" s="17">
        <v>23.1069</v>
      </c>
      <c r="F17" s="17">
        <v>23.1069</v>
      </c>
      <c r="G17" s="17">
        <v>26.035533333333333</v>
      </c>
      <c r="H17" s="17">
        <v>26.035533333333333</v>
      </c>
      <c r="I17" s="81"/>
    </row>
    <row r="18" spans="1:9">
      <c r="A18" s="79" t="s">
        <v>97</v>
      </c>
      <c r="B18" s="16" t="s">
        <v>96</v>
      </c>
      <c r="C18" s="17">
        <v>21.696176967532168</v>
      </c>
      <c r="D18" s="17">
        <v>12.276029638741058</v>
      </c>
      <c r="E18" s="17">
        <v>24.291997479928003</v>
      </c>
      <c r="F18" s="17">
        <v>24.291997479928003</v>
      </c>
      <c r="G18" s="17">
        <v>26.816461873659453</v>
      </c>
      <c r="H18" s="17">
        <v>26.816461873659453</v>
      </c>
      <c r="I18" s="81"/>
    </row>
    <row r="19" spans="1:9">
      <c r="A19" s="79" t="s">
        <v>98</v>
      </c>
      <c r="B19" s="16" t="s">
        <v>96</v>
      </c>
      <c r="C19" s="17">
        <v>1.8559230324678317</v>
      </c>
      <c r="D19" s="17">
        <v>0.45910369459227596</v>
      </c>
      <c r="E19" s="17">
        <v>-1.1850974799280038</v>
      </c>
      <c r="F19" s="17">
        <v>-1.1850974799280038</v>
      </c>
      <c r="G19" s="17">
        <v>-0.78092854032611925</v>
      </c>
      <c r="H19" s="17">
        <v>-0.78092854032611925</v>
      </c>
      <c r="I19" s="81"/>
    </row>
    <row r="20" spans="1:9">
      <c r="A20" s="79" t="s">
        <v>99</v>
      </c>
      <c r="B20" s="16" t="s">
        <v>100</v>
      </c>
      <c r="C20" s="21">
        <v>4.1016435472218019E-2</v>
      </c>
      <c r="D20" s="21">
        <v>1.8355951504729191E-2</v>
      </c>
      <c r="E20" s="21">
        <v>-2.5002638097855689E-2</v>
      </c>
      <c r="F20" s="21">
        <v>-2.5002638097855689E-2</v>
      </c>
      <c r="G20" s="21">
        <v>-1.4775762717521694E-2</v>
      </c>
      <c r="H20" s="21">
        <v>-1.4775762717521694E-2</v>
      </c>
      <c r="I20" s="81"/>
    </row>
    <row r="21" spans="1:9">
      <c r="A21" s="98" t="s">
        <v>101</v>
      </c>
      <c r="B21" s="99"/>
      <c r="C21" s="99"/>
      <c r="D21" s="99"/>
      <c r="E21" s="99"/>
      <c r="F21" s="99"/>
      <c r="G21" s="99"/>
      <c r="H21" s="99"/>
      <c r="I21" s="100"/>
    </row>
    <row r="22" spans="1:9">
      <c r="A22" s="79" t="s">
        <v>102</v>
      </c>
      <c r="B22" s="16" t="s">
        <v>93</v>
      </c>
      <c r="C22" s="11">
        <v>1060</v>
      </c>
      <c r="D22" s="11">
        <v>606</v>
      </c>
      <c r="E22" s="11">
        <v>1190</v>
      </c>
      <c r="F22" s="11">
        <v>1190</v>
      </c>
      <c r="G22" s="11">
        <v>1300</v>
      </c>
      <c r="H22" s="11">
        <v>1300</v>
      </c>
      <c r="I22" s="81" t="s">
        <v>55</v>
      </c>
    </row>
    <row r="23" spans="1:9">
      <c r="A23" s="82" t="s">
        <v>103</v>
      </c>
      <c r="B23" s="16" t="s">
        <v>93</v>
      </c>
      <c r="C23" s="11">
        <v>2E-3</v>
      </c>
      <c r="D23" s="11">
        <v>3.8E-3</v>
      </c>
      <c r="E23" s="11">
        <v>6.0000000000000001E-3</v>
      </c>
      <c r="F23" s="11">
        <v>6.0000000000000001E-3</v>
      </c>
      <c r="G23" s="11">
        <v>5.0000000000000001E-3</v>
      </c>
      <c r="H23" s="11">
        <v>5.0000000000000001E-3</v>
      </c>
      <c r="I23" s="94" t="s">
        <v>246</v>
      </c>
    </row>
    <row r="24" spans="1:9">
      <c r="A24" s="82" t="s">
        <v>104</v>
      </c>
      <c r="B24" s="16" t="s">
        <v>93</v>
      </c>
      <c r="C24" s="11">
        <v>1.32E-2</v>
      </c>
      <c r="D24" s="11">
        <v>1.7299999999999999E-2</v>
      </c>
      <c r="E24" s="11">
        <v>2.2800000000000001E-2</v>
      </c>
      <c r="F24" s="11">
        <v>2.2800000000000001E-2</v>
      </c>
      <c r="G24" s="11">
        <v>3.5900000000000001E-2</v>
      </c>
      <c r="H24" s="11">
        <v>3.5900000000000001E-2</v>
      </c>
      <c r="I24" s="77"/>
    </row>
    <row r="25" spans="1:9">
      <c r="A25" s="82" t="s">
        <v>105</v>
      </c>
      <c r="B25" s="16" t="s">
        <v>93</v>
      </c>
      <c r="C25" s="40">
        <v>1.06E-2</v>
      </c>
      <c r="D25" s="40">
        <v>3.8699999999999998E-2</v>
      </c>
      <c r="E25" s="40">
        <v>2.12E-2</v>
      </c>
      <c r="F25" s="40">
        <v>2.12E-2</v>
      </c>
      <c r="G25" s="40">
        <v>2.01E-2</v>
      </c>
      <c r="H25" s="40">
        <v>2.01E-2</v>
      </c>
      <c r="I25" s="84">
        <v>5.0000000000000001E-3</v>
      </c>
    </row>
    <row r="26" spans="1:9">
      <c r="A26" s="82" t="s">
        <v>106</v>
      </c>
      <c r="B26" s="16" t="s">
        <v>93</v>
      </c>
      <c r="C26" s="11">
        <v>1.3100000000000001E-2</v>
      </c>
      <c r="D26" s="11">
        <v>1.9300000000000001E-2</v>
      </c>
      <c r="E26" s="11">
        <v>1.03E-2</v>
      </c>
      <c r="F26" s="11">
        <v>1.03E-2</v>
      </c>
      <c r="G26" s="11">
        <v>1.44E-2</v>
      </c>
      <c r="H26" s="11">
        <v>1.44E-2</v>
      </c>
      <c r="I26" s="77"/>
    </row>
    <row r="27" spans="1:9">
      <c r="A27" s="82" t="s">
        <v>107</v>
      </c>
      <c r="B27" s="16" t="s">
        <v>93</v>
      </c>
      <c r="C27" s="11">
        <v>5.0000000000000002E-5</v>
      </c>
      <c r="D27" s="11">
        <v>1.0000000000000001E-5</v>
      </c>
      <c r="E27" s="11">
        <v>5.0000000000000002E-5</v>
      </c>
      <c r="F27" s="11">
        <v>5.0000000000000002E-5</v>
      </c>
      <c r="G27" s="11">
        <v>5.0000000000000002E-5</v>
      </c>
      <c r="H27" s="11">
        <v>5.0000000000000002E-5</v>
      </c>
      <c r="I27" s="77"/>
    </row>
    <row r="28" spans="1:9">
      <c r="A28" s="82" t="s">
        <v>108</v>
      </c>
      <c r="B28" s="16" t="s">
        <v>93</v>
      </c>
      <c r="C28" s="11">
        <v>3.0000000000000001E-5</v>
      </c>
      <c r="D28" s="11">
        <v>9.0000000000000002E-6</v>
      </c>
      <c r="E28" s="11">
        <v>3.0000000000000001E-5</v>
      </c>
      <c r="F28" s="11">
        <v>3.0000000000000001E-5</v>
      </c>
      <c r="G28" s="11">
        <v>3.0000000000000001E-5</v>
      </c>
      <c r="H28" s="11">
        <v>3.0000000000000001E-5</v>
      </c>
      <c r="I28" s="77"/>
    </row>
    <row r="29" spans="1:9">
      <c r="A29" s="82" t="s">
        <v>109</v>
      </c>
      <c r="B29" s="16" t="s">
        <v>93</v>
      </c>
      <c r="C29" s="11">
        <v>0.3</v>
      </c>
      <c r="D29" s="11">
        <v>0.05</v>
      </c>
      <c r="E29" s="11">
        <v>0.3</v>
      </c>
      <c r="F29" s="11">
        <v>0.3</v>
      </c>
      <c r="G29" s="11">
        <v>0.3</v>
      </c>
      <c r="H29" s="11">
        <v>0.3</v>
      </c>
      <c r="I29" s="95">
        <v>1.5</v>
      </c>
    </row>
    <row r="30" spans="1:9">
      <c r="A30" s="82" t="s">
        <v>110</v>
      </c>
      <c r="B30" s="16" t="s">
        <v>93</v>
      </c>
      <c r="C30" s="40">
        <v>1.9199999999999998E-2</v>
      </c>
      <c r="D30" s="40">
        <v>1.9499999999999999E-3</v>
      </c>
      <c r="E30" s="40">
        <v>3.8300000000000001E-2</v>
      </c>
      <c r="F30" s="40">
        <v>3.8300000000000001E-2</v>
      </c>
      <c r="G30" s="40">
        <v>4.4900000000000002E-2</v>
      </c>
      <c r="H30" s="40">
        <v>4.4900000000000002E-2</v>
      </c>
      <c r="I30" s="96" t="s">
        <v>247</v>
      </c>
    </row>
    <row r="31" spans="1:9">
      <c r="A31" s="82" t="s">
        <v>111</v>
      </c>
      <c r="B31" s="16" t="s">
        <v>93</v>
      </c>
      <c r="C31" s="11">
        <v>337</v>
      </c>
      <c r="D31" s="11">
        <v>205</v>
      </c>
      <c r="E31" s="11">
        <v>365</v>
      </c>
      <c r="F31" s="11">
        <v>365</v>
      </c>
      <c r="G31" s="11">
        <v>394</v>
      </c>
      <c r="H31" s="11">
        <v>394</v>
      </c>
      <c r="I31" s="77"/>
    </row>
    <row r="32" spans="1:9">
      <c r="A32" s="82" t="s">
        <v>112</v>
      </c>
      <c r="B32" s="16" t="s">
        <v>93</v>
      </c>
      <c r="C32" s="11">
        <v>5.0000000000000001E-4</v>
      </c>
      <c r="D32" s="11">
        <v>1E-4</v>
      </c>
      <c r="E32" s="11">
        <v>5.0000000000000001E-4</v>
      </c>
      <c r="F32" s="11">
        <v>5.0000000000000001E-4</v>
      </c>
      <c r="G32" s="11">
        <v>5.0000000000000001E-4</v>
      </c>
      <c r="H32" s="11">
        <v>5.0000000000000001E-4</v>
      </c>
      <c r="I32" s="77"/>
    </row>
    <row r="33" spans="1:9">
      <c r="A33" s="82" t="s">
        <v>113</v>
      </c>
      <c r="B33" s="16" t="s">
        <v>93</v>
      </c>
      <c r="C33" s="11">
        <v>2.1000000000000001E-4</v>
      </c>
      <c r="D33" s="11">
        <v>2.0000000000000002E-5</v>
      </c>
      <c r="E33" s="11">
        <v>1.4499999999999999E-3</v>
      </c>
      <c r="F33" s="11">
        <v>1.4499999999999999E-3</v>
      </c>
      <c r="G33" s="11">
        <v>3.5300000000000002E-3</v>
      </c>
      <c r="H33" s="11">
        <v>3.5300000000000002E-3</v>
      </c>
      <c r="I33" s="77"/>
    </row>
    <row r="34" spans="1:9">
      <c r="A34" s="82" t="s">
        <v>114</v>
      </c>
      <c r="B34" s="16" t="s">
        <v>93</v>
      </c>
      <c r="C34" s="11">
        <v>2.7000000000000001E-3</v>
      </c>
      <c r="D34" s="11">
        <v>2.0300000000000001E-3</v>
      </c>
      <c r="E34" s="11">
        <v>3.0999999999999999E-3</v>
      </c>
      <c r="F34" s="11">
        <v>3.0999999999999999E-3</v>
      </c>
      <c r="G34" s="11">
        <v>5.4999999999999997E-3</v>
      </c>
      <c r="H34" s="11">
        <v>5.4999999999999997E-3</v>
      </c>
      <c r="I34" s="97" t="s">
        <v>248</v>
      </c>
    </row>
    <row r="35" spans="1:9">
      <c r="A35" s="82" t="s">
        <v>115</v>
      </c>
      <c r="B35" s="16" t="s">
        <v>93</v>
      </c>
      <c r="C35" s="11">
        <v>6.0000000000000001E-3</v>
      </c>
      <c r="D35" s="11">
        <v>7.0000000000000001E-3</v>
      </c>
      <c r="E35" s="11">
        <v>2.1999999999999999E-2</v>
      </c>
      <c r="F35" s="11">
        <v>2.1999999999999999E-2</v>
      </c>
      <c r="G35" s="11">
        <v>1.2E-2</v>
      </c>
      <c r="H35" s="11">
        <v>1.2E-2</v>
      </c>
      <c r="I35" s="77">
        <v>0.3</v>
      </c>
    </row>
    <row r="36" spans="1:9">
      <c r="A36" s="82" t="s">
        <v>116</v>
      </c>
      <c r="B36" s="16" t="s">
        <v>93</v>
      </c>
      <c r="C36" s="11">
        <v>8.9999999999999998E-4</v>
      </c>
      <c r="D36" s="11">
        <v>1.2999999999999999E-4</v>
      </c>
      <c r="E36" s="11">
        <v>5.4000000000000001E-4</v>
      </c>
      <c r="F36" s="11">
        <v>5.4000000000000001E-4</v>
      </c>
      <c r="G36" s="11">
        <v>1.74E-3</v>
      </c>
      <c r="H36" s="11">
        <v>1.74E-3</v>
      </c>
      <c r="I36" s="96" t="s">
        <v>249</v>
      </c>
    </row>
    <row r="37" spans="1:9">
      <c r="A37" s="82" t="s">
        <v>117</v>
      </c>
      <c r="B37" s="16" t="s">
        <v>93</v>
      </c>
      <c r="C37" s="11">
        <v>5.0000000000000001E-3</v>
      </c>
      <c r="D37" s="11">
        <v>1.2999999999999999E-3</v>
      </c>
      <c r="E37" s="11">
        <v>6.0000000000000001E-3</v>
      </c>
      <c r="F37" s="11">
        <v>6.0000000000000001E-3</v>
      </c>
      <c r="G37" s="11">
        <v>8.0000000000000002E-3</v>
      </c>
      <c r="H37" s="11">
        <v>8.0000000000000002E-3</v>
      </c>
      <c r="I37" s="88"/>
    </row>
    <row r="38" spans="1:9">
      <c r="A38" s="82" t="s">
        <v>118</v>
      </c>
      <c r="B38" s="16" t="s">
        <v>93</v>
      </c>
      <c r="C38" s="11">
        <v>54.4</v>
      </c>
      <c r="D38" s="11">
        <v>22.6</v>
      </c>
      <c r="E38" s="11">
        <v>67.400000000000006</v>
      </c>
      <c r="F38" s="11">
        <v>67.400000000000006</v>
      </c>
      <c r="G38" s="11">
        <v>77.2</v>
      </c>
      <c r="H38" s="11">
        <v>77.2</v>
      </c>
      <c r="I38" s="84"/>
    </row>
    <row r="39" spans="1:9">
      <c r="A39" s="82" t="s">
        <v>119</v>
      </c>
      <c r="B39" s="16" t="s">
        <v>93</v>
      </c>
      <c r="C39" s="11">
        <v>3.16</v>
      </c>
      <c r="D39" s="11">
        <v>6.4900000000000001E-3</v>
      </c>
      <c r="E39" s="11">
        <v>9.24</v>
      </c>
      <c r="F39" s="11">
        <v>9.24</v>
      </c>
      <c r="G39" s="11">
        <v>15.6</v>
      </c>
      <c r="H39" s="11">
        <v>15.6</v>
      </c>
      <c r="I39" s="77"/>
    </row>
    <row r="40" spans="1:9">
      <c r="A40" s="82" t="s">
        <v>120</v>
      </c>
      <c r="B40" s="16" t="s">
        <v>121</v>
      </c>
      <c r="C40" s="11">
        <v>0.05</v>
      </c>
      <c r="D40" s="11">
        <v>0.01</v>
      </c>
      <c r="E40" s="11">
        <v>0.05</v>
      </c>
      <c r="F40" s="11">
        <v>0.05</v>
      </c>
      <c r="G40" s="11">
        <v>0.05</v>
      </c>
      <c r="H40" s="11">
        <v>0.05</v>
      </c>
      <c r="I40" s="77">
        <v>2.5999999999999999E-3</v>
      </c>
    </row>
    <row r="41" spans="1:9">
      <c r="A41" s="82" t="s">
        <v>123</v>
      </c>
      <c r="B41" s="16" t="s">
        <v>93</v>
      </c>
      <c r="C41" s="11">
        <v>2.9999999999999997E-4</v>
      </c>
      <c r="D41" s="11">
        <v>4.2000000000000002E-4</v>
      </c>
      <c r="E41" s="11">
        <v>2.9999999999999997E-4</v>
      </c>
      <c r="F41" s="11">
        <v>2.9999999999999997E-4</v>
      </c>
      <c r="G41" s="11">
        <v>2.9999999999999997E-4</v>
      </c>
      <c r="H41" s="11">
        <v>2.9999999999999997E-4</v>
      </c>
      <c r="I41" s="77">
        <v>7.2999999999999995E-2</v>
      </c>
    </row>
    <row r="42" spans="1:9">
      <c r="A42" s="82" t="s">
        <v>124</v>
      </c>
      <c r="B42" s="16" t="s">
        <v>93</v>
      </c>
      <c r="C42" s="11">
        <v>1.6000000000000001E-3</v>
      </c>
      <c r="D42" s="11">
        <v>3.8999999999999999E-4</v>
      </c>
      <c r="E42" s="11">
        <v>4.1999999999999997E-3</v>
      </c>
      <c r="F42" s="11">
        <v>4.1999999999999997E-3</v>
      </c>
      <c r="G42" s="11">
        <v>7.3000000000000001E-3</v>
      </c>
      <c r="H42" s="11">
        <v>7.3000000000000001E-3</v>
      </c>
      <c r="I42" s="97" t="s">
        <v>250</v>
      </c>
    </row>
    <row r="43" spans="1:9">
      <c r="A43" s="82" t="s">
        <v>126</v>
      </c>
      <c r="B43" s="16" t="s">
        <v>93</v>
      </c>
      <c r="C43" s="11">
        <v>0.01</v>
      </c>
      <c r="D43" s="11">
        <v>1.0999999999999999E-2</v>
      </c>
      <c r="E43" s="11">
        <v>0.01</v>
      </c>
      <c r="F43" s="11">
        <v>0.01</v>
      </c>
      <c r="G43" s="11">
        <v>0.01</v>
      </c>
      <c r="H43" s="11">
        <v>0.01</v>
      </c>
      <c r="I43" s="77"/>
    </row>
    <row r="44" spans="1:9">
      <c r="A44" s="82" t="s">
        <v>127</v>
      </c>
      <c r="B44" s="16" t="s">
        <v>93</v>
      </c>
      <c r="C44" s="11">
        <v>5.49</v>
      </c>
      <c r="D44" s="11">
        <v>5.0199999999999996</v>
      </c>
      <c r="E44" s="11">
        <v>3.94</v>
      </c>
      <c r="F44" s="11">
        <v>3.94</v>
      </c>
      <c r="G44" s="11">
        <v>4.12</v>
      </c>
      <c r="H44" s="11">
        <v>4.12</v>
      </c>
      <c r="I44" s="77"/>
    </row>
    <row r="45" spans="1:9">
      <c r="A45" s="82" t="s">
        <v>128</v>
      </c>
      <c r="B45" s="16" t="s">
        <v>93</v>
      </c>
      <c r="C45" s="11">
        <v>2.0000000000000001E-4</v>
      </c>
      <c r="D45" s="11">
        <v>8.0000000000000007E-5</v>
      </c>
      <c r="E45" s="11">
        <v>2.9999999999999997E-4</v>
      </c>
      <c r="F45" s="11">
        <v>2.9999999999999997E-4</v>
      </c>
      <c r="G45" s="11">
        <v>4.0000000000000002E-4</v>
      </c>
      <c r="H45" s="11">
        <v>4.0000000000000002E-4</v>
      </c>
      <c r="I45" s="77">
        <v>1E-3</v>
      </c>
    </row>
    <row r="46" spans="1:9">
      <c r="A46" s="82" t="s">
        <v>129</v>
      </c>
      <c r="B46" s="16" t="s">
        <v>93</v>
      </c>
      <c r="C46" s="11">
        <v>2.98</v>
      </c>
      <c r="D46" s="11">
        <v>2.94</v>
      </c>
      <c r="E46" s="11">
        <v>1.81</v>
      </c>
      <c r="F46" s="11">
        <v>1.81</v>
      </c>
      <c r="G46" s="11">
        <v>1.73</v>
      </c>
      <c r="H46" s="11">
        <v>1.73</v>
      </c>
      <c r="I46" s="77"/>
    </row>
    <row r="47" spans="1:9">
      <c r="A47" s="82" t="s">
        <v>130</v>
      </c>
      <c r="B47" s="16" t="s">
        <v>93</v>
      </c>
      <c r="C47" s="11">
        <v>3.0000000000000001E-5</v>
      </c>
      <c r="D47" s="11">
        <v>5.0000000000000004E-6</v>
      </c>
      <c r="E47" s="11">
        <v>4.0000000000000003E-5</v>
      </c>
      <c r="F47" s="11">
        <v>4.0000000000000003E-5</v>
      </c>
      <c r="G47" s="11">
        <v>5.0000000000000002E-5</v>
      </c>
      <c r="H47" s="11">
        <v>5.0000000000000002E-5</v>
      </c>
      <c r="I47" s="77">
        <v>1E-4</v>
      </c>
    </row>
    <row r="48" spans="1:9">
      <c r="A48" s="82" t="s">
        <v>131</v>
      </c>
      <c r="B48" s="16" t="s">
        <v>93</v>
      </c>
      <c r="C48" s="11">
        <v>2.78</v>
      </c>
      <c r="D48" s="11">
        <v>1.19</v>
      </c>
      <c r="E48" s="11">
        <v>0.69</v>
      </c>
      <c r="F48" s="11">
        <v>0.69</v>
      </c>
      <c r="G48" s="11">
        <v>1</v>
      </c>
      <c r="H48" s="11">
        <v>1</v>
      </c>
      <c r="I48" s="89"/>
    </row>
    <row r="49" spans="1:79">
      <c r="A49" s="82" t="s">
        <v>132</v>
      </c>
      <c r="B49" s="16" t="s">
        <v>93</v>
      </c>
      <c r="C49" s="11">
        <v>0.34799999999999998</v>
      </c>
      <c r="D49" s="11">
        <v>0.27500000000000002</v>
      </c>
      <c r="E49" s="11">
        <v>0.33600000000000002</v>
      </c>
      <c r="F49" s="11">
        <v>0.33600000000000002</v>
      </c>
      <c r="G49" s="11">
        <v>0.42399999999999999</v>
      </c>
      <c r="H49" s="11">
        <v>0.42399999999999999</v>
      </c>
      <c r="I49" s="89"/>
    </row>
    <row r="50" spans="1:79">
      <c r="A50" s="79" t="s">
        <v>133</v>
      </c>
      <c r="B50" s="16" t="s">
        <v>93</v>
      </c>
      <c r="C50" s="11">
        <v>373</v>
      </c>
      <c r="D50" s="11">
        <v>214</v>
      </c>
      <c r="E50" s="11">
        <v>411</v>
      </c>
      <c r="F50" s="11">
        <v>411</v>
      </c>
      <c r="G50" s="11">
        <v>464</v>
      </c>
      <c r="H50" s="11">
        <v>464</v>
      </c>
      <c r="I50" s="77"/>
    </row>
    <row r="51" spans="1:79">
      <c r="A51" s="82" t="s">
        <v>134</v>
      </c>
      <c r="B51" s="16" t="s">
        <v>93</v>
      </c>
      <c r="C51" s="11">
        <v>1.1E-4</v>
      </c>
      <c r="D51" s="11">
        <v>5.8999999999999998E-5</v>
      </c>
      <c r="E51" s="11">
        <v>1.3999999999999999E-4</v>
      </c>
      <c r="F51" s="11">
        <v>1.3999999999999999E-4</v>
      </c>
      <c r="G51" s="11">
        <v>2.0000000000000001E-4</v>
      </c>
      <c r="H51" s="11">
        <v>2.0000000000000001E-4</v>
      </c>
      <c r="I51" s="77">
        <v>8.0000000000000004E-4</v>
      </c>
    </row>
    <row r="52" spans="1:79">
      <c r="A52" s="82" t="s">
        <v>135</v>
      </c>
      <c r="B52" s="16" t="s">
        <v>93</v>
      </c>
      <c r="C52" s="11">
        <v>5.0000000000000002E-5</v>
      </c>
      <c r="D52" s="11">
        <v>1.0000000000000001E-5</v>
      </c>
      <c r="E52" s="11">
        <v>5.0000000000000002E-5</v>
      </c>
      <c r="F52" s="11">
        <v>5.0000000000000002E-5</v>
      </c>
      <c r="G52" s="11">
        <v>5.0000000000000002E-5</v>
      </c>
      <c r="H52" s="11">
        <v>5.0000000000000002E-5</v>
      </c>
      <c r="I52" s="77"/>
    </row>
    <row r="53" spans="1:79">
      <c r="A53" s="82" t="s">
        <v>136</v>
      </c>
      <c r="B53" s="16" t="s">
        <v>93</v>
      </c>
      <c r="C53" s="11">
        <v>3.0000000000000001E-3</v>
      </c>
      <c r="D53" s="11">
        <v>5.0000000000000001E-4</v>
      </c>
      <c r="E53" s="11">
        <v>3.0000000000000001E-3</v>
      </c>
      <c r="F53" s="11">
        <v>3.0000000000000001E-3</v>
      </c>
      <c r="G53" s="11">
        <v>3.0000000000000001E-3</v>
      </c>
      <c r="H53" s="11">
        <v>3.0000000000000001E-3</v>
      </c>
      <c r="I53" s="77"/>
    </row>
    <row r="54" spans="1:79">
      <c r="A54" s="82" t="s">
        <v>137</v>
      </c>
      <c r="B54" s="16" t="s">
        <v>93</v>
      </c>
      <c r="C54" s="11">
        <v>1.0000000000000001E-5</v>
      </c>
      <c r="D54" s="11">
        <v>8.5000000000000006E-5</v>
      </c>
      <c r="E54" s="11">
        <v>1.0000000000000001E-5</v>
      </c>
      <c r="F54" s="11">
        <v>1.0000000000000001E-5</v>
      </c>
      <c r="G54" s="11">
        <v>1.0000000000000001E-5</v>
      </c>
      <c r="H54" s="11">
        <v>1.0000000000000001E-5</v>
      </c>
      <c r="I54" s="77"/>
    </row>
    <row r="55" spans="1:79">
      <c r="A55" s="82" t="s">
        <v>138</v>
      </c>
      <c r="B55" s="16" t="s">
        <v>93</v>
      </c>
      <c r="C55" s="11">
        <v>1E-3</v>
      </c>
      <c r="D55" s="11">
        <v>2.0000000000000001E-4</v>
      </c>
      <c r="E55" s="11">
        <v>1E-3</v>
      </c>
      <c r="F55" s="11">
        <v>1E-3</v>
      </c>
      <c r="G55" s="11">
        <v>1E-3</v>
      </c>
      <c r="H55" s="11">
        <v>1E-3</v>
      </c>
      <c r="I55" s="77"/>
    </row>
    <row r="56" spans="1:79">
      <c r="A56" s="82" t="s">
        <v>139</v>
      </c>
      <c r="B56" s="16" t="s">
        <v>93</v>
      </c>
      <c r="C56" s="40">
        <v>0.59099999999999997</v>
      </c>
      <c r="D56" s="11">
        <v>2.0299999999999999E-2</v>
      </c>
      <c r="E56" s="40">
        <v>1.83</v>
      </c>
      <c r="F56" s="40">
        <v>1.83</v>
      </c>
      <c r="G56" s="40">
        <v>2.4500000000000002</v>
      </c>
      <c r="H56" s="40">
        <v>2.4500000000000002</v>
      </c>
      <c r="I56" s="77">
        <v>0.03</v>
      </c>
    </row>
    <row r="57" spans="1:79" ht="13.5" thickBot="1">
      <c r="A57" s="90" t="s">
        <v>140</v>
      </c>
      <c r="B57" s="91" t="s">
        <v>93</v>
      </c>
      <c r="C57" s="92">
        <v>5.0000000000000001E-4</v>
      </c>
      <c r="D57" s="92">
        <v>1E-4</v>
      </c>
      <c r="E57" s="92">
        <v>5.0000000000000001E-4</v>
      </c>
      <c r="F57" s="92">
        <v>5.0000000000000001E-4</v>
      </c>
      <c r="G57" s="92">
        <v>5.0000000000000001E-4</v>
      </c>
      <c r="H57" s="92">
        <v>5.0000000000000001E-4</v>
      </c>
      <c r="I57" s="93"/>
    </row>
    <row r="58" spans="1:79" s="56" customFormat="1">
      <c r="A58" s="68" t="s">
        <v>253</v>
      </c>
      <c r="B58" s="60"/>
      <c r="C58" s="60"/>
      <c r="D58" s="60"/>
      <c r="E58" s="60"/>
      <c r="F58" s="69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 s="56" customFormat="1">
      <c r="A59" s="58" t="s">
        <v>256</v>
      </c>
      <c r="B59" s="59"/>
      <c r="C59" s="60"/>
      <c r="D59" s="60"/>
      <c r="E59" s="60"/>
      <c r="AR59" s="57"/>
      <c r="AS59" s="57"/>
      <c r="AT59" s="57"/>
      <c r="AU59" s="57"/>
      <c r="AV59" s="57"/>
      <c r="AW59" s="57"/>
      <c r="BU59" s="57"/>
      <c r="BV59" s="57"/>
      <c r="BW59" s="57"/>
      <c r="BX59" s="57"/>
      <c r="BY59" s="57"/>
      <c r="BZ59" s="57"/>
      <c r="CA59" s="57"/>
    </row>
    <row r="60" spans="1:79">
      <c r="A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9"/>
    </row>
    <row r="61" spans="1:79">
      <c r="A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9"/>
    </row>
    <row r="62" spans="1:79">
      <c r="A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9"/>
    </row>
    <row r="63" spans="1:79">
      <c r="A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9"/>
    </row>
    <row r="64" spans="1:79">
      <c r="A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9"/>
    </row>
    <row r="65" spans="1:16">
      <c r="A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9"/>
    </row>
    <row r="66" spans="1:16">
      <c r="A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9"/>
    </row>
    <row r="67" spans="1:16">
      <c r="A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9"/>
    </row>
    <row r="68" spans="1:16">
      <c r="A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9"/>
    </row>
    <row r="69" spans="1:16">
      <c r="A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9"/>
    </row>
    <row r="70" spans="1:16">
      <c r="A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9"/>
    </row>
    <row r="71" spans="1:16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9"/>
    </row>
    <row r="72" spans="1:16">
      <c r="A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9"/>
    </row>
  </sheetData>
  <mergeCells count="2">
    <mergeCell ref="A2:H2"/>
    <mergeCell ref="A21:I21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M95"/>
  <sheetViews>
    <sheetView view="pageBreakPreview" topLeftCell="A32" zoomScaleNormal="100" zoomScaleSheetLayoutView="100" workbookViewId="0">
      <selection activeCell="R19" sqref="R19"/>
    </sheetView>
  </sheetViews>
  <sheetFormatPr defaultRowHeight="12.75"/>
  <cols>
    <col min="1" max="1" width="18.140625" style="7" customWidth="1"/>
    <col min="2" max="2" width="10.5703125" style="38" bestFit="1" customWidth="1"/>
    <col min="3" max="4" width="9.7109375" style="38" bestFit="1" customWidth="1"/>
    <col min="5" max="5" width="9" style="38" customWidth="1"/>
    <col min="6" max="8" width="11.5703125" style="38" bestFit="1" customWidth="1"/>
    <col min="9" max="9" width="17.7109375" style="38" bestFit="1" customWidth="1"/>
    <col min="10" max="10" width="16.7109375" style="38" bestFit="1" customWidth="1"/>
    <col min="11" max="11" width="14" style="38" bestFit="1" customWidth="1"/>
    <col min="12" max="12" width="17.7109375" style="38" bestFit="1" customWidth="1"/>
    <col min="13" max="14" width="16.7109375" style="38" bestFit="1" customWidth="1"/>
    <col min="15" max="15" width="14" style="38" bestFit="1" customWidth="1"/>
    <col min="16" max="16" width="15.140625" style="49" customWidth="1"/>
  </cols>
  <sheetData>
    <row r="1" spans="1:16" ht="15.75" thickBot="1">
      <c r="A1" s="120"/>
      <c r="B1" s="111"/>
      <c r="C1" s="111"/>
      <c r="D1" s="111"/>
      <c r="E1" s="111"/>
      <c r="F1" s="111"/>
      <c r="G1" s="65" t="s">
        <v>262</v>
      </c>
      <c r="H1" s="111"/>
      <c r="I1" s="111"/>
      <c r="J1" s="111"/>
      <c r="K1" s="65"/>
      <c r="L1" s="111"/>
      <c r="M1" s="111"/>
      <c r="N1" s="111"/>
      <c r="O1" s="111"/>
      <c r="P1" s="67"/>
    </row>
    <row r="2" spans="1:16" ht="22.5">
      <c r="A2" s="121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73" t="s">
        <v>252</v>
      </c>
    </row>
    <row r="3" spans="1:16" ht="45">
      <c r="A3" s="119" t="s">
        <v>69</v>
      </c>
      <c r="B3" s="34" t="s">
        <v>56</v>
      </c>
      <c r="C3" s="50" t="s">
        <v>231</v>
      </c>
      <c r="D3" s="51"/>
      <c r="E3" s="52"/>
      <c r="F3" s="50" t="s">
        <v>232</v>
      </c>
      <c r="G3" s="51"/>
      <c r="H3" s="52"/>
      <c r="I3" s="50" t="s">
        <v>233</v>
      </c>
      <c r="J3" s="51"/>
      <c r="K3" s="52"/>
      <c r="L3" s="50" t="s">
        <v>234</v>
      </c>
      <c r="M3" s="51"/>
      <c r="N3" s="51"/>
      <c r="O3" s="52"/>
      <c r="P3" s="75" t="s">
        <v>251</v>
      </c>
    </row>
    <row r="4" spans="1:16">
      <c r="A4" s="124" t="s">
        <v>170</v>
      </c>
      <c r="B4" s="33" t="s">
        <v>84</v>
      </c>
      <c r="C4" s="22" t="s">
        <v>171</v>
      </c>
      <c r="D4" s="22" t="s">
        <v>172</v>
      </c>
      <c r="E4" s="22" t="s">
        <v>173</v>
      </c>
      <c r="F4" s="22" t="s">
        <v>174</v>
      </c>
      <c r="G4" s="22" t="s">
        <v>175</v>
      </c>
      <c r="H4" s="22" t="s">
        <v>176</v>
      </c>
      <c r="I4" s="22" t="s">
        <v>177</v>
      </c>
      <c r="J4" s="22" t="s">
        <v>178</v>
      </c>
      <c r="K4" s="22" t="s">
        <v>179</v>
      </c>
      <c r="L4" s="22" t="s">
        <v>180</v>
      </c>
      <c r="M4" s="22" t="s">
        <v>181</v>
      </c>
      <c r="N4" s="22" t="s">
        <v>182</v>
      </c>
      <c r="O4" s="22" t="s">
        <v>183</v>
      </c>
      <c r="P4" s="76"/>
    </row>
    <row r="5" spans="1:16">
      <c r="A5" s="125" t="s">
        <v>44</v>
      </c>
      <c r="B5" s="33"/>
      <c r="C5" s="35" t="s">
        <v>204</v>
      </c>
      <c r="D5" s="35" t="s">
        <v>205</v>
      </c>
      <c r="E5" s="35" t="s">
        <v>206</v>
      </c>
      <c r="F5" s="35" t="s">
        <v>207</v>
      </c>
      <c r="G5" s="35" t="s">
        <v>208</v>
      </c>
      <c r="H5" s="35" t="s">
        <v>209</v>
      </c>
      <c r="I5" s="35" t="s">
        <v>210</v>
      </c>
      <c r="J5" s="35" t="s">
        <v>211</v>
      </c>
      <c r="K5" s="35" t="s">
        <v>212</v>
      </c>
      <c r="L5" s="35" t="s">
        <v>213</v>
      </c>
      <c r="M5" s="35" t="s">
        <v>214</v>
      </c>
      <c r="N5" s="35" t="s">
        <v>215</v>
      </c>
      <c r="O5" s="35" t="s">
        <v>216</v>
      </c>
      <c r="P5" s="76"/>
    </row>
    <row r="6" spans="1:16">
      <c r="A6" s="125" t="s">
        <v>16</v>
      </c>
      <c r="B6" s="33"/>
      <c r="C6" s="11" t="s">
        <v>42</v>
      </c>
      <c r="D6" s="11" t="s">
        <v>42</v>
      </c>
      <c r="E6" s="11" t="s">
        <v>42</v>
      </c>
      <c r="F6" s="11" t="s">
        <v>42</v>
      </c>
      <c r="G6" s="11" t="s">
        <v>42</v>
      </c>
      <c r="H6" s="11" t="s">
        <v>42</v>
      </c>
      <c r="I6" s="11" t="s">
        <v>42</v>
      </c>
      <c r="J6" s="11" t="s">
        <v>42</v>
      </c>
      <c r="K6" s="11" t="s">
        <v>42</v>
      </c>
      <c r="L6" s="11" t="s">
        <v>42</v>
      </c>
      <c r="M6" s="11" t="s">
        <v>42</v>
      </c>
      <c r="N6" s="11" t="s">
        <v>42</v>
      </c>
      <c r="O6" s="11" t="s">
        <v>42</v>
      </c>
      <c r="P6" s="76"/>
    </row>
    <row r="7" spans="1:16">
      <c r="A7" s="124" t="s">
        <v>17</v>
      </c>
      <c r="B7" s="34"/>
      <c r="C7" s="22" t="s">
        <v>198</v>
      </c>
      <c r="D7" s="22" t="s">
        <v>198</v>
      </c>
      <c r="E7" s="22" t="s">
        <v>198</v>
      </c>
      <c r="F7" s="22" t="s">
        <v>47</v>
      </c>
      <c r="G7" s="22" t="s">
        <v>47</v>
      </c>
      <c r="H7" s="22" t="s">
        <v>47</v>
      </c>
      <c r="I7" s="11" t="s">
        <v>198</v>
      </c>
      <c r="J7" s="11" t="s">
        <v>198</v>
      </c>
      <c r="K7" s="11" t="s">
        <v>198</v>
      </c>
      <c r="L7" s="11" t="s">
        <v>199</v>
      </c>
      <c r="M7" s="11" t="s">
        <v>199</v>
      </c>
      <c r="N7" s="11" t="s">
        <v>199</v>
      </c>
      <c r="O7" s="11" t="s">
        <v>199</v>
      </c>
      <c r="P7" s="76"/>
    </row>
    <row r="8" spans="1:16">
      <c r="A8" s="124" t="s">
        <v>45</v>
      </c>
      <c r="B8" s="34"/>
      <c r="C8" s="22" t="s">
        <v>49</v>
      </c>
      <c r="D8" s="22" t="s">
        <v>49</v>
      </c>
      <c r="E8" s="22" t="s">
        <v>49</v>
      </c>
      <c r="F8" s="22" t="s">
        <v>49</v>
      </c>
      <c r="G8" s="22" t="s">
        <v>49</v>
      </c>
      <c r="H8" s="22" t="s">
        <v>49</v>
      </c>
      <c r="I8" s="22" t="s">
        <v>49</v>
      </c>
      <c r="J8" s="22" t="s">
        <v>49</v>
      </c>
      <c r="K8" s="22" t="s">
        <v>49</v>
      </c>
      <c r="L8" s="22" t="s">
        <v>49</v>
      </c>
      <c r="M8" s="22" t="s">
        <v>49</v>
      </c>
      <c r="N8" s="22" t="s">
        <v>49</v>
      </c>
      <c r="O8" s="22" t="s">
        <v>49</v>
      </c>
      <c r="P8" s="77"/>
    </row>
    <row r="9" spans="1:16">
      <c r="A9" s="124" t="s">
        <v>82</v>
      </c>
      <c r="B9" s="34"/>
      <c r="C9" s="22" t="s">
        <v>0</v>
      </c>
      <c r="D9" s="22" t="s">
        <v>0</v>
      </c>
      <c r="E9" s="22" t="s">
        <v>0</v>
      </c>
      <c r="F9" s="22" t="s">
        <v>0</v>
      </c>
      <c r="G9" s="22" t="s">
        <v>0</v>
      </c>
      <c r="H9" s="22" t="s">
        <v>0</v>
      </c>
      <c r="I9" s="11" t="s">
        <v>0</v>
      </c>
      <c r="J9" s="11" t="s">
        <v>0</v>
      </c>
      <c r="K9" s="11" t="s">
        <v>0</v>
      </c>
      <c r="L9" s="11" t="s">
        <v>0</v>
      </c>
      <c r="M9" s="11" t="s">
        <v>0</v>
      </c>
      <c r="N9" s="11" t="s">
        <v>0</v>
      </c>
      <c r="O9" s="11" t="s">
        <v>0</v>
      </c>
      <c r="P9" s="76"/>
    </row>
    <row r="10" spans="1:16">
      <c r="A10" s="126" t="s">
        <v>83</v>
      </c>
      <c r="B10" s="33" t="s">
        <v>84</v>
      </c>
      <c r="C10" s="11">
        <v>750</v>
      </c>
      <c r="D10" s="11">
        <v>750</v>
      </c>
      <c r="E10" s="11">
        <v>750</v>
      </c>
      <c r="F10" s="11">
        <v>750</v>
      </c>
      <c r="G10" s="11">
        <v>750</v>
      </c>
      <c r="H10" s="11">
        <v>750</v>
      </c>
      <c r="I10" s="11">
        <v>750</v>
      </c>
      <c r="J10" s="11">
        <v>750</v>
      </c>
      <c r="K10" s="11">
        <v>750</v>
      </c>
      <c r="L10" s="11">
        <v>750</v>
      </c>
      <c r="M10" s="11">
        <v>750</v>
      </c>
      <c r="N10" s="11">
        <v>750</v>
      </c>
      <c r="O10" s="11">
        <v>750</v>
      </c>
      <c r="P10" s="76"/>
    </row>
    <row r="11" spans="1:16">
      <c r="A11" s="126" t="s">
        <v>85</v>
      </c>
      <c r="B11" s="33" t="s">
        <v>86</v>
      </c>
      <c r="C11" s="11">
        <v>250</v>
      </c>
      <c r="D11" s="11">
        <v>250</v>
      </c>
      <c r="E11" s="11">
        <v>250</v>
      </c>
      <c r="F11" s="11">
        <v>250</v>
      </c>
      <c r="G11" s="11">
        <v>250</v>
      </c>
      <c r="H11" s="11">
        <v>250</v>
      </c>
      <c r="I11" s="11">
        <v>250</v>
      </c>
      <c r="J11" s="11">
        <v>250</v>
      </c>
      <c r="K11" s="11">
        <v>250</v>
      </c>
      <c r="L11" s="11">
        <v>250</v>
      </c>
      <c r="M11" s="11">
        <v>250</v>
      </c>
      <c r="N11" s="11">
        <v>250</v>
      </c>
      <c r="O11" s="11">
        <v>250</v>
      </c>
      <c r="P11" s="76"/>
    </row>
    <row r="12" spans="1:16">
      <c r="A12" s="126" t="s">
        <v>1</v>
      </c>
      <c r="B12" s="33"/>
      <c r="C12" s="11">
        <v>6.95</v>
      </c>
      <c r="D12" s="11">
        <v>7.42</v>
      </c>
      <c r="E12" s="11">
        <v>7.42</v>
      </c>
      <c r="F12" s="11">
        <v>8.08</v>
      </c>
      <c r="G12" s="11">
        <v>8.01</v>
      </c>
      <c r="H12" s="11">
        <v>8.09</v>
      </c>
      <c r="I12" s="11">
        <v>7.56</v>
      </c>
      <c r="J12" s="11">
        <v>7.44</v>
      </c>
      <c r="K12" s="40">
        <v>6.38</v>
      </c>
      <c r="L12" s="11">
        <v>7.89</v>
      </c>
      <c r="M12" s="11">
        <v>7.21</v>
      </c>
      <c r="N12" s="11">
        <v>7.81</v>
      </c>
      <c r="O12" s="40">
        <v>2.96</v>
      </c>
      <c r="P12" s="77" t="s">
        <v>57</v>
      </c>
    </row>
    <row r="13" spans="1:16">
      <c r="A13" s="126" t="s">
        <v>87</v>
      </c>
      <c r="B13" s="33"/>
      <c r="C13" s="18">
        <v>255.85</v>
      </c>
      <c r="D13" s="18">
        <v>253.41</v>
      </c>
      <c r="E13" s="18">
        <v>346.67</v>
      </c>
      <c r="F13" s="18">
        <v>314.94</v>
      </c>
      <c r="G13" s="18">
        <v>319.82</v>
      </c>
      <c r="H13" s="18">
        <v>222.16</v>
      </c>
      <c r="I13" s="18">
        <v>338.86</v>
      </c>
      <c r="J13" s="18">
        <v>345.21</v>
      </c>
      <c r="K13" s="18">
        <v>371.09</v>
      </c>
      <c r="L13" s="18">
        <v>332.51</v>
      </c>
      <c r="M13" s="18">
        <v>433.59</v>
      </c>
      <c r="N13" s="18">
        <v>398.92</v>
      </c>
      <c r="O13" s="18">
        <v>543</v>
      </c>
      <c r="P13" s="76"/>
    </row>
    <row r="14" spans="1:16">
      <c r="A14" s="126" t="s">
        <v>58</v>
      </c>
      <c r="B14" s="33" t="s">
        <v>88</v>
      </c>
      <c r="C14" s="18">
        <v>2588.2399999999998</v>
      </c>
      <c r="D14" s="18">
        <v>2598.8200000000002</v>
      </c>
      <c r="E14" s="18">
        <v>2495.5500000000002</v>
      </c>
      <c r="F14" s="18">
        <v>288.89</v>
      </c>
      <c r="G14" s="18">
        <v>359.79</v>
      </c>
      <c r="H14" s="18">
        <v>273.67</v>
      </c>
      <c r="I14" s="18">
        <v>514.32000000000005</v>
      </c>
      <c r="J14" s="18">
        <v>1542.47</v>
      </c>
      <c r="K14" s="18">
        <v>561.54999999999995</v>
      </c>
      <c r="L14" s="18">
        <v>175.88</v>
      </c>
      <c r="M14" s="18">
        <v>1039.56</v>
      </c>
      <c r="N14" s="18">
        <v>675.45</v>
      </c>
      <c r="O14" s="18">
        <v>2120</v>
      </c>
      <c r="P14" s="81"/>
    </row>
    <row r="15" spans="1:16">
      <c r="A15" s="126" t="s">
        <v>90</v>
      </c>
      <c r="B15" s="33" t="s">
        <v>91</v>
      </c>
      <c r="C15" s="36"/>
      <c r="D15" s="19"/>
      <c r="E15" s="19"/>
      <c r="F15" s="19"/>
      <c r="G15" s="19"/>
      <c r="H15" s="19"/>
      <c r="I15" s="11"/>
      <c r="J15" s="11"/>
      <c r="K15" s="11"/>
      <c r="L15" s="11"/>
      <c r="M15" s="11"/>
      <c r="N15" s="11"/>
      <c r="O15" s="11">
        <v>200</v>
      </c>
      <c r="P15" s="81"/>
    </row>
    <row r="16" spans="1:16">
      <c r="A16" s="126" t="s">
        <v>92</v>
      </c>
      <c r="B16" s="33" t="s">
        <v>91</v>
      </c>
      <c r="C16" s="19">
        <v>6.39</v>
      </c>
      <c r="D16" s="19">
        <v>5.86</v>
      </c>
      <c r="E16" s="19">
        <v>5.42</v>
      </c>
      <c r="F16" s="19">
        <v>2.89</v>
      </c>
      <c r="G16" s="19">
        <v>2.58</v>
      </c>
      <c r="H16" s="19">
        <v>2.34</v>
      </c>
      <c r="I16" s="19">
        <v>5.27</v>
      </c>
      <c r="J16" s="19">
        <v>6.26</v>
      </c>
      <c r="K16" s="19">
        <v>11.83</v>
      </c>
      <c r="L16" s="19">
        <v>4.33</v>
      </c>
      <c r="M16" s="19">
        <v>5.14</v>
      </c>
      <c r="N16" s="19">
        <v>4.1900000000000004</v>
      </c>
      <c r="O16" s="19">
        <v>450</v>
      </c>
      <c r="P16" s="81"/>
    </row>
    <row r="17" spans="1:16">
      <c r="A17" s="126" t="s">
        <v>60</v>
      </c>
      <c r="B17" s="33" t="s">
        <v>91</v>
      </c>
      <c r="C17" s="19">
        <v>17.059999999999999</v>
      </c>
      <c r="D17" s="19">
        <v>20.149999999999999</v>
      </c>
      <c r="E17" s="19">
        <v>20.58</v>
      </c>
      <c r="F17" s="19">
        <v>69.25</v>
      </c>
      <c r="G17" s="19">
        <v>64.7</v>
      </c>
      <c r="H17" s="19">
        <v>73.650000000000006</v>
      </c>
      <c r="I17" s="19">
        <v>54.84</v>
      </c>
      <c r="J17" s="19">
        <v>32.119999999999997</v>
      </c>
      <c r="K17" s="19">
        <v>2.75</v>
      </c>
      <c r="L17" s="19">
        <v>63.67</v>
      </c>
      <c r="M17" s="19">
        <v>24.07</v>
      </c>
      <c r="N17" s="19">
        <v>48.54</v>
      </c>
      <c r="O17" s="19"/>
      <c r="P17" s="81"/>
    </row>
    <row r="18" spans="1:16">
      <c r="A18" s="126" t="s">
        <v>59</v>
      </c>
      <c r="B18" s="33" t="s">
        <v>93</v>
      </c>
      <c r="C18" s="11">
        <v>1784</v>
      </c>
      <c r="D18" s="11">
        <v>1752</v>
      </c>
      <c r="E18" s="11">
        <v>1316</v>
      </c>
      <c r="F18" s="11">
        <v>68</v>
      </c>
      <c r="G18" s="11">
        <v>109</v>
      </c>
      <c r="H18" s="11">
        <v>61</v>
      </c>
      <c r="I18" s="11">
        <v>213</v>
      </c>
      <c r="J18" s="11">
        <v>968</v>
      </c>
      <c r="K18" s="11">
        <v>284</v>
      </c>
      <c r="L18" s="11">
        <v>27</v>
      </c>
      <c r="M18" s="11">
        <v>569</v>
      </c>
      <c r="N18" s="11">
        <v>312</v>
      </c>
      <c r="O18" s="11">
        <v>1294</v>
      </c>
      <c r="P18" s="77"/>
    </row>
    <row r="19" spans="1:16">
      <c r="A19" s="124" t="s">
        <v>94</v>
      </c>
      <c r="B19" s="3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81"/>
    </row>
    <row r="20" spans="1:16">
      <c r="A20" s="126" t="s">
        <v>95</v>
      </c>
      <c r="B20" s="33" t="s">
        <v>96</v>
      </c>
      <c r="C20" s="17">
        <v>37.507866666666665</v>
      </c>
      <c r="D20" s="17">
        <v>36.902999999999999</v>
      </c>
      <c r="E20" s="17">
        <v>27.828266666666668</v>
      </c>
      <c r="F20" s="17">
        <v>2.8016666666666667</v>
      </c>
      <c r="G20" s="17">
        <v>3.5648333333333335</v>
      </c>
      <c r="H20" s="17">
        <v>2.7438333333333333</v>
      </c>
      <c r="I20" s="17">
        <v>5.5343</v>
      </c>
      <c r="J20" s="17">
        <v>20.809066666666666</v>
      </c>
      <c r="K20" s="17">
        <v>5.9716666666666667</v>
      </c>
      <c r="L20" s="17">
        <v>1.8359000000000001</v>
      </c>
      <c r="M20" s="17">
        <v>12.335566666666667</v>
      </c>
      <c r="N20" s="17">
        <v>7.4707999999999997</v>
      </c>
      <c r="O20" s="17">
        <v>26.958333333333332</v>
      </c>
      <c r="P20" s="81"/>
    </row>
    <row r="21" spans="1:16">
      <c r="A21" s="126" t="s">
        <v>97</v>
      </c>
      <c r="B21" s="33" t="s">
        <v>96</v>
      </c>
      <c r="C21" s="17">
        <v>38.482212870208556</v>
      </c>
      <c r="D21" s="17">
        <v>37.521816426507286</v>
      </c>
      <c r="E21" s="17">
        <v>27.27202468102222</v>
      </c>
      <c r="F21" s="17">
        <v>2.7959460996544374</v>
      </c>
      <c r="G21" s="17">
        <v>3.7013546838311635</v>
      </c>
      <c r="H21" s="17">
        <v>2.7066340824082635</v>
      </c>
      <c r="I21" s="17">
        <v>5.6792689711354347</v>
      </c>
      <c r="J21" s="17">
        <v>21.289624570756818</v>
      </c>
      <c r="K21" s="17">
        <v>5.6855658523542143</v>
      </c>
      <c r="L21" s="17">
        <v>1.9091285232887452</v>
      </c>
      <c r="M21" s="17">
        <v>13.124199589202135</v>
      </c>
      <c r="N21" s="17">
        <v>8.0197321501104391</v>
      </c>
      <c r="O21" s="17">
        <v>25.150522803263595</v>
      </c>
      <c r="P21" s="81"/>
    </row>
    <row r="22" spans="1:16">
      <c r="A22" s="126" t="s">
        <v>98</v>
      </c>
      <c r="B22" s="33" t="s">
        <v>96</v>
      </c>
      <c r="C22" s="17">
        <v>-0.9743462035418915</v>
      </c>
      <c r="D22" s="17">
        <v>-0.61881642650728708</v>
      </c>
      <c r="E22" s="17">
        <v>0.55624198564444782</v>
      </c>
      <c r="F22" s="17">
        <v>5.7205670122293384E-3</v>
      </c>
      <c r="G22" s="17">
        <v>-0.13652135049782999</v>
      </c>
      <c r="H22" s="17">
        <v>3.7199250925069816E-2</v>
      </c>
      <c r="I22" s="17">
        <v>-0.14496897113543472</v>
      </c>
      <c r="J22" s="17">
        <v>-0.48055790409015131</v>
      </c>
      <c r="K22" s="17">
        <v>0.28610081431245238</v>
      </c>
      <c r="L22" s="17">
        <v>-7.3228523288745073E-2</v>
      </c>
      <c r="M22" s="17">
        <v>-0.78863292253546824</v>
      </c>
      <c r="N22" s="17">
        <v>-0.54893215011043939</v>
      </c>
      <c r="O22" s="17">
        <v>1.8078105300697374</v>
      </c>
      <c r="P22" s="81"/>
    </row>
    <row r="23" spans="1:16">
      <c r="A23" s="126" t="s">
        <v>99</v>
      </c>
      <c r="B23" s="33" t="s">
        <v>100</v>
      </c>
      <c r="C23" s="21">
        <v>-1.2822018472412268E-2</v>
      </c>
      <c r="D23" s="21">
        <v>-8.3146517011345733E-3</v>
      </c>
      <c r="E23" s="21">
        <v>1.0095082476687825E-2</v>
      </c>
      <c r="F23" s="21">
        <v>1.0219654790427819E-3</v>
      </c>
      <c r="G23" s="21">
        <v>-1.8788579400276111E-2</v>
      </c>
      <c r="H23" s="21">
        <v>6.8249652896986337E-3</v>
      </c>
      <c r="I23" s="21">
        <v>-1.2927995672795673E-2</v>
      </c>
      <c r="J23" s="21">
        <v>-1.1415031915836878E-2</v>
      </c>
      <c r="K23" s="21">
        <v>2.4542773239328221E-2</v>
      </c>
      <c r="L23" s="21">
        <v>-1.9553528853884002E-2</v>
      </c>
      <c r="M23" s="21">
        <v>-3.0975654474191344E-2</v>
      </c>
      <c r="N23" s="21">
        <v>-3.5436623144449286E-2</v>
      </c>
      <c r="O23" s="21">
        <v>3.4692961314114923E-2</v>
      </c>
      <c r="P23" s="81"/>
    </row>
    <row r="24" spans="1:16">
      <c r="A24" s="124" t="s">
        <v>101</v>
      </c>
      <c r="B24" s="3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81"/>
    </row>
    <row r="25" spans="1:16">
      <c r="A25" s="126" t="s">
        <v>102</v>
      </c>
      <c r="B25" s="33" t="s">
        <v>93</v>
      </c>
      <c r="C25" s="11">
        <v>1920</v>
      </c>
      <c r="D25" s="11">
        <v>1870</v>
      </c>
      <c r="E25" s="11">
        <v>1360</v>
      </c>
      <c r="F25" s="11">
        <v>134</v>
      </c>
      <c r="G25" s="11">
        <v>179</v>
      </c>
      <c r="H25" s="11">
        <v>130</v>
      </c>
      <c r="I25" s="11">
        <v>276</v>
      </c>
      <c r="J25" s="11">
        <v>1060</v>
      </c>
      <c r="K25" s="11">
        <v>263</v>
      </c>
      <c r="L25" s="11">
        <v>92.2</v>
      </c>
      <c r="M25" s="11">
        <v>650</v>
      </c>
      <c r="N25" s="11">
        <v>395</v>
      </c>
      <c r="O25" s="11">
        <v>876</v>
      </c>
      <c r="P25" s="81" t="s">
        <v>55</v>
      </c>
    </row>
    <row r="26" spans="1:16" ht="22.5">
      <c r="A26" s="126" t="s">
        <v>103</v>
      </c>
      <c r="B26" s="33" t="s">
        <v>93</v>
      </c>
      <c r="C26" s="11">
        <v>1.2999999999999999E-2</v>
      </c>
      <c r="D26" s="11">
        <v>1.7999999999999999E-2</v>
      </c>
      <c r="E26" s="11">
        <v>1E-3</v>
      </c>
      <c r="F26" s="11">
        <v>5.7000000000000002E-3</v>
      </c>
      <c r="G26" s="11">
        <v>4.0000000000000001E-3</v>
      </c>
      <c r="H26" s="11">
        <v>3.8999999999999998E-3</v>
      </c>
      <c r="I26" s="11">
        <v>1.2999999999999999E-2</v>
      </c>
      <c r="J26" s="11">
        <v>5.8999999999999999E-3</v>
      </c>
      <c r="K26" s="40">
        <v>1.2200000000000001E-2</v>
      </c>
      <c r="L26" s="11">
        <v>1.12E-2</v>
      </c>
      <c r="M26" s="11">
        <v>6.6E-3</v>
      </c>
      <c r="N26" s="11">
        <v>4.4999999999999997E-3</v>
      </c>
      <c r="O26" s="40">
        <v>12.9</v>
      </c>
      <c r="P26" s="94" t="s">
        <v>246</v>
      </c>
    </row>
    <row r="27" spans="1:16">
      <c r="A27" s="126" t="s">
        <v>104</v>
      </c>
      <c r="B27" s="33" t="s">
        <v>93</v>
      </c>
      <c r="C27" s="11">
        <v>3.7000000000000002E-3</v>
      </c>
      <c r="D27" s="11">
        <v>3.3999999999999998E-3</v>
      </c>
      <c r="E27" s="11">
        <v>2.5000000000000001E-3</v>
      </c>
      <c r="F27" s="11">
        <v>2.31E-3</v>
      </c>
      <c r="G27" s="11">
        <v>2.2000000000000001E-3</v>
      </c>
      <c r="H27" s="11">
        <v>1.8799999999999999E-3</v>
      </c>
      <c r="I27" s="11">
        <v>2.9999999999999997E-4</v>
      </c>
      <c r="J27" s="11">
        <v>9.2700000000000005E-3</v>
      </c>
      <c r="K27" s="11">
        <v>7.9799999999999992E-3</v>
      </c>
      <c r="L27" s="11">
        <v>1.6199999999999999E-2</v>
      </c>
      <c r="M27" s="11">
        <v>1.01E-2</v>
      </c>
      <c r="N27" s="11">
        <v>8.4999999999999995E-4</v>
      </c>
      <c r="O27" s="11">
        <v>1.4E-3</v>
      </c>
      <c r="P27" s="77"/>
    </row>
    <row r="28" spans="1:16">
      <c r="A28" s="126" t="s">
        <v>105</v>
      </c>
      <c r="B28" s="33" t="s">
        <v>93</v>
      </c>
      <c r="C28" s="11">
        <v>2.5000000000000001E-3</v>
      </c>
      <c r="D28" s="11">
        <v>3.0999999999999999E-3</v>
      </c>
      <c r="E28" s="11">
        <v>3.7000000000000002E-3</v>
      </c>
      <c r="F28" s="40">
        <v>7.6800000000000002E-3</v>
      </c>
      <c r="G28" s="40">
        <v>6.5500000000000003E-3</v>
      </c>
      <c r="H28" s="40">
        <v>7.2399999999999999E-3</v>
      </c>
      <c r="I28" s="11">
        <v>1.2999999999999999E-4</v>
      </c>
      <c r="J28" s="11">
        <v>5.4599999999999996E-3</v>
      </c>
      <c r="K28" s="40">
        <v>3.04E-2</v>
      </c>
      <c r="L28" s="11">
        <v>6.5300000000000002E-3</v>
      </c>
      <c r="M28" s="40">
        <v>2.8899999999999999E-2</v>
      </c>
      <c r="N28" s="11">
        <v>9.3999999999999997E-4</v>
      </c>
      <c r="O28" s="40">
        <v>0.01</v>
      </c>
      <c r="P28" s="84">
        <v>5.0000000000000001E-3</v>
      </c>
    </row>
    <row r="29" spans="1:16">
      <c r="A29" s="126" t="s">
        <v>106</v>
      </c>
      <c r="B29" s="33" t="s">
        <v>93</v>
      </c>
      <c r="C29" s="11">
        <v>4.4999999999999997E-3</v>
      </c>
      <c r="D29" s="11">
        <v>4.0000000000000001E-3</v>
      </c>
      <c r="E29" s="11">
        <v>6.7000000000000002E-3</v>
      </c>
      <c r="F29" s="11">
        <v>6.5199999999999998E-3</v>
      </c>
      <c r="G29" s="11">
        <v>6.6600000000000001E-3</v>
      </c>
      <c r="H29" s="11">
        <v>4.6800000000000001E-3</v>
      </c>
      <c r="I29" s="11">
        <v>5.9000000000000003E-4</v>
      </c>
      <c r="J29" s="11">
        <v>4.2900000000000004E-3</v>
      </c>
      <c r="K29" s="11">
        <v>7.1500000000000001E-3</v>
      </c>
      <c r="L29" s="11">
        <v>4.2900000000000001E-2</v>
      </c>
      <c r="M29" s="11">
        <v>6.0299999999999998E-3</v>
      </c>
      <c r="N29" s="11">
        <v>1.3100000000000001E-2</v>
      </c>
      <c r="O29" s="11">
        <v>2.5100000000000001E-2</v>
      </c>
      <c r="P29" s="77"/>
    </row>
    <row r="30" spans="1:16">
      <c r="A30" s="126" t="s">
        <v>107</v>
      </c>
      <c r="B30" s="33" t="s">
        <v>93</v>
      </c>
      <c r="C30" s="37">
        <v>5.0000000000000002E-5</v>
      </c>
      <c r="D30" s="37">
        <v>5.0000000000000002E-5</v>
      </c>
      <c r="E30" s="37">
        <v>5.0000000000000002E-5</v>
      </c>
      <c r="F30" s="37">
        <v>1.0000000000000001E-5</v>
      </c>
      <c r="G30" s="37">
        <v>1.0000000000000001E-5</v>
      </c>
      <c r="H30" s="37">
        <v>1.0000000000000001E-5</v>
      </c>
      <c r="I30" s="37">
        <v>1.0000000000000001E-5</v>
      </c>
      <c r="J30" s="37">
        <v>1.0000000000000001E-5</v>
      </c>
      <c r="K30" s="11">
        <v>2.0000000000000002E-5</v>
      </c>
      <c r="L30" s="37">
        <v>1.0000000000000001E-5</v>
      </c>
      <c r="M30" s="37">
        <v>1.0000000000000001E-5</v>
      </c>
      <c r="N30" s="37">
        <v>1.0000000000000001E-5</v>
      </c>
      <c r="O30" s="11">
        <v>9.0299999999999998E-3</v>
      </c>
      <c r="P30" s="77"/>
    </row>
    <row r="31" spans="1:16">
      <c r="A31" s="126" t="s">
        <v>108</v>
      </c>
      <c r="B31" s="33" t="s">
        <v>93</v>
      </c>
      <c r="C31" s="37">
        <v>3.0000000000000001E-5</v>
      </c>
      <c r="D31" s="37">
        <v>3.0000000000000001E-5</v>
      </c>
      <c r="E31" s="37">
        <v>3.0000000000000001E-5</v>
      </c>
      <c r="F31" s="37">
        <v>5.0000000000000004E-6</v>
      </c>
      <c r="G31" s="37">
        <v>5.0000000000000004E-6</v>
      </c>
      <c r="H31" s="37">
        <v>5.0000000000000004E-6</v>
      </c>
      <c r="I31" s="37">
        <v>5.0000000000000004E-6</v>
      </c>
      <c r="J31" s="37">
        <v>5.0000000000000004E-6</v>
      </c>
      <c r="K31" s="37">
        <v>5.0000000000000004E-6</v>
      </c>
      <c r="L31" s="37">
        <v>5.0000000000000004E-6</v>
      </c>
      <c r="M31" s="37">
        <v>5.0000000000000004E-6</v>
      </c>
      <c r="N31" s="37">
        <v>5.0000000000000004E-6</v>
      </c>
      <c r="O31" s="37">
        <v>3.0000000000000001E-5</v>
      </c>
      <c r="P31" s="77"/>
    </row>
    <row r="32" spans="1:16">
      <c r="A32" s="126" t="s">
        <v>109</v>
      </c>
      <c r="B32" s="33" t="s">
        <v>93</v>
      </c>
      <c r="C32" s="37">
        <v>0.3</v>
      </c>
      <c r="D32" s="37">
        <v>0.3</v>
      </c>
      <c r="E32" s="37">
        <v>0.3</v>
      </c>
      <c r="F32" s="37">
        <v>0.05</v>
      </c>
      <c r="G32" s="37">
        <v>0.05</v>
      </c>
      <c r="H32" s="37">
        <v>0.05</v>
      </c>
      <c r="I32" s="37">
        <v>0.05</v>
      </c>
      <c r="J32" s="37">
        <v>0.05</v>
      </c>
      <c r="K32" s="37">
        <v>0.05</v>
      </c>
      <c r="L32" s="37">
        <v>0.05</v>
      </c>
      <c r="M32" s="37">
        <v>0.05</v>
      </c>
      <c r="N32" s="37">
        <v>0.05</v>
      </c>
      <c r="O32" s="37">
        <v>0.3</v>
      </c>
      <c r="P32" s="95">
        <v>1.5</v>
      </c>
    </row>
    <row r="33" spans="1:16" ht="22.5">
      <c r="A33" s="126" t="s">
        <v>110</v>
      </c>
      <c r="B33" s="33" t="s">
        <v>93</v>
      </c>
      <c r="C33" s="40">
        <v>2.0799999999999999E-2</v>
      </c>
      <c r="D33" s="40">
        <v>1.67E-2</v>
      </c>
      <c r="E33" s="40">
        <v>1.38E-2</v>
      </c>
      <c r="F33" s="40">
        <v>2.92E-4</v>
      </c>
      <c r="G33" s="11">
        <v>3.8400000000000001E-4</v>
      </c>
      <c r="H33" s="40">
        <v>2.2000000000000001E-4</v>
      </c>
      <c r="I33" s="40">
        <v>4.1300000000000001E-4</v>
      </c>
      <c r="J33" s="40">
        <v>3.7200000000000002E-3</v>
      </c>
      <c r="K33" s="40">
        <v>9.7300000000000008E-3</v>
      </c>
      <c r="L33" s="40">
        <v>5.5900000000000004E-4</v>
      </c>
      <c r="M33" s="40">
        <v>3.4099999999999998E-3</v>
      </c>
      <c r="N33" s="40">
        <v>4.4799999999999999E-4</v>
      </c>
      <c r="O33" s="40">
        <v>0.52600000000000002</v>
      </c>
      <c r="P33" s="96" t="s">
        <v>247</v>
      </c>
    </row>
    <row r="34" spans="1:16">
      <c r="A34" s="126" t="s">
        <v>111</v>
      </c>
      <c r="B34" s="33" t="s">
        <v>93</v>
      </c>
      <c r="C34" s="11">
        <v>616</v>
      </c>
      <c r="D34" s="11">
        <v>602</v>
      </c>
      <c r="E34" s="11">
        <v>492</v>
      </c>
      <c r="F34" s="11">
        <v>33.5</v>
      </c>
      <c r="G34" s="11">
        <v>46</v>
      </c>
      <c r="H34" s="11">
        <v>30.8</v>
      </c>
      <c r="I34" s="11">
        <v>56.2</v>
      </c>
      <c r="J34" s="11">
        <v>330</v>
      </c>
      <c r="K34" s="11">
        <v>79.8</v>
      </c>
      <c r="L34" s="11">
        <v>25.1</v>
      </c>
      <c r="M34" s="11">
        <v>216</v>
      </c>
      <c r="N34" s="11">
        <v>111</v>
      </c>
      <c r="O34" s="11">
        <v>299</v>
      </c>
      <c r="P34" s="77"/>
    </row>
    <row r="35" spans="1:16">
      <c r="A35" s="126" t="s">
        <v>112</v>
      </c>
      <c r="B35" s="33" t="s">
        <v>93</v>
      </c>
      <c r="C35" s="37">
        <v>5.0000000000000001E-4</v>
      </c>
      <c r="D35" s="37">
        <v>5.0000000000000001E-4</v>
      </c>
      <c r="E35" s="37">
        <v>5.0000000000000001E-4</v>
      </c>
      <c r="F35" s="11">
        <v>2.0000000000000001E-4</v>
      </c>
      <c r="G35" s="37">
        <v>1E-4</v>
      </c>
      <c r="H35" s="37">
        <v>1E-4</v>
      </c>
      <c r="I35" s="11">
        <v>5.9999999999999995E-4</v>
      </c>
      <c r="J35" s="11">
        <v>6.9999999999999999E-4</v>
      </c>
      <c r="K35" s="37">
        <v>1E-4</v>
      </c>
      <c r="L35" s="37">
        <v>1E-4</v>
      </c>
      <c r="M35" s="11">
        <v>2.0000000000000001E-4</v>
      </c>
      <c r="N35" s="11">
        <v>1E-4</v>
      </c>
      <c r="O35" s="11">
        <v>2.7000000000000001E-3</v>
      </c>
      <c r="P35" s="77"/>
    </row>
    <row r="36" spans="1:16">
      <c r="A36" s="126" t="s">
        <v>113</v>
      </c>
      <c r="B36" s="33" t="s">
        <v>93</v>
      </c>
      <c r="C36" s="11">
        <v>3.4000000000000002E-4</v>
      </c>
      <c r="D36" s="11">
        <v>2.5999999999999998E-4</v>
      </c>
      <c r="E36" s="11">
        <v>2.0000000000000001E-4</v>
      </c>
      <c r="F36" s="11">
        <v>1.4E-5</v>
      </c>
      <c r="G36" s="37">
        <v>5.0000000000000004E-6</v>
      </c>
      <c r="H36" s="11">
        <v>5.0000000000000004E-6</v>
      </c>
      <c r="I36" s="11">
        <v>1.0000000000000001E-5</v>
      </c>
      <c r="J36" s="11">
        <v>1.4E-5</v>
      </c>
      <c r="K36" s="11">
        <v>6.3400000000000001E-4</v>
      </c>
      <c r="L36" s="11">
        <v>6.0000000000000002E-6</v>
      </c>
      <c r="M36" s="11">
        <v>1.5E-5</v>
      </c>
      <c r="N36" s="11">
        <v>1.7E-5</v>
      </c>
      <c r="O36" s="11">
        <v>0.17499999999999999</v>
      </c>
      <c r="P36" s="77"/>
    </row>
    <row r="37" spans="1:16">
      <c r="A37" s="126" t="s">
        <v>114</v>
      </c>
      <c r="B37" s="33" t="s">
        <v>93</v>
      </c>
      <c r="C37" s="11">
        <v>1.6000000000000001E-3</v>
      </c>
      <c r="D37" s="11">
        <v>1.6000000000000001E-3</v>
      </c>
      <c r="E37" s="11">
        <v>3.8999999999999998E-3</v>
      </c>
      <c r="F37" s="11">
        <v>2.0300000000000001E-3</v>
      </c>
      <c r="G37" s="11">
        <v>1.32E-3</v>
      </c>
      <c r="H37" s="11">
        <v>1.1100000000000001E-3</v>
      </c>
      <c r="I37" s="11">
        <v>8.5999999999999998E-4</v>
      </c>
      <c r="J37" s="11">
        <v>1.0399999999999999E-3</v>
      </c>
      <c r="K37" s="40">
        <v>0.13300000000000001</v>
      </c>
      <c r="L37" s="40">
        <v>5.3800000000000002E-3</v>
      </c>
      <c r="M37" s="40">
        <v>1.89E-3</v>
      </c>
      <c r="N37" s="11">
        <v>8.8000000000000003E-4</v>
      </c>
      <c r="O37" s="40">
        <v>1.53</v>
      </c>
      <c r="P37" s="97" t="s">
        <v>248</v>
      </c>
    </row>
    <row r="38" spans="1:16">
      <c r="A38" s="126" t="s">
        <v>115</v>
      </c>
      <c r="B38" s="33" t="s">
        <v>93</v>
      </c>
      <c r="C38" s="40">
        <v>1.4999999999999999E-2</v>
      </c>
      <c r="D38" s="40">
        <v>1.2999999999999999E-2</v>
      </c>
      <c r="E38" s="11">
        <v>8.0000000000000002E-3</v>
      </c>
      <c r="F38" s="11">
        <v>3.0000000000000001E-3</v>
      </c>
      <c r="G38" s="11">
        <v>2E-3</v>
      </c>
      <c r="H38" s="37">
        <v>1E-3</v>
      </c>
      <c r="I38" s="37">
        <v>1E-3</v>
      </c>
      <c r="J38" s="11">
        <v>6.0000000000000001E-3</v>
      </c>
      <c r="K38" s="11">
        <v>4.0000000000000001E-3</v>
      </c>
      <c r="L38" s="11">
        <v>2E-3</v>
      </c>
      <c r="M38" s="11">
        <v>8.9999999999999993E-3</v>
      </c>
      <c r="N38" s="11">
        <v>4.0000000000000001E-3</v>
      </c>
      <c r="O38" s="40">
        <v>28.1</v>
      </c>
      <c r="P38" s="77">
        <v>0.3</v>
      </c>
    </row>
    <row r="39" spans="1:16">
      <c r="A39" s="126" t="s">
        <v>116</v>
      </c>
      <c r="B39" s="33" t="s">
        <v>93</v>
      </c>
      <c r="C39" s="11">
        <v>3.4000000000000002E-4</v>
      </c>
      <c r="D39" s="11">
        <v>2.2000000000000001E-4</v>
      </c>
      <c r="E39" s="11">
        <v>4.0000000000000003E-5</v>
      </c>
      <c r="F39" s="11">
        <v>3.1000000000000001E-5</v>
      </c>
      <c r="G39" s="11">
        <v>3.8000000000000002E-5</v>
      </c>
      <c r="H39" s="11">
        <v>2.3E-5</v>
      </c>
      <c r="I39" s="11">
        <v>6.7900000000000002E-4</v>
      </c>
      <c r="J39" s="11">
        <v>1.8E-5</v>
      </c>
      <c r="K39" s="11">
        <v>5.5999999999999999E-5</v>
      </c>
      <c r="L39" s="11">
        <v>8.8699999999999998E-4</v>
      </c>
      <c r="M39" s="11">
        <v>3.0000000000000001E-5</v>
      </c>
      <c r="N39" s="11">
        <v>4.5000000000000003E-5</v>
      </c>
      <c r="O39" s="40">
        <v>6.4000000000000001E-2</v>
      </c>
      <c r="P39" s="96" t="s">
        <v>249</v>
      </c>
    </row>
    <row r="40" spans="1:16">
      <c r="A40" s="126" t="s">
        <v>117</v>
      </c>
      <c r="B40" s="33" t="s">
        <v>93</v>
      </c>
      <c r="C40" s="11">
        <v>8.0000000000000002E-3</v>
      </c>
      <c r="D40" s="11">
        <v>7.0000000000000001E-3</v>
      </c>
      <c r="E40" s="11">
        <v>5.0000000000000001E-3</v>
      </c>
      <c r="F40" s="11">
        <v>3.0000000000000001E-3</v>
      </c>
      <c r="G40" s="11">
        <v>3.3E-3</v>
      </c>
      <c r="H40" s="11">
        <v>3.0999999999999999E-3</v>
      </c>
      <c r="I40" s="11">
        <v>2.8E-3</v>
      </c>
      <c r="J40" s="11">
        <v>5.7999999999999996E-3</v>
      </c>
      <c r="K40" s="11">
        <v>7.9000000000000008E-3</v>
      </c>
      <c r="L40" s="11">
        <v>1.8E-3</v>
      </c>
      <c r="M40" s="11">
        <v>5.7000000000000002E-3</v>
      </c>
      <c r="N40" s="11">
        <v>3.0999999999999999E-3</v>
      </c>
      <c r="O40" s="11">
        <v>3.3000000000000002E-2</v>
      </c>
      <c r="P40" s="88"/>
    </row>
    <row r="41" spans="1:16">
      <c r="A41" s="126" t="s">
        <v>118</v>
      </c>
      <c r="B41" s="33" t="s">
        <v>93</v>
      </c>
      <c r="C41" s="11">
        <v>92.3</v>
      </c>
      <c r="D41" s="11">
        <v>89.2</v>
      </c>
      <c r="E41" s="11">
        <v>32.200000000000003</v>
      </c>
      <c r="F41" s="11">
        <v>12.3</v>
      </c>
      <c r="G41" s="11">
        <v>15.6</v>
      </c>
      <c r="H41" s="11">
        <v>12.9</v>
      </c>
      <c r="I41" s="11">
        <v>32.9</v>
      </c>
      <c r="J41" s="11">
        <v>56.5</v>
      </c>
      <c r="K41" s="11">
        <v>15.5</v>
      </c>
      <c r="L41" s="11">
        <v>7.2</v>
      </c>
      <c r="M41" s="11">
        <v>26.9</v>
      </c>
      <c r="N41" s="11">
        <v>28.7</v>
      </c>
      <c r="O41" s="11">
        <v>31.5</v>
      </c>
      <c r="P41" s="84"/>
    </row>
    <row r="42" spans="1:16">
      <c r="A42" s="126" t="s">
        <v>119</v>
      </c>
      <c r="B42" s="33" t="s">
        <v>93</v>
      </c>
      <c r="C42" s="11">
        <v>2.17</v>
      </c>
      <c r="D42" s="11">
        <v>1.5</v>
      </c>
      <c r="E42" s="11">
        <v>1.54</v>
      </c>
      <c r="F42" s="11">
        <v>1.1299999999999999E-3</v>
      </c>
      <c r="G42" s="11">
        <v>1.47E-3</v>
      </c>
      <c r="H42" s="11">
        <v>4.8000000000000001E-4</v>
      </c>
      <c r="I42" s="11">
        <v>5.0000000000000001E-4</v>
      </c>
      <c r="J42" s="11">
        <v>1.32E-2</v>
      </c>
      <c r="K42" s="11">
        <v>2.73</v>
      </c>
      <c r="L42" s="11">
        <v>2.31E-3</v>
      </c>
      <c r="M42" s="11">
        <v>4.5799999999999999E-3</v>
      </c>
      <c r="N42" s="11">
        <v>1.65E-3</v>
      </c>
      <c r="O42" s="11">
        <v>72.599999999999994</v>
      </c>
      <c r="P42" s="77"/>
    </row>
    <row r="43" spans="1:16">
      <c r="A43" s="126" t="s">
        <v>120</v>
      </c>
      <c r="B43" s="33" t="s">
        <v>93</v>
      </c>
      <c r="C43" s="37">
        <v>0.05</v>
      </c>
      <c r="D43" s="37">
        <v>0.05</v>
      </c>
      <c r="E43" s="37">
        <v>0.05</v>
      </c>
      <c r="F43" s="37">
        <v>0.01</v>
      </c>
      <c r="G43" s="37">
        <v>0.01</v>
      </c>
      <c r="H43" s="37">
        <v>0.01</v>
      </c>
      <c r="I43" s="37">
        <v>0.01</v>
      </c>
      <c r="J43" s="11">
        <v>0.01</v>
      </c>
      <c r="K43" s="11">
        <v>0.01</v>
      </c>
      <c r="L43" s="37">
        <v>0.01</v>
      </c>
      <c r="M43" s="11">
        <v>0.03</v>
      </c>
      <c r="N43" s="37">
        <v>0.01</v>
      </c>
      <c r="O43" s="37">
        <v>0.05</v>
      </c>
      <c r="P43" s="77">
        <v>2.5999999999999999E-3</v>
      </c>
    </row>
    <row r="44" spans="1:16">
      <c r="A44" s="126" t="s">
        <v>123</v>
      </c>
      <c r="B44" s="33" t="s">
        <v>93</v>
      </c>
      <c r="C44" s="37">
        <v>2.9999999999999997E-4</v>
      </c>
      <c r="D44" s="37">
        <v>2.9999999999999997E-4</v>
      </c>
      <c r="E44" s="37">
        <v>2.9999999999999997E-4</v>
      </c>
      <c r="F44" s="11">
        <v>3.4000000000000002E-4</v>
      </c>
      <c r="G44" s="11">
        <v>2.4000000000000001E-4</v>
      </c>
      <c r="H44" s="11">
        <v>1.9000000000000001E-4</v>
      </c>
      <c r="I44" s="11">
        <v>1.4999999999999999E-4</v>
      </c>
      <c r="J44" s="11">
        <v>6.9999999999999994E-5</v>
      </c>
      <c r="K44" s="37">
        <v>5.0000000000000002E-5</v>
      </c>
      <c r="L44" s="11">
        <v>1.72E-3</v>
      </c>
      <c r="M44" s="11">
        <v>2.5000000000000001E-4</v>
      </c>
      <c r="N44" s="11">
        <v>8.4000000000000003E-4</v>
      </c>
      <c r="O44" s="37">
        <v>2.9999999999999997E-4</v>
      </c>
      <c r="P44" s="77">
        <v>7.2999999999999995E-2</v>
      </c>
    </row>
    <row r="45" spans="1:16">
      <c r="A45" s="126" t="s">
        <v>124</v>
      </c>
      <c r="B45" s="33" t="s">
        <v>93</v>
      </c>
      <c r="C45" s="11">
        <v>8.9999999999999998E-4</v>
      </c>
      <c r="D45" s="11">
        <v>8.9999999999999998E-4</v>
      </c>
      <c r="E45" s="11">
        <v>8.9999999999999998E-4</v>
      </c>
      <c r="F45" s="11">
        <v>1.4999999999999999E-4</v>
      </c>
      <c r="G45" s="11">
        <v>1.9000000000000001E-4</v>
      </c>
      <c r="H45" s="11">
        <v>2.3000000000000001E-4</v>
      </c>
      <c r="I45" s="11">
        <v>3.4000000000000002E-4</v>
      </c>
      <c r="J45" s="11">
        <v>4.0999999999999999E-4</v>
      </c>
      <c r="K45" s="11">
        <v>3.13E-3</v>
      </c>
      <c r="L45" s="11">
        <v>2.3000000000000001E-4</v>
      </c>
      <c r="M45" s="11">
        <v>4.4000000000000002E-4</v>
      </c>
      <c r="N45" s="11">
        <v>4.0999999999999999E-4</v>
      </c>
      <c r="O45" s="11">
        <v>4.9700000000000001E-2</v>
      </c>
      <c r="P45" s="97" t="s">
        <v>250</v>
      </c>
    </row>
    <row r="46" spans="1:16">
      <c r="A46" s="126" t="s">
        <v>126</v>
      </c>
      <c r="B46" s="33" t="s">
        <v>93</v>
      </c>
      <c r="C46" s="37">
        <v>0.01</v>
      </c>
      <c r="D46" s="37">
        <v>0.01</v>
      </c>
      <c r="E46" s="37">
        <v>0.01</v>
      </c>
      <c r="F46" s="11">
        <v>3.0000000000000001E-3</v>
      </c>
      <c r="G46" s="11">
        <v>3.0000000000000001E-3</v>
      </c>
      <c r="H46" s="11">
        <v>3.0000000000000001E-3</v>
      </c>
      <c r="I46" s="37">
        <v>2E-3</v>
      </c>
      <c r="J46" s="11">
        <v>3.0000000000000001E-3</v>
      </c>
      <c r="K46" s="11">
        <v>7.0000000000000001E-3</v>
      </c>
      <c r="L46" s="11">
        <v>4.0000000000000001E-3</v>
      </c>
      <c r="M46" s="11">
        <v>7.0000000000000001E-3</v>
      </c>
      <c r="N46" s="11">
        <v>2E-3</v>
      </c>
      <c r="O46" s="37">
        <v>0.01</v>
      </c>
      <c r="P46" s="77"/>
    </row>
    <row r="47" spans="1:16">
      <c r="A47" s="126" t="s">
        <v>127</v>
      </c>
      <c r="B47" s="33" t="s">
        <v>93</v>
      </c>
      <c r="C47" s="11">
        <v>5.05</v>
      </c>
      <c r="D47" s="11">
        <v>4.79</v>
      </c>
      <c r="E47" s="11">
        <v>2.4500000000000002</v>
      </c>
      <c r="F47" s="11">
        <v>3.51</v>
      </c>
      <c r="G47" s="11">
        <v>3.92</v>
      </c>
      <c r="H47" s="11">
        <v>3.44</v>
      </c>
      <c r="I47" s="11">
        <v>3.03</v>
      </c>
      <c r="J47" s="11">
        <v>2.71</v>
      </c>
      <c r="K47" s="11">
        <v>3.04</v>
      </c>
      <c r="L47" s="11">
        <v>1.96</v>
      </c>
      <c r="M47" s="11">
        <v>4.03</v>
      </c>
      <c r="N47" s="11">
        <v>3.45</v>
      </c>
      <c r="O47" s="11">
        <v>0.19</v>
      </c>
      <c r="P47" s="77"/>
    </row>
    <row r="48" spans="1:16">
      <c r="A48" s="126" t="s">
        <v>128</v>
      </c>
      <c r="B48" s="33" t="s">
        <v>93</v>
      </c>
      <c r="C48" s="11">
        <v>5.9999999999999995E-4</v>
      </c>
      <c r="D48" s="11">
        <v>5.0000000000000001E-4</v>
      </c>
      <c r="E48" s="11">
        <v>2.0000000000000001E-4</v>
      </c>
      <c r="F48" s="37">
        <v>4.0000000000000003E-5</v>
      </c>
      <c r="G48" s="37">
        <v>4.0000000000000003E-5</v>
      </c>
      <c r="H48" s="37">
        <v>4.0000000000000003E-5</v>
      </c>
      <c r="I48" s="11">
        <v>1.7000000000000001E-4</v>
      </c>
      <c r="J48" s="11">
        <v>4.4000000000000002E-4</v>
      </c>
      <c r="K48" s="11">
        <v>2.3000000000000001E-4</v>
      </c>
      <c r="L48" s="11">
        <v>6.9999999999999994E-5</v>
      </c>
      <c r="M48" s="11">
        <v>1E-4</v>
      </c>
      <c r="N48" s="11">
        <v>6.0000000000000002E-5</v>
      </c>
      <c r="O48" s="11">
        <v>4.0000000000000002E-4</v>
      </c>
      <c r="P48" s="77">
        <v>1E-3</v>
      </c>
    </row>
    <row r="49" spans="1:65">
      <c r="A49" s="126" t="s">
        <v>129</v>
      </c>
      <c r="B49" s="33" t="s">
        <v>93</v>
      </c>
      <c r="C49" s="11">
        <v>1.36</v>
      </c>
      <c r="D49" s="11">
        <v>1.33</v>
      </c>
      <c r="E49" s="11">
        <v>0.83499999999999996</v>
      </c>
      <c r="F49" s="11">
        <v>1.59</v>
      </c>
      <c r="G49" s="11">
        <v>1.66</v>
      </c>
      <c r="H49" s="11">
        <v>1.65</v>
      </c>
      <c r="I49" s="11">
        <v>0.63300000000000001</v>
      </c>
      <c r="J49" s="11">
        <v>1.1200000000000001</v>
      </c>
      <c r="K49" s="11">
        <v>3.36</v>
      </c>
      <c r="L49" s="11">
        <v>1.08</v>
      </c>
      <c r="M49" s="11">
        <v>1.53</v>
      </c>
      <c r="N49" s="11">
        <v>2.54</v>
      </c>
      <c r="O49" s="11">
        <v>5.58</v>
      </c>
      <c r="P49" s="77"/>
    </row>
    <row r="50" spans="1:65">
      <c r="A50" s="126" t="s">
        <v>130</v>
      </c>
      <c r="B50" s="33" t="s">
        <v>93</v>
      </c>
      <c r="C50" s="37">
        <v>3.0000000000000001E-5</v>
      </c>
      <c r="D50" s="37">
        <v>3.0000000000000001E-5</v>
      </c>
      <c r="E50" s="37">
        <v>3.0000000000000001E-5</v>
      </c>
      <c r="F50" s="37">
        <v>5.0000000000000004E-6</v>
      </c>
      <c r="G50" s="37">
        <v>5.0000000000000004E-6</v>
      </c>
      <c r="H50" s="37">
        <v>5.0000000000000004E-6</v>
      </c>
      <c r="I50" s="11">
        <v>5.0000000000000004E-6</v>
      </c>
      <c r="J50" s="37">
        <v>5.0000000000000004E-6</v>
      </c>
      <c r="K50" s="11">
        <v>2.24E-4</v>
      </c>
      <c r="L50" s="11">
        <v>1.7E-5</v>
      </c>
      <c r="M50" s="11">
        <v>3.4999999999999997E-5</v>
      </c>
      <c r="N50" s="11">
        <v>1.5E-5</v>
      </c>
      <c r="O50" s="11">
        <v>1.06E-2</v>
      </c>
      <c r="P50" s="77">
        <v>1E-4</v>
      </c>
    </row>
    <row r="51" spans="1:65">
      <c r="A51" s="126" t="s">
        <v>131</v>
      </c>
      <c r="B51" s="33" t="s">
        <v>93</v>
      </c>
      <c r="C51" s="11">
        <v>0.41</v>
      </c>
      <c r="D51" s="11">
        <v>0.41</v>
      </c>
      <c r="E51" s="11">
        <v>0.19</v>
      </c>
      <c r="F51" s="11">
        <v>0.51</v>
      </c>
      <c r="G51" s="11">
        <v>0.5</v>
      </c>
      <c r="H51" s="11">
        <v>0.46</v>
      </c>
      <c r="I51" s="11">
        <v>2.06</v>
      </c>
      <c r="J51" s="11">
        <v>2.37</v>
      </c>
      <c r="K51" s="11">
        <v>3.35</v>
      </c>
      <c r="L51" s="11">
        <v>0.32</v>
      </c>
      <c r="M51" s="11">
        <v>0.66</v>
      </c>
      <c r="N51" s="11">
        <v>0.7</v>
      </c>
      <c r="O51" s="11">
        <v>0.18</v>
      </c>
      <c r="P51" s="89"/>
    </row>
    <row r="52" spans="1:65">
      <c r="A52" s="126" t="s">
        <v>132</v>
      </c>
      <c r="B52" s="33" t="s">
        <v>93</v>
      </c>
      <c r="C52" s="11">
        <v>0.60799999999999998</v>
      </c>
      <c r="D52" s="11">
        <v>0.54500000000000004</v>
      </c>
      <c r="E52" s="11">
        <v>0.40200000000000002</v>
      </c>
      <c r="F52" s="11">
        <v>0.12</v>
      </c>
      <c r="G52" s="11">
        <v>0.153</v>
      </c>
      <c r="H52" s="11">
        <v>0.11600000000000001</v>
      </c>
      <c r="I52" s="11">
        <v>0.59</v>
      </c>
      <c r="J52" s="11">
        <v>0.60199999999999998</v>
      </c>
      <c r="K52" s="11">
        <v>8.9499999999999996E-2</v>
      </c>
      <c r="L52" s="11">
        <v>0.114</v>
      </c>
      <c r="M52" s="11">
        <v>0.42499999999999999</v>
      </c>
      <c r="N52" s="11">
        <v>0.28599999999999998</v>
      </c>
      <c r="O52" s="11">
        <v>0.40600000000000003</v>
      </c>
      <c r="P52" s="89"/>
    </row>
    <row r="53" spans="1:65">
      <c r="A53" s="126" t="s">
        <v>133</v>
      </c>
      <c r="B53" s="33" t="s">
        <v>93</v>
      </c>
      <c r="C53" s="11">
        <v>609</v>
      </c>
      <c r="D53" s="11">
        <v>605</v>
      </c>
      <c r="E53" s="11">
        <v>437</v>
      </c>
      <c r="F53" s="11">
        <v>25</v>
      </c>
      <c r="G53" s="11">
        <v>40</v>
      </c>
      <c r="H53" s="11">
        <v>22</v>
      </c>
      <c r="I53" s="11">
        <v>77</v>
      </c>
      <c r="J53" s="11">
        <v>360</v>
      </c>
      <c r="K53" s="11">
        <v>98</v>
      </c>
      <c r="L53" s="11">
        <v>10</v>
      </c>
      <c r="M53" s="11">
        <v>215</v>
      </c>
      <c r="N53" s="11">
        <v>118</v>
      </c>
      <c r="O53" s="11">
        <v>435</v>
      </c>
      <c r="P53" s="77"/>
    </row>
    <row r="54" spans="1:65">
      <c r="A54" s="126" t="s">
        <v>134</v>
      </c>
      <c r="B54" s="33" t="s">
        <v>93</v>
      </c>
      <c r="C54" s="11">
        <v>1.9000000000000001E-4</v>
      </c>
      <c r="D54" s="11">
        <v>1.6000000000000001E-4</v>
      </c>
      <c r="E54" s="11">
        <v>1.3999999999999999E-4</v>
      </c>
      <c r="F54" s="11">
        <v>3.1999999999999999E-5</v>
      </c>
      <c r="G54" s="11">
        <v>3.1999999999999999E-5</v>
      </c>
      <c r="H54" s="11">
        <v>2.5000000000000001E-5</v>
      </c>
      <c r="I54" s="11">
        <v>1.7E-5</v>
      </c>
      <c r="J54" s="11">
        <v>6.4999999999999994E-5</v>
      </c>
      <c r="K54" s="11">
        <v>6.9999999999999994E-5</v>
      </c>
      <c r="L54" s="11">
        <v>4.1999999999999998E-5</v>
      </c>
      <c r="M54" s="11">
        <v>1.0900000000000001E-4</v>
      </c>
      <c r="N54" s="11">
        <v>3.1999999999999999E-5</v>
      </c>
      <c r="O54" s="11">
        <v>5.0000000000000001E-4</v>
      </c>
      <c r="P54" s="77">
        <v>8.0000000000000004E-4</v>
      </c>
    </row>
    <row r="55" spans="1:65">
      <c r="A55" s="126" t="s">
        <v>135</v>
      </c>
      <c r="B55" s="33" t="s">
        <v>93</v>
      </c>
      <c r="C55" s="37">
        <v>5.0000000000000002E-5</v>
      </c>
      <c r="D55" s="11">
        <v>6.0000000000000002E-5</v>
      </c>
      <c r="E55" s="37">
        <v>5.0000000000000002E-5</v>
      </c>
      <c r="F55" s="11">
        <v>3.0000000000000001E-5</v>
      </c>
      <c r="G55" s="11">
        <v>2.0000000000000002E-5</v>
      </c>
      <c r="H55" s="11">
        <v>1.0000000000000001E-5</v>
      </c>
      <c r="I55" s="11">
        <v>2.0000000000000002E-5</v>
      </c>
      <c r="J55" s="37">
        <v>1.0000000000000001E-5</v>
      </c>
      <c r="K55" s="37">
        <v>1.0000000000000001E-5</v>
      </c>
      <c r="L55" s="37">
        <v>1.0000000000000001E-5</v>
      </c>
      <c r="M55" s="37">
        <v>1.0000000000000001E-5</v>
      </c>
      <c r="N55" s="37">
        <v>1.0000000000000001E-5</v>
      </c>
      <c r="O55" s="37">
        <v>5.0000000000000002E-5</v>
      </c>
      <c r="P55" s="77"/>
    </row>
    <row r="56" spans="1:65">
      <c r="A56" s="126" t="s">
        <v>136</v>
      </c>
      <c r="B56" s="33" t="s">
        <v>93</v>
      </c>
      <c r="C56" s="37">
        <v>3.0000000000000001E-3</v>
      </c>
      <c r="D56" s="37">
        <v>3.0000000000000001E-3</v>
      </c>
      <c r="E56" s="37">
        <v>3.0000000000000001E-3</v>
      </c>
      <c r="F56" s="37">
        <v>5.0000000000000001E-4</v>
      </c>
      <c r="G56" s="37">
        <v>5.0000000000000001E-4</v>
      </c>
      <c r="H56" s="37">
        <v>5.0000000000000001E-4</v>
      </c>
      <c r="I56" s="37">
        <v>5.0000000000000001E-4</v>
      </c>
      <c r="J56" s="37">
        <v>5.0000000000000001E-4</v>
      </c>
      <c r="K56" s="37">
        <v>5.0000000000000001E-4</v>
      </c>
      <c r="L56" s="37">
        <v>5.0000000000000001E-4</v>
      </c>
      <c r="M56" s="37">
        <v>5.0000000000000001E-4</v>
      </c>
      <c r="N56" s="37">
        <v>5.0000000000000001E-4</v>
      </c>
      <c r="O56" s="37">
        <v>3.0000000000000001E-3</v>
      </c>
      <c r="P56" s="77"/>
    </row>
    <row r="57" spans="1:65">
      <c r="A57" s="126" t="s">
        <v>137</v>
      </c>
      <c r="B57" s="33" t="s">
        <v>93</v>
      </c>
      <c r="C57" s="11">
        <v>2.7999999999999998E-4</v>
      </c>
      <c r="D57" s="11">
        <v>2.0000000000000001E-4</v>
      </c>
      <c r="E57" s="11">
        <v>1E-4</v>
      </c>
      <c r="F57" s="11">
        <v>1.3100000000000001E-4</v>
      </c>
      <c r="G57" s="11">
        <v>1.8599999999999999E-4</v>
      </c>
      <c r="H57" s="11">
        <v>1.15E-4</v>
      </c>
      <c r="I57" s="11">
        <v>9.1100000000000003E-4</v>
      </c>
      <c r="J57" s="11">
        <v>1.24E-3</v>
      </c>
      <c r="K57" s="11">
        <v>3.9999999999999998E-6</v>
      </c>
      <c r="L57" s="11">
        <v>7.6000000000000004E-5</v>
      </c>
      <c r="M57" s="11">
        <v>8.5000000000000006E-5</v>
      </c>
      <c r="N57" s="11">
        <v>3.0699999999999998E-4</v>
      </c>
      <c r="O57" s="11">
        <v>1.9900000000000001E-2</v>
      </c>
      <c r="P57" s="77"/>
    </row>
    <row r="58" spans="1:65">
      <c r="A58" s="126" t="s">
        <v>138</v>
      </c>
      <c r="B58" s="33" t="s">
        <v>93</v>
      </c>
      <c r="C58" s="37">
        <v>1E-3</v>
      </c>
      <c r="D58" s="37">
        <v>1E-3</v>
      </c>
      <c r="E58" s="37">
        <v>1E-3</v>
      </c>
      <c r="F58" s="37">
        <v>2.0000000000000001E-4</v>
      </c>
      <c r="G58" s="37">
        <v>2.0000000000000001E-4</v>
      </c>
      <c r="H58" s="37">
        <v>2.0000000000000001E-4</v>
      </c>
      <c r="I58" s="37">
        <v>2.0000000000000001E-4</v>
      </c>
      <c r="J58" s="37">
        <v>2.0000000000000001E-4</v>
      </c>
      <c r="K58" s="37">
        <v>2.0000000000000001E-4</v>
      </c>
      <c r="L58" s="37">
        <v>2.0000000000000001E-4</v>
      </c>
      <c r="M58" s="37">
        <v>2.0000000000000001E-4</v>
      </c>
      <c r="N58" s="37">
        <v>2.0000000000000001E-4</v>
      </c>
      <c r="O58" s="37">
        <v>1E-3</v>
      </c>
      <c r="P58" s="77"/>
    </row>
    <row r="59" spans="1:65">
      <c r="A59" s="126" t="s">
        <v>139</v>
      </c>
      <c r="B59" s="33" t="s">
        <v>93</v>
      </c>
      <c r="C59" s="40">
        <v>0.26800000000000002</v>
      </c>
      <c r="D59" s="40">
        <v>0.19800000000000001</v>
      </c>
      <c r="E59" s="40">
        <v>0.183</v>
      </c>
      <c r="F59" s="11">
        <v>4.5999999999999999E-3</v>
      </c>
      <c r="G59" s="11">
        <v>5.7000000000000002E-3</v>
      </c>
      <c r="H59" s="11">
        <v>2.8999999999999998E-3</v>
      </c>
      <c r="I59" s="11">
        <v>1.2999999999999999E-2</v>
      </c>
      <c r="J59" s="11">
        <v>5.4399999999999997E-2</v>
      </c>
      <c r="K59" s="40">
        <v>3.29</v>
      </c>
      <c r="L59" s="11">
        <v>1.2500000000000001E-2</v>
      </c>
      <c r="M59" s="11">
        <v>6.8900000000000003E-2</v>
      </c>
      <c r="N59" s="11">
        <v>4.5999999999999999E-3</v>
      </c>
      <c r="O59" s="40">
        <v>28.5</v>
      </c>
      <c r="P59" s="77">
        <v>0.03</v>
      </c>
    </row>
    <row r="60" spans="1:65" ht="13.5" thickBot="1">
      <c r="A60" s="127" t="s">
        <v>140</v>
      </c>
      <c r="B60" s="128" t="s">
        <v>93</v>
      </c>
      <c r="C60" s="129">
        <v>5.0000000000000001E-4</v>
      </c>
      <c r="D60" s="129">
        <v>5.0000000000000001E-4</v>
      </c>
      <c r="E60" s="129">
        <v>5.0000000000000001E-4</v>
      </c>
      <c r="F60" s="129">
        <v>1E-4</v>
      </c>
      <c r="G60" s="129">
        <v>1E-4</v>
      </c>
      <c r="H60" s="129">
        <v>1E-4</v>
      </c>
      <c r="I60" s="129">
        <v>1E-4</v>
      </c>
      <c r="J60" s="129">
        <v>1E-4</v>
      </c>
      <c r="K60" s="129">
        <v>1E-4</v>
      </c>
      <c r="L60" s="129">
        <v>1E-4</v>
      </c>
      <c r="M60" s="129">
        <v>1E-4</v>
      </c>
      <c r="N60" s="129">
        <v>1E-4</v>
      </c>
      <c r="O60" s="129">
        <v>5.0000000000000001E-4</v>
      </c>
      <c r="P60" s="93"/>
    </row>
    <row r="61" spans="1:65" s="56" customFormat="1">
      <c r="A61" s="68" t="s">
        <v>253</v>
      </c>
      <c r="B61" s="60"/>
      <c r="C61" s="60"/>
      <c r="D61" s="60"/>
      <c r="E61" s="60"/>
      <c r="F61" s="69"/>
      <c r="AD61" s="57"/>
      <c r="AE61" s="57"/>
      <c r="AF61" s="57"/>
      <c r="AG61" s="57"/>
      <c r="AH61" s="57"/>
      <c r="AI61" s="57"/>
      <c r="BG61" s="57"/>
      <c r="BH61" s="57"/>
      <c r="BI61" s="57"/>
      <c r="BJ61" s="57"/>
      <c r="BK61" s="57"/>
      <c r="BL61" s="57"/>
      <c r="BM61" s="57"/>
    </row>
    <row r="62" spans="1:65" s="56" customFormat="1">
      <c r="A62" s="58" t="s">
        <v>256</v>
      </c>
      <c r="B62" s="59"/>
      <c r="C62" s="60"/>
      <c r="D62" s="60"/>
      <c r="E62" s="60"/>
      <c r="AD62" s="57"/>
      <c r="AE62" s="57"/>
      <c r="AF62" s="57"/>
      <c r="AG62" s="57"/>
      <c r="AH62" s="57"/>
      <c r="AI62" s="57"/>
      <c r="BG62" s="57"/>
      <c r="BH62" s="57"/>
      <c r="BI62" s="57"/>
      <c r="BJ62" s="57"/>
      <c r="BK62" s="57"/>
      <c r="BL62" s="57"/>
      <c r="BM62" s="57"/>
    </row>
    <row r="63" spans="1:65" s="56" customFormat="1">
      <c r="A63" s="58"/>
      <c r="B63" s="59"/>
      <c r="C63" s="60"/>
      <c r="D63" s="60"/>
      <c r="E63" s="60"/>
      <c r="AD63" s="57"/>
      <c r="AE63" s="57"/>
      <c r="AF63" s="57"/>
      <c r="AH63" s="57"/>
      <c r="AI63" s="57"/>
      <c r="BG63" s="57"/>
      <c r="BH63" s="57"/>
      <c r="BJ63" s="57"/>
      <c r="BK63" s="57"/>
      <c r="BL63" s="57"/>
      <c r="BM63" s="57"/>
    </row>
    <row r="64" spans="1:65" s="56" customFormat="1">
      <c r="A64" s="58"/>
      <c r="B64" s="59"/>
      <c r="C64" s="60"/>
      <c r="D64" s="60"/>
      <c r="E64" s="60"/>
      <c r="AD64" s="57"/>
      <c r="AE64" s="57"/>
      <c r="AF64" s="57"/>
      <c r="AH64" s="57"/>
      <c r="AI64" s="57"/>
      <c r="BG64" s="57"/>
      <c r="BH64" s="57"/>
      <c r="BJ64" s="57"/>
      <c r="BK64" s="57"/>
      <c r="BL64" s="57"/>
      <c r="BM64" s="57"/>
    </row>
    <row r="65" spans="1:65" s="56" customFormat="1">
      <c r="A65" s="58"/>
      <c r="B65" s="59"/>
      <c r="C65" s="60"/>
      <c r="D65" s="60"/>
      <c r="E65" s="60"/>
      <c r="AD65" s="57"/>
      <c r="AE65" s="57"/>
      <c r="AF65" s="57"/>
      <c r="AH65" s="57"/>
      <c r="AI65" s="57"/>
      <c r="BG65" s="57"/>
      <c r="BH65" s="57"/>
      <c r="BJ65" s="57"/>
      <c r="BK65" s="57"/>
      <c r="BL65" s="57"/>
      <c r="BM65" s="57"/>
    </row>
    <row r="66" spans="1:65" s="56" customFormat="1">
      <c r="A66" s="61"/>
      <c r="B66" s="62"/>
      <c r="C66" s="60"/>
      <c r="D66" s="60"/>
      <c r="E66" s="60"/>
      <c r="AD66" s="57"/>
      <c r="AE66" s="57"/>
      <c r="AF66" s="57"/>
      <c r="AH66" s="57"/>
      <c r="AI66" s="57"/>
      <c r="BG66" s="57"/>
      <c r="BH66" s="57"/>
      <c r="BJ66" s="57"/>
      <c r="BK66" s="57"/>
      <c r="BL66" s="57"/>
      <c r="BM66" s="57"/>
    </row>
    <row r="67" spans="1:65" s="56" customFormat="1">
      <c r="A67" s="61"/>
      <c r="B67" s="62"/>
      <c r="C67" s="60"/>
      <c r="D67" s="60"/>
      <c r="E67" s="60"/>
      <c r="AD67" s="57"/>
      <c r="AE67" s="57"/>
      <c r="AF67" s="57"/>
      <c r="AG67" s="57"/>
      <c r="AH67" s="57"/>
      <c r="AI67" s="57"/>
      <c r="BG67" s="57"/>
      <c r="BH67" s="57"/>
      <c r="BI67" s="57"/>
      <c r="BJ67" s="57"/>
      <c r="BK67" s="57"/>
      <c r="BL67" s="57"/>
      <c r="BM67" s="57"/>
    </row>
    <row r="68" spans="1:65" s="56" customFormat="1">
      <c r="A68" s="61"/>
      <c r="B68" s="62"/>
      <c r="C68" s="60"/>
      <c r="D68" s="60"/>
      <c r="E68" s="60"/>
      <c r="AD68" s="57"/>
      <c r="AE68" s="57"/>
      <c r="AF68" s="57"/>
      <c r="AG68" s="57"/>
      <c r="AH68" s="57"/>
      <c r="AI68" s="57"/>
      <c r="BG68" s="57"/>
      <c r="BH68" s="57"/>
      <c r="BI68" s="57"/>
      <c r="BJ68" s="57"/>
      <c r="BK68" s="57"/>
      <c r="BL68" s="57"/>
      <c r="BM68" s="57"/>
    </row>
    <row r="69" spans="1:65" s="56" customFormat="1">
      <c r="A69" s="61"/>
      <c r="B69" s="62"/>
      <c r="C69" s="60"/>
      <c r="D69" s="60"/>
      <c r="E69" s="60"/>
      <c r="AD69" s="57"/>
      <c r="AE69" s="57"/>
      <c r="AF69" s="57"/>
      <c r="AG69" s="57"/>
      <c r="AH69" s="57"/>
      <c r="AI69" s="57"/>
      <c r="BG69" s="57"/>
      <c r="BH69" s="57"/>
      <c r="BI69" s="57"/>
      <c r="BJ69" s="57"/>
      <c r="BK69" s="57"/>
      <c r="BL69" s="57"/>
      <c r="BM69" s="57"/>
    </row>
    <row r="70" spans="1:65" s="56" customFormat="1">
      <c r="A70" s="61"/>
      <c r="B70" s="62"/>
      <c r="C70" s="60"/>
      <c r="D70" s="60"/>
      <c r="E70" s="60"/>
      <c r="AD70" s="57"/>
      <c r="AE70" s="57"/>
      <c r="AF70" s="57"/>
      <c r="AG70" s="57"/>
      <c r="AH70" s="57"/>
      <c r="AI70" s="57"/>
      <c r="BG70" s="57"/>
      <c r="BH70" s="57"/>
      <c r="BI70" s="57"/>
      <c r="BJ70" s="57"/>
      <c r="BK70" s="57"/>
      <c r="BL70" s="57"/>
      <c r="BM70" s="57"/>
    </row>
    <row r="71" spans="1:65" s="56" customFormat="1">
      <c r="A71" s="61"/>
      <c r="B71" s="62"/>
      <c r="C71" s="60"/>
      <c r="D71" s="60"/>
      <c r="E71" s="60"/>
      <c r="AD71" s="57"/>
      <c r="AE71" s="57"/>
      <c r="AF71" s="57"/>
      <c r="AG71" s="57"/>
      <c r="AH71" s="57"/>
      <c r="AI71" s="57"/>
      <c r="BG71" s="57"/>
      <c r="BH71" s="57"/>
      <c r="BI71" s="57"/>
      <c r="BJ71" s="57"/>
      <c r="BK71" s="57"/>
      <c r="BL71" s="57"/>
      <c r="BM71" s="57"/>
    </row>
    <row r="72" spans="1:65" s="56" customFormat="1">
      <c r="A72" s="58"/>
      <c r="B72" s="59"/>
      <c r="C72" s="60"/>
      <c r="D72" s="60"/>
      <c r="E72" s="60"/>
      <c r="AD72" s="57"/>
      <c r="AE72" s="57"/>
      <c r="AF72" s="57"/>
      <c r="AG72" s="57"/>
      <c r="AH72" s="57"/>
      <c r="AI72" s="57"/>
      <c r="BG72" s="57"/>
      <c r="BH72" s="57"/>
      <c r="BI72" s="57"/>
      <c r="BJ72" s="57"/>
      <c r="BK72" s="57"/>
      <c r="BL72" s="57"/>
      <c r="BM72" s="57"/>
    </row>
    <row r="73" spans="1:65" s="56" customFormat="1">
      <c r="A73" s="58"/>
      <c r="B73" s="59"/>
      <c r="C73" s="60"/>
      <c r="D73" s="60"/>
      <c r="E73" s="60"/>
      <c r="AD73" s="57"/>
      <c r="AE73" s="57"/>
      <c r="AF73" s="57"/>
      <c r="AG73" s="57"/>
      <c r="AH73" s="57"/>
      <c r="AI73" s="57"/>
      <c r="BG73" s="57"/>
      <c r="BH73" s="57"/>
      <c r="BI73" s="57"/>
      <c r="BJ73" s="57"/>
      <c r="BK73" s="57"/>
      <c r="BL73" s="57"/>
      <c r="BM73" s="57"/>
    </row>
    <row r="74" spans="1:65" s="56" customFormat="1">
      <c r="A74" s="58"/>
      <c r="B74" s="59"/>
      <c r="C74" s="60"/>
      <c r="D74" s="60"/>
      <c r="E74" s="60"/>
      <c r="AD74" s="57"/>
      <c r="AE74" s="57"/>
      <c r="AF74" s="57"/>
      <c r="AG74" s="57"/>
      <c r="AH74" s="57"/>
      <c r="AI74" s="57"/>
      <c r="BG74" s="57"/>
      <c r="BH74" s="57"/>
      <c r="BI74" s="57"/>
      <c r="BJ74" s="57"/>
      <c r="BK74" s="57"/>
      <c r="BL74" s="57"/>
      <c r="BM74" s="57"/>
    </row>
    <row r="75" spans="1:65">
      <c r="A75" s="41"/>
      <c r="B75" s="6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/>
    </row>
    <row r="76" spans="1:65">
      <c r="A76"/>
      <c r="B76" s="6"/>
      <c r="C76" s="8"/>
      <c r="D76" s="8"/>
      <c r="E76" s="8"/>
      <c r="F76" s="8"/>
      <c r="G76" s="8"/>
      <c r="H76" s="8"/>
      <c r="I76" s="49"/>
      <c r="J76"/>
      <c r="K76"/>
      <c r="L76"/>
      <c r="M76"/>
      <c r="N76"/>
      <c r="O76"/>
      <c r="P76"/>
    </row>
    <row r="77" spans="1:65">
      <c r="A77"/>
      <c r="B77" s="6"/>
      <c r="C77" s="8"/>
      <c r="D77" s="8"/>
      <c r="E77" s="8"/>
      <c r="F77" s="8"/>
      <c r="G77" s="8"/>
      <c r="H77" s="8"/>
      <c r="I77" s="49"/>
      <c r="J77"/>
      <c r="K77"/>
      <c r="L77"/>
      <c r="M77"/>
      <c r="N77"/>
      <c r="O77"/>
      <c r="P77"/>
    </row>
    <row r="78" spans="1:65">
      <c r="A78"/>
      <c r="B78" s="6"/>
      <c r="C78" s="8"/>
      <c r="D78" s="8"/>
      <c r="E78" s="8"/>
      <c r="F78" s="8"/>
      <c r="G78" s="8"/>
      <c r="H78" s="8"/>
      <c r="I78" s="49"/>
      <c r="J78"/>
      <c r="K78"/>
      <c r="L78"/>
      <c r="M78"/>
      <c r="N78"/>
      <c r="O78"/>
      <c r="P78"/>
    </row>
    <row r="79" spans="1:65">
      <c r="A79"/>
      <c r="B79" s="6"/>
      <c r="C79" s="8"/>
      <c r="D79" s="8"/>
      <c r="E79" s="8"/>
      <c r="F79" s="8"/>
      <c r="G79" s="8"/>
      <c r="H79" s="8"/>
      <c r="I79" s="49"/>
      <c r="J79"/>
      <c r="K79"/>
      <c r="L79"/>
      <c r="M79"/>
      <c r="N79"/>
      <c r="O79"/>
      <c r="P79"/>
    </row>
    <row r="80" spans="1:65">
      <c r="A80"/>
      <c r="B80" s="6"/>
      <c r="C80" s="8"/>
      <c r="D80" s="8"/>
      <c r="E80" s="8"/>
      <c r="F80" s="8"/>
      <c r="G80" s="8"/>
      <c r="H80" s="8"/>
      <c r="I80" s="49"/>
      <c r="J80"/>
      <c r="K80"/>
      <c r="L80"/>
      <c r="M80"/>
      <c r="N80"/>
      <c r="O80"/>
      <c r="P80"/>
    </row>
    <row r="81" spans="1:16">
      <c r="A81"/>
      <c r="B81" s="6"/>
      <c r="C81" s="8"/>
      <c r="D81" s="8"/>
      <c r="E81" s="8"/>
      <c r="F81" s="8"/>
      <c r="G81" s="8"/>
      <c r="H81" s="8"/>
      <c r="I81" s="49"/>
      <c r="J81"/>
      <c r="K81"/>
      <c r="L81"/>
      <c r="M81"/>
      <c r="N81"/>
      <c r="O81"/>
      <c r="P81"/>
    </row>
    <row r="82" spans="1:16">
      <c r="A82"/>
      <c r="B82" s="6"/>
      <c r="C82" s="8"/>
      <c r="D82" s="8"/>
      <c r="E82" s="8"/>
      <c r="F82" s="8"/>
      <c r="G82" s="8"/>
      <c r="H82" s="8"/>
      <c r="I82" s="49"/>
      <c r="J82"/>
      <c r="K82"/>
      <c r="L82"/>
      <c r="M82"/>
      <c r="N82"/>
      <c r="O82"/>
      <c r="P82"/>
    </row>
    <row r="83" spans="1:16">
      <c r="A83"/>
      <c r="B83" s="6"/>
      <c r="C83" s="8"/>
      <c r="D83" s="8"/>
      <c r="E83" s="8"/>
      <c r="F83" s="8"/>
      <c r="G83" s="8"/>
      <c r="H83" s="8"/>
      <c r="I83" s="49"/>
      <c r="J83"/>
      <c r="K83"/>
      <c r="L83"/>
      <c r="M83"/>
      <c r="N83"/>
      <c r="O83"/>
      <c r="P83"/>
    </row>
    <row r="84" spans="1:16">
      <c r="A84"/>
      <c r="B84" s="6"/>
      <c r="C84" s="8"/>
      <c r="D84" s="8"/>
      <c r="E84" s="8"/>
      <c r="F84" s="8"/>
      <c r="G84" s="8"/>
      <c r="H84" s="8"/>
      <c r="I84" s="49"/>
      <c r="J84"/>
      <c r="K84"/>
      <c r="L84"/>
      <c r="M84"/>
      <c r="N84"/>
      <c r="O84"/>
      <c r="P84"/>
    </row>
    <row r="85" spans="1:16">
      <c r="A85"/>
      <c r="B85" s="6"/>
      <c r="C85" s="8"/>
      <c r="D85" s="8"/>
      <c r="E85" s="8"/>
      <c r="F85" s="8"/>
      <c r="G85" s="8"/>
      <c r="H85" s="8"/>
      <c r="I85" s="49"/>
      <c r="J85"/>
      <c r="K85"/>
      <c r="L85"/>
      <c r="M85"/>
      <c r="N85"/>
      <c r="O85"/>
      <c r="P85"/>
    </row>
    <row r="86" spans="1:16">
      <c r="A86"/>
      <c r="B86" s="6"/>
      <c r="C86" s="8"/>
      <c r="D86" s="8"/>
      <c r="E86" s="8"/>
      <c r="F86" s="8"/>
      <c r="G86" s="8"/>
      <c r="H86" s="8"/>
      <c r="I86" s="49"/>
      <c r="J86"/>
      <c r="K86"/>
      <c r="L86"/>
      <c r="M86"/>
      <c r="N86"/>
      <c r="O86"/>
      <c r="P86"/>
    </row>
    <row r="87" spans="1:16">
      <c r="A87"/>
      <c r="B87" s="6"/>
      <c r="C87" s="8"/>
      <c r="D87" s="8"/>
      <c r="E87" s="8"/>
      <c r="F87" s="8"/>
      <c r="G87" s="8"/>
      <c r="H87" s="8"/>
      <c r="I87" s="49"/>
      <c r="J87"/>
      <c r="K87"/>
      <c r="L87"/>
      <c r="M87"/>
      <c r="N87"/>
      <c r="O87"/>
      <c r="P87"/>
    </row>
    <row r="88" spans="1:16">
      <c r="A88"/>
      <c r="B88" s="6"/>
      <c r="C88" s="8"/>
      <c r="D88" s="8"/>
      <c r="E88" s="8"/>
      <c r="F88" s="8"/>
      <c r="G88" s="8"/>
      <c r="H88" s="8"/>
      <c r="I88" s="49"/>
      <c r="J88"/>
      <c r="K88"/>
      <c r="L88"/>
      <c r="M88"/>
      <c r="N88"/>
      <c r="O88"/>
      <c r="P88"/>
    </row>
    <row r="89" spans="1:16">
      <c r="A89"/>
      <c r="B89" s="6"/>
      <c r="C89" s="8"/>
      <c r="D89" s="8"/>
      <c r="E89" s="8"/>
      <c r="F89" s="8"/>
      <c r="G89" s="8"/>
      <c r="H89" s="8"/>
      <c r="I89" s="49"/>
      <c r="J89"/>
      <c r="K89"/>
      <c r="L89"/>
      <c r="M89"/>
      <c r="N89"/>
      <c r="O89"/>
      <c r="P89"/>
    </row>
    <row r="90" spans="1:16">
      <c r="A90"/>
      <c r="B90" s="6"/>
      <c r="C90" s="8"/>
      <c r="D90" s="8"/>
      <c r="E90" s="8"/>
      <c r="F90" s="8"/>
      <c r="G90" s="8"/>
      <c r="H90" s="8"/>
      <c r="I90" s="49"/>
      <c r="J90"/>
      <c r="K90"/>
      <c r="L90"/>
      <c r="M90"/>
      <c r="N90"/>
      <c r="O90"/>
      <c r="P90"/>
    </row>
    <row r="91" spans="1:16">
      <c r="A91"/>
      <c r="B91" s="6"/>
      <c r="C91" s="8"/>
      <c r="D91" s="8"/>
      <c r="E91" s="8"/>
      <c r="F91" s="8"/>
      <c r="G91" s="8"/>
      <c r="H91" s="8"/>
      <c r="I91" s="49"/>
      <c r="J91"/>
      <c r="K91"/>
      <c r="L91"/>
      <c r="M91"/>
      <c r="N91"/>
      <c r="O91"/>
      <c r="P91"/>
    </row>
    <row r="92" spans="1:16">
      <c r="A92"/>
      <c r="B92" s="6"/>
      <c r="C92" s="8"/>
      <c r="D92" s="8"/>
      <c r="E92" s="8"/>
      <c r="F92" s="8"/>
      <c r="G92" s="8"/>
      <c r="H92" s="8"/>
      <c r="I92" s="49"/>
      <c r="J92"/>
      <c r="K92"/>
      <c r="L92"/>
      <c r="M92"/>
      <c r="N92"/>
      <c r="O92"/>
      <c r="P92"/>
    </row>
    <row r="93" spans="1:16">
      <c r="A93"/>
      <c r="B93" s="6"/>
      <c r="C93" s="8"/>
      <c r="D93" s="8"/>
      <c r="E93" s="8"/>
      <c r="F93" s="8"/>
      <c r="G93" s="8"/>
      <c r="H93" s="8"/>
      <c r="I93" s="49"/>
      <c r="J93"/>
      <c r="K93"/>
      <c r="L93"/>
      <c r="M93"/>
      <c r="N93"/>
      <c r="O93"/>
      <c r="P93"/>
    </row>
    <row r="94" spans="1:16">
      <c r="A94"/>
      <c r="B94" s="6"/>
      <c r="C94" s="8"/>
      <c r="D94" s="8"/>
      <c r="E94" s="8"/>
      <c r="F94" s="8"/>
      <c r="G94" s="8"/>
      <c r="H94" s="8"/>
      <c r="I94" s="49"/>
      <c r="J94"/>
      <c r="K94"/>
      <c r="L94"/>
      <c r="M94"/>
      <c r="N94"/>
      <c r="O94"/>
      <c r="P94"/>
    </row>
    <row r="95" spans="1:16">
      <c r="A95"/>
      <c r="B95" s="6"/>
      <c r="C95" s="8"/>
      <c r="D95" s="8"/>
      <c r="E95" s="8"/>
      <c r="F95" s="8"/>
      <c r="G95" s="8"/>
      <c r="H95" s="8"/>
      <c r="I95" s="49"/>
      <c r="J95"/>
      <c r="K95"/>
      <c r="L95"/>
      <c r="M95"/>
      <c r="N95"/>
      <c r="O95"/>
      <c r="P95"/>
    </row>
  </sheetData>
  <mergeCells count="5">
    <mergeCell ref="C3:E3"/>
    <mergeCell ref="F3:H3"/>
    <mergeCell ref="I3:K3"/>
    <mergeCell ref="L3:O3"/>
    <mergeCell ref="A2:O2"/>
  </mergeCells>
  <printOptions horizontalCentered="1"/>
  <pageMargins left="0.51181102362204722" right="0.51181102362204722" top="0.55118110236220474" bottom="0.55118110236220474" header="0.31496062992125984" footer="0.11811023622047245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BI95"/>
  <sheetViews>
    <sheetView view="pageBreakPreview" zoomScaleNormal="100" zoomScaleSheetLayoutView="100" workbookViewId="0">
      <selection activeCell="E1" sqref="E1"/>
    </sheetView>
  </sheetViews>
  <sheetFormatPr defaultRowHeight="12.75"/>
  <cols>
    <col min="1" max="1" width="18.140625" style="7" customWidth="1"/>
    <col min="2" max="2" width="10.5703125" style="38" bestFit="1" customWidth="1"/>
    <col min="3" max="6" width="14" style="38" bestFit="1" customWidth="1"/>
    <col min="7" max="7" width="14.85546875" style="38" bestFit="1" customWidth="1"/>
    <col min="8" max="10" width="17.7109375" style="38" bestFit="1" customWidth="1"/>
    <col min="11" max="11" width="14.85546875" style="38" bestFit="1" customWidth="1"/>
    <col min="12" max="12" width="15.140625" style="49" customWidth="1"/>
  </cols>
  <sheetData>
    <row r="1" spans="1:12" ht="15.75" thickBot="1">
      <c r="A1" s="120"/>
      <c r="B1" s="111"/>
      <c r="C1" s="111"/>
      <c r="D1" s="111"/>
      <c r="E1" s="65" t="s">
        <v>263</v>
      </c>
      <c r="F1" s="111"/>
      <c r="G1" s="111"/>
      <c r="H1" s="111"/>
      <c r="I1" s="111"/>
      <c r="J1" s="111"/>
      <c r="K1" s="111"/>
      <c r="L1" s="67"/>
    </row>
    <row r="2" spans="1:12" ht="22.5">
      <c r="A2" s="121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73" t="s">
        <v>252</v>
      </c>
    </row>
    <row r="3" spans="1:12" ht="45">
      <c r="A3" s="119" t="s">
        <v>69</v>
      </c>
      <c r="B3" s="34" t="s">
        <v>56</v>
      </c>
      <c r="C3" s="118" t="s">
        <v>235</v>
      </c>
      <c r="D3" s="118" t="s">
        <v>236</v>
      </c>
      <c r="E3" s="118" t="s">
        <v>237</v>
      </c>
      <c r="F3" s="118" t="s">
        <v>238</v>
      </c>
      <c r="G3" s="118" t="s">
        <v>239</v>
      </c>
      <c r="H3" s="50" t="s">
        <v>240</v>
      </c>
      <c r="I3" s="51"/>
      <c r="J3" s="52"/>
      <c r="K3" s="118" t="s">
        <v>241</v>
      </c>
      <c r="L3" s="75" t="s">
        <v>251</v>
      </c>
    </row>
    <row r="4" spans="1:12">
      <c r="A4" s="124" t="s">
        <v>170</v>
      </c>
      <c r="B4" s="33" t="s">
        <v>84</v>
      </c>
      <c r="C4" s="22" t="s">
        <v>184</v>
      </c>
      <c r="D4" s="22" t="s">
        <v>185</v>
      </c>
      <c r="E4" s="22" t="s">
        <v>186</v>
      </c>
      <c r="F4" s="22" t="s">
        <v>187</v>
      </c>
      <c r="G4" s="22" t="s">
        <v>188</v>
      </c>
      <c r="H4" s="22" t="s">
        <v>189</v>
      </c>
      <c r="I4" s="22" t="s">
        <v>190</v>
      </c>
      <c r="J4" s="22" t="s">
        <v>191</v>
      </c>
      <c r="K4" s="22" t="s">
        <v>192</v>
      </c>
      <c r="L4" s="76"/>
    </row>
    <row r="5" spans="1:12">
      <c r="A5" s="125" t="s">
        <v>44</v>
      </c>
      <c r="B5" s="33"/>
      <c r="C5" s="35" t="s">
        <v>217</v>
      </c>
      <c r="D5" s="35" t="s">
        <v>218</v>
      </c>
      <c r="E5" s="35" t="s">
        <v>219</v>
      </c>
      <c r="F5" s="35" t="s">
        <v>220</v>
      </c>
      <c r="G5" s="35" t="s">
        <v>221</v>
      </c>
      <c r="H5" s="35" t="s">
        <v>222</v>
      </c>
      <c r="I5" s="35" t="s">
        <v>223</v>
      </c>
      <c r="J5" s="35" t="s">
        <v>224</v>
      </c>
      <c r="K5" s="35" t="s">
        <v>225</v>
      </c>
      <c r="L5" s="76"/>
    </row>
    <row r="6" spans="1:12">
      <c r="A6" s="125" t="s">
        <v>16</v>
      </c>
      <c r="B6" s="33"/>
      <c r="C6" s="11" t="s">
        <v>42</v>
      </c>
      <c r="D6" s="11" t="s">
        <v>42</v>
      </c>
      <c r="E6" s="11" t="s">
        <v>42</v>
      </c>
      <c r="F6" s="11" t="s">
        <v>42</v>
      </c>
      <c r="G6" s="11" t="s">
        <v>42</v>
      </c>
      <c r="H6" s="11" t="s">
        <v>42</v>
      </c>
      <c r="I6" s="11" t="s">
        <v>42</v>
      </c>
      <c r="J6" s="11" t="s">
        <v>42</v>
      </c>
      <c r="K6" s="11" t="s">
        <v>42</v>
      </c>
      <c r="L6" s="76"/>
    </row>
    <row r="7" spans="1:12">
      <c r="A7" s="124" t="s">
        <v>17</v>
      </c>
      <c r="B7" s="34"/>
      <c r="C7" s="11" t="s">
        <v>200</v>
      </c>
      <c r="D7" s="11" t="s">
        <v>200</v>
      </c>
      <c r="E7" s="11" t="s">
        <v>200</v>
      </c>
      <c r="F7" s="11" t="s">
        <v>200</v>
      </c>
      <c r="G7" s="11" t="s">
        <v>200</v>
      </c>
      <c r="H7" s="11" t="s">
        <v>201</v>
      </c>
      <c r="I7" s="11" t="s">
        <v>201</v>
      </c>
      <c r="J7" s="11" t="s">
        <v>201</v>
      </c>
      <c r="K7" s="11" t="s">
        <v>202</v>
      </c>
      <c r="L7" s="76"/>
    </row>
    <row r="8" spans="1:12">
      <c r="A8" s="124" t="s">
        <v>45</v>
      </c>
      <c r="B8" s="34"/>
      <c r="C8" s="22" t="s">
        <v>49</v>
      </c>
      <c r="D8" s="22" t="s">
        <v>49</v>
      </c>
      <c r="E8" s="22" t="s">
        <v>49</v>
      </c>
      <c r="F8" s="22" t="s">
        <v>49</v>
      </c>
      <c r="G8" s="22" t="s">
        <v>49</v>
      </c>
      <c r="H8" s="22" t="s">
        <v>49</v>
      </c>
      <c r="I8" s="22" t="s">
        <v>49</v>
      </c>
      <c r="J8" s="22" t="s">
        <v>49</v>
      </c>
      <c r="K8" s="22" t="s">
        <v>49</v>
      </c>
      <c r="L8" s="77"/>
    </row>
    <row r="9" spans="1:12">
      <c r="A9" s="124" t="s">
        <v>82</v>
      </c>
      <c r="B9" s="34"/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1" t="s">
        <v>0</v>
      </c>
      <c r="J9" s="11" t="s">
        <v>0</v>
      </c>
      <c r="K9" s="11" t="s">
        <v>0</v>
      </c>
      <c r="L9" s="76"/>
    </row>
    <row r="10" spans="1:12">
      <c r="A10" s="126" t="s">
        <v>83</v>
      </c>
      <c r="B10" s="33" t="s">
        <v>84</v>
      </c>
      <c r="C10" s="11">
        <v>750</v>
      </c>
      <c r="D10" s="11">
        <v>750</v>
      </c>
      <c r="E10" s="11">
        <v>750</v>
      </c>
      <c r="F10" s="11">
        <v>750</v>
      </c>
      <c r="G10" s="11">
        <v>750</v>
      </c>
      <c r="H10" s="11">
        <v>750</v>
      </c>
      <c r="I10" s="11">
        <v>750</v>
      </c>
      <c r="J10" s="11">
        <v>750</v>
      </c>
      <c r="K10" s="11">
        <v>750</v>
      </c>
      <c r="L10" s="76"/>
    </row>
    <row r="11" spans="1:12">
      <c r="A11" s="126" t="s">
        <v>85</v>
      </c>
      <c r="B11" s="33" t="s">
        <v>86</v>
      </c>
      <c r="C11" s="11">
        <v>250</v>
      </c>
      <c r="D11" s="11">
        <v>250</v>
      </c>
      <c r="E11" s="11">
        <v>250</v>
      </c>
      <c r="F11" s="11">
        <v>250</v>
      </c>
      <c r="G11" s="11">
        <v>250</v>
      </c>
      <c r="H11" s="11">
        <v>250</v>
      </c>
      <c r="I11" s="11">
        <v>250</v>
      </c>
      <c r="J11" s="11">
        <v>250</v>
      </c>
      <c r="K11" s="11">
        <v>250</v>
      </c>
      <c r="L11" s="76"/>
    </row>
    <row r="12" spans="1:12">
      <c r="A12" s="126" t="s">
        <v>1</v>
      </c>
      <c r="B12" s="33"/>
      <c r="C12" s="11">
        <v>7.58</v>
      </c>
      <c r="D12" s="11">
        <v>7.73</v>
      </c>
      <c r="E12" s="11">
        <v>7.62</v>
      </c>
      <c r="F12" s="11">
        <v>8.08</v>
      </c>
      <c r="G12" s="11">
        <v>7.95</v>
      </c>
      <c r="H12" s="11">
        <v>8.01</v>
      </c>
      <c r="I12" s="11">
        <v>8.1199999999999992</v>
      </c>
      <c r="J12" s="11">
        <v>8.11</v>
      </c>
      <c r="K12" s="11">
        <v>7.87</v>
      </c>
      <c r="L12" s="77" t="s">
        <v>57</v>
      </c>
    </row>
    <row r="13" spans="1:12">
      <c r="A13" s="126" t="s">
        <v>87</v>
      </c>
      <c r="B13" s="33"/>
      <c r="C13" s="18">
        <v>411.13</v>
      </c>
      <c r="D13" s="18">
        <v>402.34</v>
      </c>
      <c r="E13" s="18">
        <v>412.1</v>
      </c>
      <c r="F13" s="18">
        <v>383.78</v>
      </c>
      <c r="G13" s="18">
        <v>396.97</v>
      </c>
      <c r="H13" s="18">
        <v>390.13</v>
      </c>
      <c r="I13" s="18">
        <v>392.57</v>
      </c>
      <c r="J13" s="18">
        <v>399.9</v>
      </c>
      <c r="K13" s="18">
        <v>409.17</v>
      </c>
      <c r="L13" s="76"/>
    </row>
    <row r="14" spans="1:12">
      <c r="A14" s="126" t="s">
        <v>58</v>
      </c>
      <c r="B14" s="33" t="s">
        <v>88</v>
      </c>
      <c r="C14" s="18">
        <v>2025.27</v>
      </c>
      <c r="D14" s="18">
        <v>1281.32</v>
      </c>
      <c r="E14" s="18">
        <v>2131.87</v>
      </c>
      <c r="F14" s="18">
        <v>162.24</v>
      </c>
      <c r="G14" s="18">
        <v>284.14999999999998</v>
      </c>
      <c r="H14" s="18">
        <v>135.88999999999999</v>
      </c>
      <c r="I14" s="18">
        <v>134.87</v>
      </c>
      <c r="J14" s="18">
        <v>159.86000000000001</v>
      </c>
      <c r="K14" s="18">
        <v>78.849999999999994</v>
      </c>
      <c r="L14" s="81"/>
    </row>
    <row r="15" spans="1:12">
      <c r="A15" s="126" t="s">
        <v>90</v>
      </c>
      <c r="B15" s="33" t="s">
        <v>91</v>
      </c>
      <c r="C15" s="11"/>
      <c r="D15" s="11"/>
      <c r="E15" s="11"/>
      <c r="F15" s="11"/>
      <c r="G15" s="11"/>
      <c r="H15" s="11"/>
      <c r="I15" s="11"/>
      <c r="J15" s="11"/>
      <c r="K15" s="11"/>
      <c r="L15" s="81"/>
    </row>
    <row r="16" spans="1:12">
      <c r="A16" s="126" t="s">
        <v>92</v>
      </c>
      <c r="B16" s="33" t="s">
        <v>91</v>
      </c>
      <c r="C16" s="19">
        <v>5.49</v>
      </c>
      <c r="D16" s="19">
        <v>4.32</v>
      </c>
      <c r="E16" s="19">
        <v>5.22</v>
      </c>
      <c r="F16" s="19">
        <v>2.42</v>
      </c>
      <c r="G16" s="19">
        <v>2.92</v>
      </c>
      <c r="H16" s="19">
        <v>1.86</v>
      </c>
      <c r="I16" s="19">
        <v>1.73</v>
      </c>
      <c r="J16" s="19">
        <v>1.83</v>
      </c>
      <c r="K16" s="19">
        <v>1.83</v>
      </c>
      <c r="L16" s="81"/>
    </row>
    <row r="17" spans="1:12">
      <c r="A17" s="126" t="s">
        <v>60</v>
      </c>
      <c r="B17" s="33" t="s">
        <v>91</v>
      </c>
      <c r="C17" s="19">
        <v>36.57</v>
      </c>
      <c r="D17" s="19">
        <v>40.090000000000003</v>
      </c>
      <c r="E17" s="19">
        <v>36.590000000000003</v>
      </c>
      <c r="F17" s="19">
        <v>66.3</v>
      </c>
      <c r="G17" s="19">
        <v>60.19</v>
      </c>
      <c r="H17" s="19">
        <v>73.91</v>
      </c>
      <c r="I17" s="19">
        <v>72.72</v>
      </c>
      <c r="J17" s="19">
        <v>72.63</v>
      </c>
      <c r="K17" s="19">
        <v>36.880000000000003</v>
      </c>
      <c r="L17" s="81"/>
    </row>
    <row r="18" spans="1:12">
      <c r="A18" s="126" t="s">
        <v>59</v>
      </c>
      <c r="B18" s="33" t="s">
        <v>93</v>
      </c>
      <c r="C18" s="11">
        <v>1430</v>
      </c>
      <c r="D18" s="11">
        <v>790</v>
      </c>
      <c r="E18" s="11">
        <v>1550</v>
      </c>
      <c r="F18" s="11">
        <v>18</v>
      </c>
      <c r="G18" s="11">
        <v>90</v>
      </c>
      <c r="H18" s="11">
        <v>3</v>
      </c>
      <c r="I18" s="11">
        <v>3</v>
      </c>
      <c r="J18" s="11">
        <v>11</v>
      </c>
      <c r="K18" s="11">
        <v>4</v>
      </c>
      <c r="L18" s="77"/>
    </row>
    <row r="19" spans="1:12">
      <c r="A19" s="124" t="s">
        <v>94</v>
      </c>
      <c r="B19" s="33"/>
      <c r="C19" s="11"/>
      <c r="D19" s="11"/>
      <c r="E19" s="11"/>
      <c r="F19" s="11"/>
      <c r="G19" s="11"/>
      <c r="H19" s="11"/>
      <c r="I19" s="11"/>
      <c r="J19" s="11"/>
      <c r="K19" s="11"/>
      <c r="L19" s="81"/>
    </row>
    <row r="20" spans="1:12">
      <c r="A20" s="126" t="s">
        <v>95</v>
      </c>
      <c r="B20" s="33" t="s">
        <v>96</v>
      </c>
      <c r="C20" s="17">
        <v>30.523066666666669</v>
      </c>
      <c r="D20" s="17">
        <v>17.260133333333332</v>
      </c>
      <c r="E20" s="17">
        <v>33.023466666666664</v>
      </c>
      <c r="F20" s="17">
        <v>1.7009999999999998</v>
      </c>
      <c r="G20" s="17">
        <v>3.0788000000000002</v>
      </c>
      <c r="H20" s="17">
        <v>1.5407</v>
      </c>
      <c r="I20" s="17">
        <v>1.5168999999999999</v>
      </c>
      <c r="J20" s="17">
        <v>1.6817666666666666</v>
      </c>
      <c r="K20" s="17">
        <v>0.8209333333333334</v>
      </c>
      <c r="L20" s="81"/>
    </row>
    <row r="21" spans="1:12">
      <c r="A21" s="126" t="s">
        <v>97</v>
      </c>
      <c r="B21" s="33" t="s">
        <v>96</v>
      </c>
      <c r="C21" s="17">
        <v>29.646102740683894</v>
      </c>
      <c r="D21" s="17">
        <v>17.116336536613868</v>
      </c>
      <c r="E21" s="17">
        <v>32.273115719241957</v>
      </c>
      <c r="F21" s="17">
        <v>1.8367548575609352</v>
      </c>
      <c r="G21" s="17">
        <v>3.1917659928162374</v>
      </c>
      <c r="H21" s="17">
        <v>1.6266297905278768</v>
      </c>
      <c r="I21" s="17">
        <v>1.6122708515588569</v>
      </c>
      <c r="J21" s="17">
        <v>1.8358042634065017</v>
      </c>
      <c r="K21" s="17">
        <v>0.89844603552832447</v>
      </c>
      <c r="L21" s="81"/>
    </row>
    <row r="22" spans="1:12">
      <c r="A22" s="126" t="s">
        <v>98</v>
      </c>
      <c r="B22" s="33" t="s">
        <v>96</v>
      </c>
      <c r="C22" s="17">
        <v>0.87696392598277484</v>
      </c>
      <c r="D22" s="17">
        <v>0.14379679671946377</v>
      </c>
      <c r="E22" s="17">
        <v>0.75035094742470676</v>
      </c>
      <c r="F22" s="17">
        <v>-0.1357548575609353</v>
      </c>
      <c r="G22" s="17">
        <v>-0.1129659928162372</v>
      </c>
      <c r="H22" s="17">
        <v>-8.5929790527876859E-2</v>
      </c>
      <c r="I22" s="17">
        <v>-9.5370851558856939E-2</v>
      </c>
      <c r="J22" s="17">
        <v>-0.15403759673983508</v>
      </c>
      <c r="K22" s="17">
        <v>-7.7512702194991068E-2</v>
      </c>
      <c r="L22" s="81"/>
    </row>
    <row r="23" spans="1:12">
      <c r="A23" s="126" t="s">
        <v>99</v>
      </c>
      <c r="B23" s="33" t="s">
        <v>100</v>
      </c>
      <c r="C23" s="21">
        <v>1.4574971445021153E-2</v>
      </c>
      <c r="D23" s="21">
        <v>4.183000676435792E-3</v>
      </c>
      <c r="E23" s="21">
        <v>1.1491427575643481E-2</v>
      </c>
      <c r="F23" s="21">
        <v>-3.83731668888245E-2</v>
      </c>
      <c r="G23" s="21">
        <v>-1.8015278516429728E-2</v>
      </c>
      <c r="H23" s="21">
        <v>-2.7130042089351089E-2</v>
      </c>
      <c r="I23" s="21">
        <v>-3.047799435794505E-2</v>
      </c>
      <c r="J23" s="21">
        <v>-4.3790899971029432E-2</v>
      </c>
      <c r="K23" s="21">
        <v>-4.5081791487535161E-2</v>
      </c>
      <c r="L23" s="81"/>
    </row>
    <row r="24" spans="1:12">
      <c r="A24" s="130" t="s">
        <v>101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2"/>
      <c r="L24" s="81"/>
    </row>
    <row r="25" spans="1:12">
      <c r="A25" s="126" t="s">
        <v>102</v>
      </c>
      <c r="B25" s="33" t="s">
        <v>93</v>
      </c>
      <c r="C25" s="11">
        <v>1470</v>
      </c>
      <c r="D25" s="11">
        <v>849</v>
      </c>
      <c r="E25" s="11">
        <v>1610</v>
      </c>
      <c r="F25" s="11">
        <v>88.5</v>
      </c>
      <c r="G25" s="11">
        <v>156</v>
      </c>
      <c r="H25" s="11">
        <v>78.7</v>
      </c>
      <c r="I25" s="11">
        <v>77.900000000000006</v>
      </c>
      <c r="J25" s="11">
        <v>88.1</v>
      </c>
      <c r="K25" s="11">
        <v>41.9</v>
      </c>
      <c r="L25" s="81" t="s">
        <v>55</v>
      </c>
    </row>
    <row r="26" spans="1:12" ht="22.5">
      <c r="A26" s="126" t="s">
        <v>103</v>
      </c>
      <c r="B26" s="33" t="s">
        <v>93</v>
      </c>
      <c r="C26" s="11">
        <v>5.4999999999999997E-3</v>
      </c>
      <c r="D26" s="11">
        <v>5.0000000000000001E-3</v>
      </c>
      <c r="E26" s="11">
        <v>6.8999999999999999E-3</v>
      </c>
      <c r="F26" s="11">
        <v>7.4000000000000003E-3</v>
      </c>
      <c r="G26" s="11">
        <v>6.6E-3</v>
      </c>
      <c r="H26" s="11">
        <v>1.24E-2</v>
      </c>
      <c r="I26" s="11">
        <v>9.9000000000000008E-3</v>
      </c>
      <c r="J26" s="11">
        <v>8.5000000000000006E-3</v>
      </c>
      <c r="K26" s="11">
        <v>1.6299999999999999E-2</v>
      </c>
      <c r="L26" s="94" t="s">
        <v>246</v>
      </c>
    </row>
    <row r="27" spans="1:12">
      <c r="A27" s="126" t="s">
        <v>104</v>
      </c>
      <c r="B27" s="33" t="s">
        <v>93</v>
      </c>
      <c r="C27" s="11">
        <v>1.8500000000000001E-3</v>
      </c>
      <c r="D27" s="11">
        <v>1.5900000000000001E-3</v>
      </c>
      <c r="E27" s="11">
        <v>3.8899999999999997E-2</v>
      </c>
      <c r="F27" s="11">
        <v>1.2199999999999999E-3</v>
      </c>
      <c r="G27" s="11">
        <v>1.17E-3</v>
      </c>
      <c r="H27" s="11">
        <v>1.1199999999999999E-3</v>
      </c>
      <c r="I27" s="11">
        <v>7.7999999999999999E-4</v>
      </c>
      <c r="J27" s="11">
        <v>1.06E-3</v>
      </c>
      <c r="K27" s="11">
        <v>9.7000000000000005E-4</v>
      </c>
      <c r="L27" s="77"/>
    </row>
    <row r="28" spans="1:12">
      <c r="A28" s="126" t="s">
        <v>105</v>
      </c>
      <c r="B28" s="33" t="s">
        <v>93</v>
      </c>
      <c r="C28" s="40">
        <v>1.66E-2</v>
      </c>
      <c r="D28" s="11">
        <v>3.9100000000000003E-3</v>
      </c>
      <c r="E28" s="40">
        <v>2.47E-2</v>
      </c>
      <c r="F28" s="11">
        <v>2.2200000000000002E-3</v>
      </c>
      <c r="G28" s="40">
        <v>6.9499999999999996E-3</v>
      </c>
      <c r="H28" s="11">
        <v>4.7600000000000003E-3</v>
      </c>
      <c r="I28" s="40">
        <v>5.13E-3</v>
      </c>
      <c r="J28" s="11">
        <v>2.6099999999999999E-3</v>
      </c>
      <c r="K28" s="40">
        <v>1.77E-2</v>
      </c>
      <c r="L28" s="84">
        <v>5.0000000000000001E-3</v>
      </c>
    </row>
    <row r="29" spans="1:12">
      <c r="A29" s="126" t="s">
        <v>106</v>
      </c>
      <c r="B29" s="33" t="s">
        <v>93</v>
      </c>
      <c r="C29" s="11">
        <v>9.5499999999999995E-3</v>
      </c>
      <c r="D29" s="11">
        <v>9.1599999999999997E-3</v>
      </c>
      <c r="E29" s="11">
        <v>5.3400000000000001E-3</v>
      </c>
      <c r="F29" s="11">
        <v>2.41E-2</v>
      </c>
      <c r="G29" s="11">
        <v>8.77E-3</v>
      </c>
      <c r="H29" s="11">
        <v>9.1499999999999998E-2</v>
      </c>
      <c r="I29" s="11">
        <v>4.0500000000000001E-2</v>
      </c>
      <c r="J29" s="11">
        <v>7.6999999999999999E-2</v>
      </c>
      <c r="K29" s="11">
        <v>4.1999999999999997E-3</v>
      </c>
      <c r="L29" s="77"/>
    </row>
    <row r="30" spans="1:12">
      <c r="A30" s="126" t="s">
        <v>107</v>
      </c>
      <c r="B30" s="33" t="s">
        <v>93</v>
      </c>
      <c r="C30" s="37">
        <v>1.0000000000000001E-5</v>
      </c>
      <c r="D30" s="37">
        <v>1.0000000000000001E-5</v>
      </c>
      <c r="E30" s="37">
        <v>1.0000000000000001E-5</v>
      </c>
      <c r="F30" s="37">
        <v>1.0000000000000001E-5</v>
      </c>
      <c r="G30" s="37">
        <v>1.0000000000000001E-5</v>
      </c>
      <c r="H30" s="37">
        <v>1.0000000000000001E-5</v>
      </c>
      <c r="I30" s="37">
        <v>1.0000000000000001E-5</v>
      </c>
      <c r="J30" s="37">
        <v>1.0000000000000001E-5</v>
      </c>
      <c r="K30" s="37">
        <v>1.0000000000000001E-5</v>
      </c>
      <c r="L30" s="77"/>
    </row>
    <row r="31" spans="1:12">
      <c r="A31" s="126" t="s">
        <v>108</v>
      </c>
      <c r="B31" s="33" t="s">
        <v>93</v>
      </c>
      <c r="C31" s="37">
        <v>5.0000000000000004E-6</v>
      </c>
      <c r="D31" s="37">
        <v>5.0000000000000004E-6</v>
      </c>
      <c r="E31" s="37">
        <v>5.0000000000000004E-6</v>
      </c>
      <c r="F31" s="37">
        <v>5.0000000000000004E-6</v>
      </c>
      <c r="G31" s="37">
        <v>5.0000000000000004E-6</v>
      </c>
      <c r="H31" s="37">
        <v>5.0000000000000004E-6</v>
      </c>
      <c r="I31" s="37">
        <v>5.0000000000000004E-6</v>
      </c>
      <c r="J31" s="37">
        <v>5.0000000000000004E-6</v>
      </c>
      <c r="K31" s="37">
        <v>5.0000000000000004E-6</v>
      </c>
      <c r="L31" s="77"/>
    </row>
    <row r="32" spans="1:12">
      <c r="A32" s="126" t="s">
        <v>109</v>
      </c>
      <c r="B32" s="33" t="s">
        <v>93</v>
      </c>
      <c r="C32" s="37">
        <v>0.05</v>
      </c>
      <c r="D32" s="37">
        <v>0.05</v>
      </c>
      <c r="E32" s="37">
        <v>0.05</v>
      </c>
      <c r="F32" s="37">
        <v>0.05</v>
      </c>
      <c r="G32" s="37">
        <v>0.05</v>
      </c>
      <c r="H32" s="37">
        <v>0.05</v>
      </c>
      <c r="I32" s="37">
        <v>0.05</v>
      </c>
      <c r="J32" s="37">
        <v>0.05</v>
      </c>
      <c r="K32" s="37">
        <v>0.05</v>
      </c>
      <c r="L32" s="95">
        <v>1.5</v>
      </c>
    </row>
    <row r="33" spans="1:12" ht="22.5">
      <c r="A33" s="126" t="s">
        <v>110</v>
      </c>
      <c r="B33" s="33" t="s">
        <v>93</v>
      </c>
      <c r="C33" s="40">
        <v>1.4400000000000001E-3</v>
      </c>
      <c r="D33" s="40">
        <v>8.8599999999999996E-4</v>
      </c>
      <c r="E33" s="40">
        <v>3.6600000000000001E-3</v>
      </c>
      <c r="F33" s="40">
        <v>1.8699999999999999E-4</v>
      </c>
      <c r="G33" s="40">
        <v>2.3599999999999999E-4</v>
      </c>
      <c r="H33" s="11">
        <v>2.3E-5</v>
      </c>
      <c r="I33" s="11">
        <v>4.1E-5</v>
      </c>
      <c r="J33" s="11">
        <v>3.1000000000000001E-5</v>
      </c>
      <c r="K33" s="11">
        <v>2.0000000000000002E-5</v>
      </c>
      <c r="L33" s="96" t="s">
        <v>247</v>
      </c>
    </row>
    <row r="34" spans="1:12">
      <c r="A34" s="126" t="s">
        <v>111</v>
      </c>
      <c r="B34" s="33" t="s">
        <v>93</v>
      </c>
      <c r="C34" s="11">
        <v>484</v>
      </c>
      <c r="D34" s="11">
        <v>324</v>
      </c>
      <c r="E34" s="11">
        <v>585</v>
      </c>
      <c r="F34" s="11">
        <v>26</v>
      </c>
      <c r="G34" s="11">
        <v>45.7</v>
      </c>
      <c r="H34" s="11">
        <v>23</v>
      </c>
      <c r="I34" s="11">
        <v>23.8</v>
      </c>
      <c r="J34" s="11">
        <v>27.2</v>
      </c>
      <c r="K34" s="11">
        <v>13.2</v>
      </c>
      <c r="L34" s="77"/>
    </row>
    <row r="35" spans="1:12">
      <c r="A35" s="126" t="s">
        <v>112</v>
      </c>
      <c r="B35" s="33" t="s">
        <v>93</v>
      </c>
      <c r="C35" s="11">
        <v>4.0000000000000002E-4</v>
      </c>
      <c r="D35" s="11">
        <v>2.0000000000000001E-4</v>
      </c>
      <c r="E35" s="11">
        <v>1E-4</v>
      </c>
      <c r="F35" s="11">
        <v>2.9999999999999997E-4</v>
      </c>
      <c r="G35" s="11">
        <v>1E-4</v>
      </c>
      <c r="H35" s="11">
        <v>4.0000000000000002E-4</v>
      </c>
      <c r="I35" s="11">
        <v>2.9999999999999997E-4</v>
      </c>
      <c r="J35" s="11">
        <v>4.0000000000000002E-4</v>
      </c>
      <c r="K35" s="11">
        <v>8.0000000000000004E-4</v>
      </c>
      <c r="L35" s="77"/>
    </row>
    <row r="36" spans="1:12">
      <c r="A36" s="126" t="s">
        <v>113</v>
      </c>
      <c r="B36" s="33" t="s">
        <v>93</v>
      </c>
      <c r="C36" s="11">
        <v>2.1999999999999999E-5</v>
      </c>
      <c r="D36" s="11">
        <v>1.9000000000000001E-5</v>
      </c>
      <c r="E36" s="11">
        <v>3.6000000000000001E-5</v>
      </c>
      <c r="F36" s="11">
        <v>1.2E-5</v>
      </c>
      <c r="G36" s="11">
        <v>1.5E-5</v>
      </c>
      <c r="H36" s="11">
        <v>1.2E-5</v>
      </c>
      <c r="I36" s="11">
        <v>7.9999999999999996E-6</v>
      </c>
      <c r="J36" s="11">
        <v>1.5E-5</v>
      </c>
      <c r="K36" s="11">
        <v>7.9999999999999996E-6</v>
      </c>
      <c r="L36" s="77"/>
    </row>
    <row r="37" spans="1:12">
      <c r="A37" s="126" t="s">
        <v>114</v>
      </c>
      <c r="B37" s="33" t="s">
        <v>93</v>
      </c>
      <c r="C37" s="11">
        <v>5.8E-4</v>
      </c>
      <c r="D37" s="11">
        <v>7.2000000000000005E-4</v>
      </c>
      <c r="E37" s="11">
        <v>1.4400000000000001E-3</v>
      </c>
      <c r="F37" s="11">
        <v>1.2899999999999999E-3</v>
      </c>
      <c r="G37" s="11">
        <v>4.8999999999999998E-4</v>
      </c>
      <c r="H37" s="11">
        <v>3.5E-4</v>
      </c>
      <c r="I37" s="11">
        <v>1.31E-3</v>
      </c>
      <c r="J37" s="11">
        <v>7.5000000000000002E-4</v>
      </c>
      <c r="K37" s="11">
        <v>1.3799999999999999E-3</v>
      </c>
      <c r="L37" s="97" t="s">
        <v>248</v>
      </c>
    </row>
    <row r="38" spans="1:12">
      <c r="A38" s="126" t="s">
        <v>115</v>
      </c>
      <c r="B38" s="33" t="s">
        <v>93</v>
      </c>
      <c r="C38" s="11">
        <v>8.9999999999999993E-3</v>
      </c>
      <c r="D38" s="40">
        <v>0.01</v>
      </c>
      <c r="E38" s="40">
        <v>1.0999999999999999E-2</v>
      </c>
      <c r="F38" s="11">
        <v>4.0000000000000001E-3</v>
      </c>
      <c r="G38" s="11">
        <v>4.0000000000000001E-3</v>
      </c>
      <c r="H38" s="11">
        <v>5.0000000000000001E-3</v>
      </c>
      <c r="I38" s="11">
        <v>5.0000000000000001E-3</v>
      </c>
      <c r="J38" s="11">
        <v>3.0000000000000001E-3</v>
      </c>
      <c r="K38" s="11">
        <v>7.0000000000000001E-3</v>
      </c>
      <c r="L38" s="77">
        <v>0.3</v>
      </c>
    </row>
    <row r="39" spans="1:12">
      <c r="A39" s="126" t="s">
        <v>116</v>
      </c>
      <c r="B39" s="33" t="s">
        <v>93</v>
      </c>
      <c r="C39" s="11">
        <v>7.3999999999999996E-5</v>
      </c>
      <c r="D39" s="11">
        <v>6.0999999999999999E-5</v>
      </c>
      <c r="E39" s="11">
        <v>7.2999999999999999E-5</v>
      </c>
      <c r="F39" s="11">
        <v>6.9999999999999994E-5</v>
      </c>
      <c r="G39" s="11">
        <v>5.1999999999999997E-5</v>
      </c>
      <c r="H39" s="11">
        <v>1.5999999999999999E-5</v>
      </c>
      <c r="I39" s="11">
        <v>2.5999999999999998E-5</v>
      </c>
      <c r="J39" s="11">
        <v>2.5000000000000001E-5</v>
      </c>
      <c r="K39" s="11">
        <v>4.8999999999999998E-5</v>
      </c>
      <c r="L39" s="96" t="s">
        <v>249</v>
      </c>
    </row>
    <row r="40" spans="1:12">
      <c r="A40" s="126" t="s">
        <v>117</v>
      </c>
      <c r="B40" s="33" t="s">
        <v>93</v>
      </c>
      <c r="C40" s="11">
        <v>3.7000000000000002E-3</v>
      </c>
      <c r="D40" s="11">
        <v>2.5999999999999999E-3</v>
      </c>
      <c r="E40" s="11">
        <v>5.8999999999999999E-3</v>
      </c>
      <c r="F40" s="11">
        <v>1.6999999999999999E-3</v>
      </c>
      <c r="G40" s="11">
        <v>3.5000000000000001E-3</v>
      </c>
      <c r="H40" s="11">
        <v>1.2999999999999999E-3</v>
      </c>
      <c r="I40" s="11">
        <v>1.6000000000000001E-3</v>
      </c>
      <c r="J40" s="11">
        <v>1.8E-3</v>
      </c>
      <c r="K40" s="11">
        <v>8.0000000000000004E-4</v>
      </c>
      <c r="L40" s="88"/>
    </row>
    <row r="41" spans="1:12">
      <c r="A41" s="126" t="s">
        <v>118</v>
      </c>
      <c r="B41" s="33" t="s">
        <v>93</v>
      </c>
      <c r="C41" s="11">
        <v>64.3</v>
      </c>
      <c r="D41" s="11">
        <v>10</v>
      </c>
      <c r="E41" s="11">
        <v>35.6</v>
      </c>
      <c r="F41" s="11">
        <v>5.72</v>
      </c>
      <c r="G41" s="11">
        <v>10.1</v>
      </c>
      <c r="H41" s="11">
        <v>5.19</v>
      </c>
      <c r="I41" s="11">
        <v>4.51</v>
      </c>
      <c r="J41" s="11">
        <v>4.92</v>
      </c>
      <c r="K41" s="11">
        <v>2.14</v>
      </c>
      <c r="L41" s="84"/>
    </row>
    <row r="42" spans="1:12">
      <c r="A42" s="126" t="s">
        <v>119</v>
      </c>
      <c r="B42" s="33" t="s">
        <v>93</v>
      </c>
      <c r="C42" s="11">
        <v>1.83E-3</v>
      </c>
      <c r="D42" s="11">
        <v>3.1900000000000001E-3</v>
      </c>
      <c r="E42" s="11">
        <v>1.23E-2</v>
      </c>
      <c r="F42" s="11">
        <v>8.0999999999999996E-4</v>
      </c>
      <c r="G42" s="11">
        <v>2.8300000000000001E-3</v>
      </c>
      <c r="H42" s="11">
        <v>7.2000000000000005E-4</v>
      </c>
      <c r="I42" s="11">
        <v>4.4999999999999999E-4</v>
      </c>
      <c r="J42" s="11">
        <v>2.0899999999999998E-3</v>
      </c>
      <c r="K42" s="11">
        <v>5.1999999999999995E-4</v>
      </c>
      <c r="L42" s="77"/>
    </row>
    <row r="43" spans="1:12">
      <c r="A43" s="126" t="s">
        <v>120</v>
      </c>
      <c r="B43" s="33" t="s">
        <v>93</v>
      </c>
      <c r="C43" s="37">
        <v>0.01</v>
      </c>
      <c r="D43" s="37">
        <v>0.01</v>
      </c>
      <c r="E43" s="37">
        <v>0.01</v>
      </c>
      <c r="F43" s="37">
        <v>0.01</v>
      </c>
      <c r="G43" s="11">
        <v>0.01</v>
      </c>
      <c r="H43" s="37">
        <v>0.01</v>
      </c>
      <c r="I43" s="37">
        <v>0.01</v>
      </c>
      <c r="J43" s="37">
        <v>0.01</v>
      </c>
      <c r="K43" s="37">
        <v>0.01</v>
      </c>
      <c r="L43" s="77">
        <v>2.5999999999999999E-3</v>
      </c>
    </row>
    <row r="44" spans="1:12">
      <c r="A44" s="126" t="s">
        <v>123</v>
      </c>
      <c r="B44" s="33" t="s">
        <v>93</v>
      </c>
      <c r="C44" s="11">
        <v>1E-4</v>
      </c>
      <c r="D44" s="11">
        <v>1.3999999999999999E-4</v>
      </c>
      <c r="E44" s="11">
        <v>5.5000000000000003E-4</v>
      </c>
      <c r="F44" s="11">
        <v>1.66E-3</v>
      </c>
      <c r="G44" s="11">
        <v>1E-4</v>
      </c>
      <c r="H44" s="11">
        <v>3.0699999999999998E-3</v>
      </c>
      <c r="I44" s="11">
        <v>2.0600000000000002E-3</v>
      </c>
      <c r="J44" s="11">
        <v>1.39E-3</v>
      </c>
      <c r="K44" s="11">
        <v>7.2199999999999999E-3</v>
      </c>
      <c r="L44" s="77">
        <v>7.2999999999999995E-2</v>
      </c>
    </row>
    <row r="45" spans="1:12">
      <c r="A45" s="126" t="s">
        <v>124</v>
      </c>
      <c r="B45" s="33" t="s">
        <v>93</v>
      </c>
      <c r="C45" s="11">
        <v>4.4000000000000002E-4</v>
      </c>
      <c r="D45" s="11">
        <v>4.4999999999999999E-4</v>
      </c>
      <c r="E45" s="11">
        <v>7.5000000000000002E-4</v>
      </c>
      <c r="F45" s="11">
        <v>4.6000000000000001E-4</v>
      </c>
      <c r="G45" s="11">
        <v>6.2E-4</v>
      </c>
      <c r="H45" s="11">
        <v>2.4000000000000001E-4</v>
      </c>
      <c r="I45" s="11">
        <v>2.7999999999999998E-4</v>
      </c>
      <c r="J45" s="11">
        <v>1.1800000000000001E-3</v>
      </c>
      <c r="K45" s="11">
        <v>2.9E-4</v>
      </c>
      <c r="L45" s="97" t="s">
        <v>250</v>
      </c>
    </row>
    <row r="46" spans="1:12">
      <c r="A46" s="126" t="s">
        <v>126</v>
      </c>
      <c r="B46" s="33" t="s">
        <v>93</v>
      </c>
      <c r="C46" s="11">
        <v>1.2999999999999999E-2</v>
      </c>
      <c r="D46" s="11">
        <v>8.0000000000000002E-3</v>
      </c>
      <c r="E46" s="11">
        <v>8.0000000000000002E-3</v>
      </c>
      <c r="F46" s="11">
        <v>1.2E-2</v>
      </c>
      <c r="G46" s="11">
        <v>0.01</v>
      </c>
      <c r="H46" s="11">
        <v>1.0999999999999999E-2</v>
      </c>
      <c r="I46" s="11">
        <v>1.2999999999999999E-2</v>
      </c>
      <c r="J46" s="11">
        <v>6.0000000000000001E-3</v>
      </c>
      <c r="K46" s="11">
        <v>6.5000000000000002E-2</v>
      </c>
      <c r="L46" s="77"/>
    </row>
    <row r="47" spans="1:12">
      <c r="A47" s="126" t="s">
        <v>127</v>
      </c>
      <c r="B47" s="33" t="s">
        <v>93</v>
      </c>
      <c r="C47" s="11">
        <v>7.04</v>
      </c>
      <c r="D47" s="11">
        <v>4.3</v>
      </c>
      <c r="E47" s="11">
        <v>5.14</v>
      </c>
      <c r="F47" s="11">
        <v>1.95</v>
      </c>
      <c r="G47" s="11">
        <v>2.2799999999999998</v>
      </c>
      <c r="H47" s="11">
        <v>1.65</v>
      </c>
      <c r="I47" s="11">
        <v>1.75</v>
      </c>
      <c r="J47" s="11">
        <v>1.84</v>
      </c>
      <c r="K47" s="11">
        <v>1.23</v>
      </c>
      <c r="L47" s="77"/>
    </row>
    <row r="48" spans="1:12">
      <c r="A48" s="126" t="s">
        <v>128</v>
      </c>
      <c r="B48" s="33" t="s">
        <v>93</v>
      </c>
      <c r="C48" s="11">
        <v>8.0000000000000007E-5</v>
      </c>
      <c r="D48" s="11">
        <v>5.0000000000000002E-5</v>
      </c>
      <c r="E48" s="11">
        <v>8.0000000000000007E-5</v>
      </c>
      <c r="F48" s="11">
        <v>5.0000000000000002E-5</v>
      </c>
      <c r="G48" s="11">
        <v>5.0000000000000002E-5</v>
      </c>
      <c r="H48" s="11">
        <v>5.0000000000000002E-5</v>
      </c>
      <c r="I48" s="11">
        <v>6.0000000000000002E-5</v>
      </c>
      <c r="J48" s="11">
        <v>5.0000000000000002E-5</v>
      </c>
      <c r="K48" s="11">
        <v>2.0000000000000001E-4</v>
      </c>
      <c r="L48" s="77">
        <v>1E-3</v>
      </c>
    </row>
    <row r="49" spans="1:61">
      <c r="A49" s="126" t="s">
        <v>129</v>
      </c>
      <c r="B49" s="33" t="s">
        <v>93</v>
      </c>
      <c r="C49" s="11">
        <v>1.92</v>
      </c>
      <c r="D49" s="11">
        <v>1.85</v>
      </c>
      <c r="E49" s="11">
        <v>1.88</v>
      </c>
      <c r="F49" s="11">
        <v>1.99</v>
      </c>
      <c r="G49" s="11">
        <v>2.6</v>
      </c>
      <c r="H49" s="11">
        <v>2.09</v>
      </c>
      <c r="I49" s="11">
        <v>2.2200000000000002</v>
      </c>
      <c r="J49" s="11">
        <v>2.2400000000000002</v>
      </c>
      <c r="K49" s="11">
        <v>2.83</v>
      </c>
      <c r="L49" s="77"/>
    </row>
    <row r="50" spans="1:61">
      <c r="A50" s="126" t="s">
        <v>130</v>
      </c>
      <c r="B50" s="33" t="s">
        <v>93</v>
      </c>
      <c r="C50" s="37">
        <v>5.0000000000000004E-6</v>
      </c>
      <c r="D50" s="37">
        <v>5.0000000000000004E-6</v>
      </c>
      <c r="E50" s="11">
        <v>6.0000000000000002E-6</v>
      </c>
      <c r="F50" s="11">
        <v>6.9999999999999999E-6</v>
      </c>
      <c r="G50" s="11">
        <v>6.9999999999999999E-6</v>
      </c>
      <c r="H50" s="37">
        <v>5.0000000000000004E-6</v>
      </c>
      <c r="I50" s="37">
        <v>5.0000000000000004E-6</v>
      </c>
      <c r="J50" s="37">
        <v>5.0000000000000004E-6</v>
      </c>
      <c r="K50" s="37">
        <v>5.0000000000000004E-6</v>
      </c>
      <c r="L50" s="77">
        <v>1E-4</v>
      </c>
    </row>
    <row r="51" spans="1:61">
      <c r="A51" s="126" t="s">
        <v>131</v>
      </c>
      <c r="B51" s="33" t="s">
        <v>93</v>
      </c>
      <c r="C51" s="11">
        <v>0.51</v>
      </c>
      <c r="D51" s="11">
        <v>0.36</v>
      </c>
      <c r="E51" s="11">
        <v>0.46</v>
      </c>
      <c r="F51" s="11">
        <v>0.43</v>
      </c>
      <c r="G51" s="11">
        <v>0.5</v>
      </c>
      <c r="H51" s="11">
        <v>0.22</v>
      </c>
      <c r="I51" s="11">
        <v>0.2</v>
      </c>
      <c r="J51" s="11">
        <v>0.61</v>
      </c>
      <c r="K51" s="11">
        <v>0.74</v>
      </c>
      <c r="L51" s="89"/>
    </row>
    <row r="52" spans="1:61">
      <c r="A52" s="126" t="s">
        <v>132</v>
      </c>
      <c r="B52" s="33" t="s">
        <v>93</v>
      </c>
      <c r="C52" s="11">
        <v>0.60299999999999998</v>
      </c>
      <c r="D52" s="11">
        <v>0.26700000000000002</v>
      </c>
      <c r="E52" s="11">
        <v>0.751</v>
      </c>
      <c r="F52" s="11">
        <v>0.13</v>
      </c>
      <c r="G52" s="11">
        <v>0.11</v>
      </c>
      <c r="H52" s="11">
        <v>7.7399999999999997E-2</v>
      </c>
      <c r="I52" s="11">
        <v>6.9000000000000006E-2</v>
      </c>
      <c r="J52" s="11">
        <v>8.1699999999999995E-2</v>
      </c>
      <c r="K52" s="11">
        <v>2.9499999999999998E-2</v>
      </c>
      <c r="L52" s="89"/>
    </row>
    <row r="53" spans="1:61">
      <c r="A53" s="126" t="s">
        <v>133</v>
      </c>
      <c r="B53" s="33" t="s">
        <v>93</v>
      </c>
      <c r="C53" s="11">
        <v>526</v>
      </c>
      <c r="D53" s="11">
        <v>291</v>
      </c>
      <c r="E53" s="11">
        <v>569</v>
      </c>
      <c r="F53" s="11">
        <v>7</v>
      </c>
      <c r="G53" s="11">
        <v>33</v>
      </c>
      <c r="H53" s="37">
        <v>3</v>
      </c>
      <c r="I53" s="37">
        <v>3</v>
      </c>
      <c r="J53" s="11">
        <v>5</v>
      </c>
      <c r="K53" s="37">
        <v>3</v>
      </c>
      <c r="L53" s="77"/>
    </row>
    <row r="54" spans="1:61">
      <c r="A54" s="126" t="s">
        <v>134</v>
      </c>
      <c r="B54" s="33" t="s">
        <v>93</v>
      </c>
      <c r="C54" s="11">
        <v>1.6000000000000001E-4</v>
      </c>
      <c r="D54" s="11">
        <v>1.2E-4</v>
      </c>
      <c r="E54" s="11">
        <v>1.5699999999999999E-4</v>
      </c>
      <c r="F54" s="11">
        <v>2.8E-5</v>
      </c>
      <c r="G54" s="11">
        <v>2.1999999999999999E-5</v>
      </c>
      <c r="H54" s="11">
        <v>1.4E-5</v>
      </c>
      <c r="I54" s="11">
        <v>1.2999999999999999E-5</v>
      </c>
      <c r="J54" s="11">
        <v>1.2999999999999999E-5</v>
      </c>
      <c r="K54" s="11">
        <v>5.0000000000000004E-6</v>
      </c>
      <c r="L54" s="77">
        <v>8.0000000000000004E-4</v>
      </c>
    </row>
    <row r="55" spans="1:61">
      <c r="A55" s="126" t="s">
        <v>135</v>
      </c>
      <c r="B55" s="33" t="s">
        <v>93</v>
      </c>
      <c r="C55" s="11">
        <v>1.0000000000000001E-5</v>
      </c>
      <c r="D55" s="11">
        <v>1.0000000000000001E-5</v>
      </c>
      <c r="E55" s="11">
        <v>1.0000000000000001E-5</v>
      </c>
      <c r="F55" s="11">
        <v>1.0000000000000001E-5</v>
      </c>
      <c r="G55" s="11">
        <v>1.0000000000000001E-5</v>
      </c>
      <c r="H55" s="11">
        <v>1.0000000000000001E-5</v>
      </c>
      <c r="I55" s="11">
        <v>2.0000000000000002E-5</v>
      </c>
      <c r="J55" s="11">
        <v>1.0000000000000001E-5</v>
      </c>
      <c r="K55" s="37">
        <v>1.0000000000000001E-5</v>
      </c>
      <c r="L55" s="77"/>
    </row>
    <row r="56" spans="1:61">
      <c r="A56" s="126" t="s">
        <v>136</v>
      </c>
      <c r="B56" s="33" t="s">
        <v>93</v>
      </c>
      <c r="C56" s="11">
        <v>5.9999999999999995E-4</v>
      </c>
      <c r="D56" s="11">
        <v>5.9999999999999995E-4</v>
      </c>
      <c r="E56" s="11">
        <v>5.9999999999999995E-4</v>
      </c>
      <c r="F56" s="11">
        <v>6.9999999999999999E-4</v>
      </c>
      <c r="G56" s="11">
        <v>5.9999999999999995E-4</v>
      </c>
      <c r="H56" s="37">
        <v>5.0000000000000001E-4</v>
      </c>
      <c r="I56" s="37">
        <v>5.0000000000000001E-4</v>
      </c>
      <c r="J56" s="11">
        <v>5.9999999999999995E-4</v>
      </c>
      <c r="K56" s="11">
        <v>6.9999999999999999E-4</v>
      </c>
      <c r="L56" s="77"/>
    </row>
    <row r="57" spans="1:61">
      <c r="A57" s="126" t="s">
        <v>137</v>
      </c>
      <c r="B57" s="33" t="s">
        <v>93</v>
      </c>
      <c r="C57" s="11">
        <v>2.9399999999999999E-4</v>
      </c>
      <c r="D57" s="11">
        <v>3.5300000000000002E-4</v>
      </c>
      <c r="E57" s="11">
        <v>1.24E-3</v>
      </c>
      <c r="F57" s="11">
        <v>2.8499999999999999E-4</v>
      </c>
      <c r="G57" s="11">
        <v>9.8999999999999994E-5</v>
      </c>
      <c r="H57" s="11">
        <v>2.5399999999999999E-4</v>
      </c>
      <c r="I57" s="11">
        <v>3.3100000000000002E-4</v>
      </c>
      <c r="J57" s="11">
        <v>1.74E-4</v>
      </c>
      <c r="K57" s="11">
        <v>1.5699999999999999E-4</v>
      </c>
      <c r="L57" s="77"/>
    </row>
    <row r="58" spans="1:61">
      <c r="A58" s="126" t="s">
        <v>138</v>
      </c>
      <c r="B58" s="33" t="s">
        <v>93</v>
      </c>
      <c r="C58" s="37">
        <v>2.0000000000000001E-4</v>
      </c>
      <c r="D58" s="37">
        <v>2.0000000000000001E-4</v>
      </c>
      <c r="E58" s="37">
        <v>2.0000000000000001E-4</v>
      </c>
      <c r="F58" s="37">
        <v>2.0000000000000001E-4</v>
      </c>
      <c r="G58" s="37">
        <v>2.0000000000000001E-4</v>
      </c>
      <c r="H58" s="37">
        <v>2.0000000000000001E-4</v>
      </c>
      <c r="I58" s="37">
        <v>2.0000000000000001E-4</v>
      </c>
      <c r="J58" s="37">
        <v>2.0000000000000001E-4</v>
      </c>
      <c r="K58" s="37">
        <v>2.0000000000000001E-4</v>
      </c>
      <c r="L58" s="77"/>
    </row>
    <row r="59" spans="1:61">
      <c r="A59" s="126" t="s">
        <v>139</v>
      </c>
      <c r="B59" s="33" t="s">
        <v>93</v>
      </c>
      <c r="C59" s="11">
        <v>3.1E-2</v>
      </c>
      <c r="D59" s="11">
        <v>1.2500000000000001E-2</v>
      </c>
      <c r="E59" s="11">
        <v>5.8599999999999999E-2</v>
      </c>
      <c r="F59" s="11">
        <v>4.1000000000000003E-3</v>
      </c>
      <c r="G59" s="11">
        <v>3.2000000000000002E-3</v>
      </c>
      <c r="H59" s="11">
        <v>1.1999999999999999E-3</v>
      </c>
      <c r="I59" s="11">
        <v>2.0999999999999999E-3</v>
      </c>
      <c r="J59" s="11">
        <v>1.2999999999999999E-3</v>
      </c>
      <c r="K59" s="11">
        <v>1.4E-3</v>
      </c>
      <c r="L59" s="77">
        <v>0.03</v>
      </c>
    </row>
    <row r="60" spans="1:61" ht="13.5" thickBot="1">
      <c r="A60" s="127" t="s">
        <v>140</v>
      </c>
      <c r="B60" s="128" t="s">
        <v>93</v>
      </c>
      <c r="C60" s="129">
        <v>1E-4</v>
      </c>
      <c r="D60" s="129">
        <v>1E-4</v>
      </c>
      <c r="E60" s="129">
        <v>1E-4</v>
      </c>
      <c r="F60" s="129">
        <v>1E-4</v>
      </c>
      <c r="G60" s="129">
        <v>1E-4</v>
      </c>
      <c r="H60" s="129">
        <v>1E-4</v>
      </c>
      <c r="I60" s="129">
        <v>1E-4</v>
      </c>
      <c r="J60" s="129">
        <v>1E-4</v>
      </c>
      <c r="K60" s="129">
        <v>1E-4</v>
      </c>
      <c r="L60" s="93"/>
    </row>
    <row r="61" spans="1:61" s="56" customFormat="1">
      <c r="A61" s="68" t="s">
        <v>253</v>
      </c>
      <c r="B61" s="60"/>
      <c r="Z61" s="57"/>
      <c r="AA61" s="57"/>
      <c r="AB61" s="57"/>
      <c r="AC61" s="57"/>
      <c r="AD61" s="57"/>
      <c r="AE61" s="57"/>
      <c r="BC61" s="57"/>
      <c r="BD61" s="57"/>
      <c r="BE61" s="57"/>
      <c r="BF61" s="57"/>
      <c r="BG61" s="57"/>
      <c r="BH61" s="57"/>
      <c r="BI61" s="57"/>
    </row>
    <row r="62" spans="1:61" s="56" customFormat="1">
      <c r="A62" s="58" t="s">
        <v>256</v>
      </c>
      <c r="B62" s="59"/>
      <c r="Z62" s="57"/>
      <c r="AA62" s="57"/>
      <c r="AB62" s="57"/>
      <c r="AC62" s="57"/>
      <c r="AD62" s="57"/>
      <c r="AE62" s="57"/>
      <c r="BC62" s="57"/>
      <c r="BD62" s="57"/>
      <c r="BE62" s="57"/>
      <c r="BF62" s="57"/>
      <c r="BG62" s="57"/>
      <c r="BH62" s="57"/>
      <c r="BI62" s="57"/>
    </row>
    <row r="63" spans="1:61" s="56" customFormat="1">
      <c r="A63" s="58"/>
      <c r="B63" s="59"/>
      <c r="Z63" s="57"/>
      <c r="AA63" s="57"/>
      <c r="AB63" s="57"/>
      <c r="AD63" s="57"/>
      <c r="AE63" s="57"/>
      <c r="BC63" s="57"/>
      <c r="BD63" s="57"/>
      <c r="BF63" s="57"/>
      <c r="BG63" s="57"/>
      <c r="BH63" s="57"/>
      <c r="BI63" s="57"/>
    </row>
    <row r="64" spans="1:61" s="56" customFormat="1">
      <c r="A64" s="58"/>
      <c r="B64" s="59"/>
      <c r="Z64" s="57"/>
      <c r="AA64" s="57"/>
      <c r="AB64" s="57"/>
      <c r="AD64" s="57"/>
      <c r="AE64" s="57"/>
      <c r="BC64" s="57"/>
      <c r="BD64" s="57"/>
      <c r="BF64" s="57"/>
      <c r="BG64" s="57"/>
      <c r="BH64" s="57"/>
      <c r="BI64" s="57"/>
    </row>
    <row r="65" spans="1:61" s="56" customFormat="1">
      <c r="A65" s="58"/>
      <c r="B65" s="59"/>
      <c r="Z65" s="57"/>
      <c r="AA65" s="57"/>
      <c r="AB65" s="57"/>
      <c r="AD65" s="57"/>
      <c r="AE65" s="57"/>
      <c r="BC65" s="57"/>
      <c r="BD65" s="57"/>
      <c r="BF65" s="57"/>
      <c r="BG65" s="57"/>
      <c r="BH65" s="57"/>
      <c r="BI65" s="57"/>
    </row>
    <row r="66" spans="1:61" s="56" customFormat="1">
      <c r="A66" s="61"/>
      <c r="B66" s="62"/>
      <c r="Z66" s="57"/>
      <c r="AA66" s="57"/>
      <c r="AB66" s="57"/>
      <c r="AD66" s="57"/>
      <c r="AE66" s="57"/>
      <c r="BC66" s="57"/>
      <c r="BD66" s="57"/>
      <c r="BF66" s="57"/>
      <c r="BG66" s="57"/>
      <c r="BH66" s="57"/>
      <c r="BI66" s="57"/>
    </row>
    <row r="67" spans="1:61" s="56" customFormat="1">
      <c r="A67" s="61"/>
      <c r="B67" s="62"/>
      <c r="Z67" s="57"/>
      <c r="AA67" s="57"/>
      <c r="AB67" s="57"/>
      <c r="AC67" s="57"/>
      <c r="AD67" s="57"/>
      <c r="AE67" s="57"/>
      <c r="BC67" s="57"/>
      <c r="BD67" s="57"/>
      <c r="BE67" s="57"/>
      <c r="BF67" s="57"/>
      <c r="BG67" s="57"/>
      <c r="BH67" s="57"/>
      <c r="BI67" s="57"/>
    </row>
    <row r="68" spans="1:61" s="56" customFormat="1">
      <c r="A68" s="61"/>
      <c r="B68" s="62"/>
      <c r="Z68" s="57"/>
      <c r="AA68" s="57"/>
      <c r="AB68" s="57"/>
      <c r="AC68" s="57"/>
      <c r="AD68" s="57"/>
      <c r="AE68" s="57"/>
      <c r="BC68" s="57"/>
      <c r="BD68" s="57"/>
      <c r="BE68" s="57"/>
      <c r="BF68" s="57"/>
      <c r="BG68" s="57"/>
      <c r="BH68" s="57"/>
      <c r="BI68" s="57"/>
    </row>
    <row r="69" spans="1:61" s="56" customFormat="1">
      <c r="A69" s="61"/>
      <c r="B69" s="62"/>
      <c r="Z69" s="57"/>
      <c r="AA69" s="57"/>
      <c r="AB69" s="57"/>
      <c r="AC69" s="57"/>
      <c r="AD69" s="57"/>
      <c r="AE69" s="57"/>
      <c r="BC69" s="57"/>
      <c r="BD69" s="57"/>
      <c r="BE69" s="57"/>
      <c r="BF69" s="57"/>
      <c r="BG69" s="57"/>
      <c r="BH69" s="57"/>
      <c r="BI69" s="57"/>
    </row>
    <row r="70" spans="1:61" s="56" customFormat="1">
      <c r="A70" s="61"/>
      <c r="B70" s="62"/>
      <c r="Z70" s="57"/>
      <c r="AA70" s="57"/>
      <c r="AB70" s="57"/>
      <c r="AC70" s="57"/>
      <c r="AD70" s="57"/>
      <c r="AE70" s="57"/>
      <c r="BC70" s="57"/>
      <c r="BD70" s="57"/>
      <c r="BE70" s="57"/>
      <c r="BF70" s="57"/>
      <c r="BG70" s="57"/>
      <c r="BH70" s="57"/>
      <c r="BI70" s="57"/>
    </row>
    <row r="71" spans="1:61" s="56" customFormat="1">
      <c r="A71" s="61"/>
      <c r="B71" s="62"/>
      <c r="Z71" s="57"/>
      <c r="AA71" s="57"/>
      <c r="AB71" s="57"/>
      <c r="AC71" s="57"/>
      <c r="AD71" s="57"/>
      <c r="AE71" s="57"/>
      <c r="BC71" s="57"/>
      <c r="BD71" s="57"/>
      <c r="BE71" s="57"/>
      <c r="BF71" s="57"/>
      <c r="BG71" s="57"/>
      <c r="BH71" s="57"/>
      <c r="BI71" s="57"/>
    </row>
    <row r="72" spans="1:61" s="56" customFormat="1">
      <c r="A72" s="58"/>
      <c r="B72" s="59"/>
      <c r="Z72" s="57"/>
      <c r="AA72" s="57"/>
      <c r="AB72" s="57"/>
      <c r="AC72" s="57"/>
      <c r="AD72" s="57"/>
      <c r="AE72" s="57"/>
      <c r="BC72" s="57"/>
      <c r="BD72" s="57"/>
      <c r="BE72" s="57"/>
      <c r="BF72" s="57"/>
      <c r="BG72" s="57"/>
      <c r="BH72" s="57"/>
      <c r="BI72" s="57"/>
    </row>
    <row r="73" spans="1:61" s="56" customFormat="1">
      <c r="A73" s="58"/>
      <c r="B73" s="59"/>
      <c r="Z73" s="57"/>
      <c r="AA73" s="57"/>
      <c r="AB73" s="57"/>
      <c r="AC73" s="57"/>
      <c r="AD73" s="57"/>
      <c r="AE73" s="57"/>
      <c r="BC73" s="57"/>
      <c r="BD73" s="57"/>
      <c r="BE73" s="57"/>
      <c r="BF73" s="57"/>
      <c r="BG73" s="57"/>
      <c r="BH73" s="57"/>
      <c r="BI73" s="57"/>
    </row>
    <row r="74" spans="1:61" s="56" customFormat="1">
      <c r="A74" s="58"/>
      <c r="B74" s="59"/>
      <c r="Z74" s="57"/>
      <c r="AA74" s="57"/>
      <c r="AB74" s="57"/>
      <c r="AC74" s="57"/>
      <c r="AD74" s="57"/>
      <c r="AE74" s="57"/>
      <c r="BC74" s="57"/>
      <c r="BD74" s="57"/>
      <c r="BE74" s="57"/>
      <c r="BF74" s="57"/>
      <c r="BG74" s="57"/>
      <c r="BH74" s="57"/>
      <c r="BI74" s="57"/>
    </row>
    <row r="75" spans="1:61">
      <c r="A75" s="41"/>
      <c r="B75" s="6"/>
      <c r="C75" s="9"/>
      <c r="D75"/>
      <c r="E75"/>
      <c r="F75"/>
      <c r="G75"/>
      <c r="H75"/>
      <c r="I75"/>
      <c r="J75"/>
      <c r="K75"/>
      <c r="L75"/>
    </row>
    <row r="76" spans="1:61">
      <c r="A76"/>
      <c r="B76" s="6"/>
      <c r="C76"/>
      <c r="D76"/>
      <c r="E76"/>
      <c r="F76"/>
      <c r="G76"/>
      <c r="H76"/>
      <c r="I76"/>
      <c r="J76"/>
      <c r="K76"/>
      <c r="L76"/>
    </row>
    <row r="77" spans="1:61">
      <c r="A77"/>
      <c r="B77" s="6"/>
      <c r="C77"/>
      <c r="D77"/>
      <c r="E77"/>
      <c r="F77"/>
      <c r="G77"/>
      <c r="H77"/>
      <c r="I77"/>
      <c r="J77"/>
      <c r="K77"/>
      <c r="L77"/>
    </row>
    <row r="78" spans="1:61">
      <c r="A78"/>
      <c r="B78" s="6"/>
      <c r="C78"/>
      <c r="D78"/>
      <c r="E78"/>
      <c r="F78"/>
      <c r="G78"/>
      <c r="H78"/>
      <c r="I78"/>
      <c r="J78"/>
      <c r="K78"/>
      <c r="L78"/>
    </row>
    <row r="79" spans="1:61">
      <c r="A79"/>
      <c r="B79" s="6"/>
      <c r="C79"/>
      <c r="D79"/>
      <c r="E79"/>
      <c r="F79"/>
      <c r="G79"/>
      <c r="H79"/>
      <c r="I79"/>
      <c r="J79"/>
      <c r="K79"/>
      <c r="L79"/>
    </row>
    <row r="80" spans="1:61">
      <c r="A80"/>
      <c r="B80" s="6"/>
      <c r="C80"/>
      <c r="D80"/>
      <c r="E80"/>
      <c r="F80"/>
      <c r="G80"/>
      <c r="H80"/>
      <c r="I80"/>
      <c r="J80"/>
      <c r="K80"/>
      <c r="L80"/>
    </row>
    <row r="81" spans="1:12">
      <c r="A81"/>
      <c r="B81" s="6"/>
      <c r="C81"/>
      <c r="D81"/>
      <c r="E81"/>
      <c r="F81"/>
      <c r="G81"/>
      <c r="H81"/>
      <c r="I81"/>
      <c r="J81"/>
      <c r="K81"/>
      <c r="L81"/>
    </row>
    <row r="82" spans="1:12">
      <c r="A82"/>
      <c r="B82" s="6"/>
      <c r="C82"/>
      <c r="D82"/>
      <c r="E82"/>
      <c r="F82"/>
      <c r="G82"/>
      <c r="H82"/>
      <c r="I82"/>
      <c r="J82"/>
      <c r="K82"/>
      <c r="L82"/>
    </row>
    <row r="83" spans="1:12">
      <c r="A83"/>
      <c r="B83" s="6"/>
      <c r="C83"/>
      <c r="D83"/>
      <c r="E83"/>
      <c r="F83"/>
      <c r="G83"/>
      <c r="H83"/>
      <c r="I83"/>
      <c r="J83"/>
      <c r="K83"/>
      <c r="L83"/>
    </row>
    <row r="84" spans="1:12">
      <c r="A84"/>
      <c r="B84" s="6"/>
      <c r="C84"/>
      <c r="D84"/>
      <c r="E84"/>
      <c r="F84"/>
      <c r="G84"/>
      <c r="H84"/>
      <c r="I84"/>
      <c r="J84"/>
      <c r="K84"/>
      <c r="L84"/>
    </row>
    <row r="85" spans="1:12">
      <c r="A85"/>
      <c r="B85" s="6"/>
      <c r="C85"/>
      <c r="D85"/>
      <c r="E85"/>
      <c r="F85"/>
      <c r="G85"/>
      <c r="H85"/>
      <c r="I85"/>
      <c r="J85"/>
      <c r="K85"/>
      <c r="L85"/>
    </row>
    <row r="86" spans="1:12">
      <c r="A86"/>
      <c r="B86" s="6"/>
      <c r="C86"/>
      <c r="D86"/>
      <c r="E86"/>
      <c r="F86"/>
      <c r="G86"/>
      <c r="H86"/>
      <c r="I86"/>
      <c r="J86"/>
      <c r="K86"/>
      <c r="L86"/>
    </row>
    <row r="87" spans="1:12">
      <c r="A87"/>
      <c r="B87" s="6"/>
      <c r="C87"/>
      <c r="D87"/>
      <c r="E87"/>
      <c r="F87"/>
      <c r="G87"/>
      <c r="H87"/>
      <c r="I87"/>
      <c r="J87"/>
      <c r="K87"/>
      <c r="L87"/>
    </row>
    <row r="88" spans="1:12">
      <c r="A88"/>
      <c r="B88" s="6"/>
      <c r="C88"/>
      <c r="D88"/>
      <c r="E88"/>
      <c r="F88"/>
      <c r="G88"/>
      <c r="H88"/>
      <c r="I88"/>
      <c r="J88"/>
      <c r="K88"/>
      <c r="L88"/>
    </row>
    <row r="89" spans="1:12">
      <c r="A89"/>
      <c r="B89" s="6"/>
      <c r="C89"/>
      <c r="D89"/>
      <c r="E89"/>
      <c r="F89"/>
      <c r="G89"/>
      <c r="H89"/>
      <c r="I89"/>
      <c r="J89"/>
      <c r="K89"/>
      <c r="L89"/>
    </row>
    <row r="90" spans="1:12">
      <c r="A90"/>
      <c r="B90" s="6"/>
      <c r="C90"/>
      <c r="D90"/>
      <c r="E90"/>
      <c r="F90"/>
      <c r="G90"/>
      <c r="H90"/>
      <c r="I90"/>
      <c r="J90"/>
      <c r="K90"/>
      <c r="L90"/>
    </row>
    <row r="91" spans="1:12">
      <c r="A91"/>
      <c r="B91" s="6"/>
      <c r="C91"/>
      <c r="D91"/>
      <c r="E91"/>
      <c r="F91"/>
      <c r="G91"/>
      <c r="H91"/>
      <c r="I91"/>
      <c r="J91"/>
      <c r="K91"/>
      <c r="L91"/>
    </row>
    <row r="92" spans="1:12">
      <c r="A92"/>
      <c r="B92" s="6"/>
      <c r="C92"/>
      <c r="D92"/>
      <c r="E92"/>
      <c r="F92"/>
      <c r="G92"/>
      <c r="H92"/>
      <c r="I92"/>
      <c r="J92"/>
      <c r="K92"/>
      <c r="L92"/>
    </row>
    <row r="93" spans="1:12">
      <c r="A93"/>
      <c r="B93" s="6"/>
      <c r="C93"/>
      <c r="D93"/>
      <c r="E93"/>
      <c r="F93"/>
      <c r="G93"/>
      <c r="H93"/>
      <c r="I93"/>
      <c r="J93"/>
      <c r="K93"/>
      <c r="L93"/>
    </row>
    <row r="94" spans="1:12">
      <c r="A94"/>
      <c r="B94" s="6"/>
      <c r="C94"/>
      <c r="D94"/>
      <c r="E94"/>
      <c r="F94"/>
      <c r="G94"/>
      <c r="H94"/>
      <c r="I94"/>
      <c r="J94"/>
      <c r="K94"/>
      <c r="L94"/>
    </row>
    <row r="95" spans="1:12">
      <c r="A95"/>
      <c r="B95" s="6"/>
      <c r="C95"/>
      <c r="D95"/>
      <c r="E95"/>
      <c r="F95"/>
      <c r="G95"/>
      <c r="H95"/>
      <c r="I95"/>
      <c r="J95"/>
      <c r="K95"/>
      <c r="L95"/>
    </row>
  </sheetData>
  <mergeCells count="3">
    <mergeCell ref="A2:K2"/>
    <mergeCell ref="A24:K24"/>
    <mergeCell ref="H3:J3"/>
  </mergeCells>
  <printOptions horizontalCentered="1"/>
  <pageMargins left="0.51181102362204722" right="0.51181102362204722" top="0.74803149606299213" bottom="0.74803149606299213" header="0.31496062992125984" footer="0.31496062992125984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BN95"/>
  <sheetViews>
    <sheetView view="pageBreakPreview" zoomScaleNormal="100" zoomScaleSheetLayoutView="100" workbookViewId="0">
      <selection activeCell="C11" sqref="C11"/>
    </sheetView>
  </sheetViews>
  <sheetFormatPr defaultRowHeight="12.75"/>
  <cols>
    <col min="1" max="1" width="18.140625" style="7" customWidth="1"/>
    <col min="2" max="2" width="10.5703125" style="38" bestFit="1" customWidth="1"/>
    <col min="3" max="6" width="14" style="38" bestFit="1" customWidth="1"/>
    <col min="7" max="7" width="14.85546875" style="38" bestFit="1" customWidth="1"/>
    <col min="8" max="10" width="17.7109375" style="38" bestFit="1" customWidth="1"/>
    <col min="11" max="12" width="14.85546875" style="38" bestFit="1" customWidth="1"/>
    <col min="13" max="14" width="11.140625" style="38" bestFit="1" customWidth="1"/>
    <col min="15" max="15" width="14.85546875" style="38" bestFit="1" customWidth="1"/>
    <col min="16" max="16" width="13.85546875" style="38" bestFit="1" customWidth="1"/>
    <col min="17" max="17" width="15.140625" style="49" customWidth="1"/>
  </cols>
  <sheetData>
    <row r="1" spans="1:17" ht="15.75" thickBot="1">
      <c r="A1" s="120"/>
      <c r="B1" s="111"/>
      <c r="C1" s="65" t="s">
        <v>263</v>
      </c>
      <c r="D1" s="111"/>
      <c r="E1" s="65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67"/>
    </row>
    <row r="2" spans="1:17" ht="22.5">
      <c r="A2" s="121" t="s">
        <v>46</v>
      </c>
      <c r="B2" s="122"/>
      <c r="C2" s="122"/>
      <c r="D2" s="122"/>
      <c r="E2" s="122"/>
      <c r="F2" s="122"/>
      <c r="G2" s="122"/>
      <c r="H2" s="123"/>
      <c r="I2" s="73" t="s">
        <v>252</v>
      </c>
      <c r="J2"/>
      <c r="K2"/>
      <c r="L2"/>
      <c r="M2"/>
      <c r="N2"/>
      <c r="O2"/>
      <c r="P2"/>
      <c r="Q2"/>
    </row>
    <row r="3" spans="1:17" ht="45">
      <c r="A3" s="119" t="s">
        <v>69</v>
      </c>
      <c r="B3" s="34" t="s">
        <v>56</v>
      </c>
      <c r="C3" s="118" t="s">
        <v>241</v>
      </c>
      <c r="D3" s="118" t="s">
        <v>242</v>
      </c>
      <c r="E3" s="50" t="s">
        <v>243</v>
      </c>
      <c r="F3" s="52"/>
      <c r="G3" s="118" t="s">
        <v>244</v>
      </c>
      <c r="H3" s="118" t="s">
        <v>245</v>
      </c>
      <c r="I3" s="75" t="s">
        <v>251</v>
      </c>
      <c r="J3"/>
      <c r="K3"/>
      <c r="L3"/>
      <c r="M3"/>
      <c r="N3"/>
      <c r="O3"/>
      <c r="P3"/>
      <c r="Q3"/>
    </row>
    <row r="4" spans="1:17">
      <c r="A4" s="124" t="s">
        <v>170</v>
      </c>
      <c r="B4" s="33" t="s">
        <v>84</v>
      </c>
      <c r="C4" s="22" t="s">
        <v>192</v>
      </c>
      <c r="D4" s="22" t="s">
        <v>193</v>
      </c>
      <c r="E4" s="22" t="s">
        <v>194</v>
      </c>
      <c r="F4" s="22" t="s">
        <v>195</v>
      </c>
      <c r="G4" s="22" t="s">
        <v>196</v>
      </c>
      <c r="H4" s="22" t="s">
        <v>197</v>
      </c>
      <c r="I4" s="76"/>
      <c r="J4"/>
      <c r="K4"/>
      <c r="L4"/>
      <c r="M4"/>
      <c r="N4"/>
      <c r="O4"/>
      <c r="P4"/>
      <c r="Q4"/>
    </row>
    <row r="5" spans="1:17">
      <c r="A5" s="125" t="s">
        <v>44</v>
      </c>
      <c r="B5" s="33"/>
      <c r="C5" s="35" t="s">
        <v>225</v>
      </c>
      <c r="D5" s="35" t="s">
        <v>226</v>
      </c>
      <c r="E5" s="35" t="s">
        <v>227</v>
      </c>
      <c r="F5" s="35" t="s">
        <v>228</v>
      </c>
      <c r="G5" s="35" t="s">
        <v>229</v>
      </c>
      <c r="H5" s="35" t="s">
        <v>230</v>
      </c>
      <c r="I5" s="76"/>
      <c r="J5"/>
      <c r="K5"/>
      <c r="L5"/>
      <c r="M5"/>
      <c r="N5"/>
      <c r="O5"/>
      <c r="P5"/>
      <c r="Q5"/>
    </row>
    <row r="6" spans="1:17">
      <c r="A6" s="125" t="s">
        <v>16</v>
      </c>
      <c r="B6" s="33"/>
      <c r="C6" s="11" t="s">
        <v>42</v>
      </c>
      <c r="D6" s="11" t="s">
        <v>42</v>
      </c>
      <c r="E6" s="11" t="s">
        <v>42</v>
      </c>
      <c r="F6" s="11" t="s">
        <v>42</v>
      </c>
      <c r="G6" s="11" t="s">
        <v>42</v>
      </c>
      <c r="H6" s="11" t="s">
        <v>42</v>
      </c>
      <c r="I6" s="76"/>
      <c r="J6"/>
      <c r="K6"/>
      <c r="L6"/>
      <c r="M6"/>
      <c r="N6"/>
      <c r="O6"/>
      <c r="P6"/>
      <c r="Q6"/>
    </row>
    <row r="7" spans="1:17">
      <c r="A7" s="124" t="s">
        <v>17</v>
      </c>
      <c r="B7" s="34"/>
      <c r="C7" s="11" t="s">
        <v>202</v>
      </c>
      <c r="D7" s="11" t="s">
        <v>47</v>
      </c>
      <c r="E7" s="11" t="s">
        <v>203</v>
      </c>
      <c r="F7" s="11" t="s">
        <v>203</v>
      </c>
      <c r="G7" s="11" t="s">
        <v>47</v>
      </c>
      <c r="H7" s="11" t="s">
        <v>48</v>
      </c>
      <c r="I7" s="76"/>
      <c r="J7"/>
      <c r="K7"/>
      <c r="L7"/>
      <c r="M7"/>
      <c r="N7"/>
      <c r="O7"/>
      <c r="P7"/>
      <c r="Q7"/>
    </row>
    <row r="8" spans="1:17">
      <c r="A8" s="124" t="s">
        <v>45</v>
      </c>
      <c r="B8" s="34"/>
      <c r="C8" s="22" t="s">
        <v>49</v>
      </c>
      <c r="D8" s="22" t="s">
        <v>49</v>
      </c>
      <c r="E8" s="22" t="s">
        <v>49</v>
      </c>
      <c r="F8" s="22" t="s">
        <v>49</v>
      </c>
      <c r="G8" s="22" t="s">
        <v>49</v>
      </c>
      <c r="H8" s="22" t="s">
        <v>49</v>
      </c>
      <c r="I8" s="77"/>
      <c r="J8"/>
      <c r="K8"/>
      <c r="L8"/>
      <c r="M8"/>
      <c r="N8"/>
      <c r="O8"/>
      <c r="P8"/>
      <c r="Q8"/>
    </row>
    <row r="9" spans="1:17">
      <c r="A9" s="124" t="s">
        <v>82</v>
      </c>
      <c r="B9" s="34"/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76"/>
      <c r="J9"/>
      <c r="K9"/>
      <c r="L9"/>
      <c r="M9"/>
      <c r="N9"/>
      <c r="O9"/>
      <c r="P9"/>
      <c r="Q9"/>
    </row>
    <row r="10" spans="1:17">
      <c r="A10" s="126" t="s">
        <v>83</v>
      </c>
      <c r="B10" s="33" t="s">
        <v>84</v>
      </c>
      <c r="C10" s="11">
        <v>750</v>
      </c>
      <c r="D10" s="11">
        <v>750</v>
      </c>
      <c r="E10" s="11">
        <v>750</v>
      </c>
      <c r="F10" s="11">
        <v>750</v>
      </c>
      <c r="G10" s="11">
        <v>750</v>
      </c>
      <c r="H10" s="11">
        <v>600</v>
      </c>
      <c r="I10" s="76"/>
      <c r="J10"/>
      <c r="K10"/>
      <c r="L10"/>
      <c r="M10"/>
      <c r="N10"/>
      <c r="O10"/>
      <c r="P10"/>
      <c r="Q10"/>
    </row>
    <row r="11" spans="1:17">
      <c r="A11" s="126" t="s">
        <v>85</v>
      </c>
      <c r="B11" s="33" t="s">
        <v>86</v>
      </c>
      <c r="C11" s="11">
        <v>250</v>
      </c>
      <c r="D11" s="11">
        <v>250</v>
      </c>
      <c r="E11" s="11">
        <v>250</v>
      </c>
      <c r="F11" s="11">
        <v>250</v>
      </c>
      <c r="G11" s="11">
        <v>250</v>
      </c>
      <c r="H11" s="11">
        <v>200</v>
      </c>
      <c r="I11" s="76"/>
      <c r="J11"/>
      <c r="K11"/>
      <c r="L11"/>
      <c r="M11"/>
      <c r="N11"/>
      <c r="O11"/>
      <c r="P11"/>
      <c r="Q11"/>
    </row>
    <row r="12" spans="1:17">
      <c r="A12" s="126" t="s">
        <v>1</v>
      </c>
      <c r="B12" s="33"/>
      <c r="C12" s="11">
        <v>7.87</v>
      </c>
      <c r="D12" s="11">
        <v>7.61</v>
      </c>
      <c r="E12" s="40">
        <v>5.04</v>
      </c>
      <c r="F12" s="40">
        <v>4.75</v>
      </c>
      <c r="G12" s="11">
        <v>7.96</v>
      </c>
      <c r="H12" s="11">
        <v>6.87</v>
      </c>
      <c r="I12" s="77" t="s">
        <v>57</v>
      </c>
      <c r="J12"/>
      <c r="K12"/>
      <c r="L12"/>
      <c r="M12"/>
      <c r="N12"/>
      <c r="O12"/>
      <c r="P12"/>
      <c r="Q12"/>
    </row>
    <row r="13" spans="1:17">
      <c r="A13" s="126" t="s">
        <v>87</v>
      </c>
      <c r="B13" s="33"/>
      <c r="C13" s="18">
        <v>409.17</v>
      </c>
      <c r="D13" s="18">
        <v>434.08</v>
      </c>
      <c r="E13" s="18">
        <v>513.17999999999995</v>
      </c>
      <c r="F13" s="18">
        <v>477.53</v>
      </c>
      <c r="G13" s="18">
        <v>375</v>
      </c>
      <c r="H13" s="18">
        <v>428.71</v>
      </c>
      <c r="I13" s="76"/>
      <c r="J13"/>
      <c r="K13"/>
      <c r="L13"/>
      <c r="M13"/>
      <c r="N13"/>
      <c r="O13"/>
      <c r="P13"/>
      <c r="Q13"/>
    </row>
    <row r="14" spans="1:17">
      <c r="A14" s="126" t="s">
        <v>58</v>
      </c>
      <c r="B14" s="33" t="s">
        <v>88</v>
      </c>
      <c r="C14" s="18">
        <v>78.849999999999994</v>
      </c>
      <c r="D14" s="18">
        <v>1703.14</v>
      </c>
      <c r="E14" s="18">
        <v>89.77</v>
      </c>
      <c r="F14" s="18">
        <v>655.87</v>
      </c>
      <c r="G14" s="18">
        <v>125.88</v>
      </c>
      <c r="H14" s="18">
        <v>744.06</v>
      </c>
      <c r="I14" s="81"/>
      <c r="J14"/>
      <c r="K14"/>
      <c r="L14"/>
      <c r="M14"/>
      <c r="N14"/>
      <c r="O14"/>
      <c r="P14"/>
      <c r="Q14"/>
    </row>
    <row r="15" spans="1:17">
      <c r="A15" s="126" t="s">
        <v>90</v>
      </c>
      <c r="B15" s="33" t="s">
        <v>91</v>
      </c>
      <c r="C15" s="11"/>
      <c r="D15" s="11"/>
      <c r="E15" s="11"/>
      <c r="F15" s="11"/>
      <c r="G15" s="11"/>
      <c r="H15" s="11"/>
      <c r="I15" s="81"/>
      <c r="J15"/>
      <c r="K15"/>
      <c r="L15"/>
      <c r="M15"/>
      <c r="N15"/>
      <c r="O15"/>
      <c r="P15"/>
      <c r="Q15"/>
    </row>
    <row r="16" spans="1:17">
      <c r="A16" s="126" t="s">
        <v>92</v>
      </c>
      <c r="B16" s="33" t="s">
        <v>91</v>
      </c>
      <c r="C16" s="19">
        <v>1.83</v>
      </c>
      <c r="D16" s="19">
        <v>4.07</v>
      </c>
      <c r="E16" s="19">
        <v>7.16</v>
      </c>
      <c r="F16" s="19">
        <v>21.47</v>
      </c>
      <c r="G16" s="19">
        <v>1.83</v>
      </c>
      <c r="H16" s="19">
        <v>3.03</v>
      </c>
      <c r="I16" s="81"/>
      <c r="J16"/>
      <c r="K16"/>
      <c r="L16"/>
      <c r="M16"/>
      <c r="N16"/>
      <c r="O16"/>
      <c r="P16"/>
      <c r="Q16"/>
    </row>
    <row r="17" spans="1:17">
      <c r="A17" s="126" t="s">
        <v>60</v>
      </c>
      <c r="B17" s="33" t="s">
        <v>91</v>
      </c>
      <c r="C17" s="19">
        <v>36.880000000000003</v>
      </c>
      <c r="D17" s="19">
        <v>36.78</v>
      </c>
      <c r="E17" s="19">
        <v>0.8</v>
      </c>
      <c r="F17" s="19">
        <v>-0.23</v>
      </c>
      <c r="G17" s="19">
        <v>75.09</v>
      </c>
      <c r="H17" s="19">
        <v>7.28</v>
      </c>
      <c r="I17" s="81"/>
      <c r="J17"/>
      <c r="K17"/>
      <c r="L17"/>
      <c r="M17"/>
      <c r="N17"/>
      <c r="O17"/>
      <c r="P17"/>
      <c r="Q17"/>
    </row>
    <row r="18" spans="1:17">
      <c r="A18" s="126" t="s">
        <v>59</v>
      </c>
      <c r="B18" s="33" t="s">
        <v>93</v>
      </c>
      <c r="C18" s="11">
        <v>4</v>
      </c>
      <c r="D18" s="11">
        <v>1220</v>
      </c>
      <c r="E18" s="11">
        <v>27</v>
      </c>
      <c r="F18" s="11">
        <v>372</v>
      </c>
      <c r="G18" s="11">
        <v>3</v>
      </c>
      <c r="H18" s="11">
        <v>530</v>
      </c>
      <c r="I18" s="77"/>
      <c r="J18"/>
      <c r="K18"/>
      <c r="L18"/>
      <c r="M18"/>
      <c r="N18"/>
      <c r="O18"/>
      <c r="P18"/>
      <c r="Q18"/>
    </row>
    <row r="19" spans="1:17">
      <c r="A19" s="124" t="s">
        <v>94</v>
      </c>
      <c r="B19" s="33"/>
      <c r="C19" s="11"/>
      <c r="D19" s="11"/>
      <c r="E19" s="11"/>
      <c r="F19" s="11"/>
      <c r="G19" s="11"/>
      <c r="H19" s="11"/>
      <c r="I19" s="81"/>
      <c r="J19"/>
      <c r="K19"/>
      <c r="L19"/>
      <c r="M19"/>
      <c r="N19"/>
      <c r="O19"/>
      <c r="P19"/>
      <c r="Q19"/>
    </row>
    <row r="20" spans="1:17">
      <c r="A20" s="126" t="s">
        <v>95</v>
      </c>
      <c r="B20" s="33" t="s">
        <v>96</v>
      </c>
      <c r="C20" s="17">
        <v>0.8209333333333334</v>
      </c>
      <c r="D20" s="17">
        <v>26.152266666666669</v>
      </c>
      <c r="E20" s="17">
        <v>0.57850000000000001</v>
      </c>
      <c r="F20" s="17">
        <v>7.7454000000000001</v>
      </c>
      <c r="G20" s="17">
        <v>1.5643</v>
      </c>
      <c r="H20" s="17">
        <v>11.187266666666666</v>
      </c>
      <c r="I20" s="81"/>
      <c r="J20"/>
      <c r="K20"/>
      <c r="L20"/>
      <c r="M20"/>
      <c r="N20"/>
      <c r="O20"/>
      <c r="P20"/>
      <c r="Q20"/>
    </row>
    <row r="21" spans="1:17">
      <c r="A21" s="126" t="s">
        <v>97</v>
      </c>
      <c r="B21" s="33" t="s">
        <v>96</v>
      </c>
      <c r="C21" s="17">
        <v>0.89844603552832447</v>
      </c>
      <c r="D21" s="17">
        <v>25.874791134475078</v>
      </c>
      <c r="E21" s="17">
        <v>0.57561839158347761</v>
      </c>
      <c r="F21" s="17">
        <v>7.7190078905685198</v>
      </c>
      <c r="G21" s="17">
        <v>1.6195909611108368</v>
      </c>
      <c r="H21" s="17">
        <v>10.236330122742109</v>
      </c>
      <c r="I21" s="81"/>
      <c r="J21"/>
      <c r="K21"/>
      <c r="L21"/>
      <c r="M21"/>
      <c r="N21"/>
      <c r="O21"/>
      <c r="P21"/>
      <c r="Q21"/>
    </row>
    <row r="22" spans="1:17">
      <c r="A22" s="126" t="s">
        <v>98</v>
      </c>
      <c r="B22" s="33" t="s">
        <v>96</v>
      </c>
      <c r="C22" s="17">
        <v>-7.7512702194991068E-2</v>
      </c>
      <c r="D22" s="17">
        <v>0.27747553219159116</v>
      </c>
      <c r="E22" s="17">
        <v>2.8816084165224076E-3</v>
      </c>
      <c r="F22" s="17">
        <v>2.6392109431480293E-2</v>
      </c>
      <c r="G22" s="17">
        <v>-5.5290961110836756E-2</v>
      </c>
      <c r="H22" s="17">
        <v>0.9509365439245574</v>
      </c>
      <c r="I22" s="81"/>
      <c r="J22"/>
      <c r="K22"/>
      <c r="L22"/>
      <c r="M22"/>
      <c r="N22"/>
      <c r="O22"/>
      <c r="P22"/>
      <c r="Q22"/>
    </row>
    <row r="23" spans="1:17">
      <c r="A23" s="126" t="s">
        <v>99</v>
      </c>
      <c r="B23" s="33" t="s">
        <v>100</v>
      </c>
      <c r="C23" s="21">
        <v>-4.5081791487535161E-2</v>
      </c>
      <c r="D23" s="21">
        <v>5.3332927887669605E-3</v>
      </c>
      <c r="E23" s="21">
        <v>2.4968048664130316E-3</v>
      </c>
      <c r="F23" s="21">
        <v>1.7066356253818418E-3</v>
      </c>
      <c r="G23" s="21">
        <v>-1.7365846313890765E-2</v>
      </c>
      <c r="H23" s="21">
        <v>4.4387343230557513E-2</v>
      </c>
      <c r="I23" s="81"/>
      <c r="J23"/>
      <c r="K23"/>
      <c r="L23"/>
      <c r="M23"/>
      <c r="N23"/>
      <c r="O23"/>
      <c r="P23"/>
      <c r="Q23"/>
    </row>
    <row r="24" spans="1:17">
      <c r="A24" s="130" t="s">
        <v>101</v>
      </c>
      <c r="B24" s="131"/>
      <c r="C24" s="131"/>
      <c r="D24" s="131"/>
      <c r="E24" s="131"/>
      <c r="F24" s="131"/>
      <c r="G24" s="131"/>
      <c r="H24" s="132"/>
      <c r="I24" s="81"/>
      <c r="J24"/>
      <c r="K24"/>
      <c r="L24"/>
      <c r="M24"/>
      <c r="N24"/>
      <c r="O24"/>
      <c r="P24"/>
      <c r="Q24"/>
    </row>
    <row r="25" spans="1:17">
      <c r="A25" s="126" t="s">
        <v>102</v>
      </c>
      <c r="B25" s="33" t="s">
        <v>93</v>
      </c>
      <c r="C25" s="11">
        <v>41.9</v>
      </c>
      <c r="D25" s="11">
        <v>1290</v>
      </c>
      <c r="E25" s="11">
        <v>22.8</v>
      </c>
      <c r="F25" s="11">
        <v>382</v>
      </c>
      <c r="G25" s="11">
        <v>76.900000000000006</v>
      </c>
      <c r="H25" s="11">
        <v>507</v>
      </c>
      <c r="I25" s="81" t="s">
        <v>55</v>
      </c>
      <c r="J25"/>
      <c r="K25"/>
      <c r="L25"/>
      <c r="M25"/>
      <c r="N25"/>
      <c r="O25"/>
      <c r="P25"/>
      <c r="Q25"/>
    </row>
    <row r="26" spans="1:17" ht="22.5">
      <c r="A26" s="126" t="s">
        <v>103</v>
      </c>
      <c r="B26" s="33" t="s">
        <v>93</v>
      </c>
      <c r="C26" s="11">
        <v>1.6299999999999999E-2</v>
      </c>
      <c r="D26" s="11">
        <v>4.7999999999999996E-3</v>
      </c>
      <c r="E26" s="40">
        <v>7.1800000000000003E-2</v>
      </c>
      <c r="F26" s="40">
        <v>0.19400000000000001</v>
      </c>
      <c r="G26" s="11">
        <v>1.11E-2</v>
      </c>
      <c r="H26" s="11">
        <v>1.0800000000000001E-2</v>
      </c>
      <c r="I26" s="94" t="s">
        <v>246</v>
      </c>
      <c r="J26"/>
      <c r="K26"/>
      <c r="L26"/>
      <c r="M26"/>
      <c r="N26"/>
      <c r="O26"/>
      <c r="P26"/>
      <c r="Q26"/>
    </row>
    <row r="27" spans="1:17">
      <c r="A27" s="126" t="s">
        <v>104</v>
      </c>
      <c r="B27" s="33" t="s">
        <v>93</v>
      </c>
      <c r="C27" s="11">
        <v>9.7000000000000005E-4</v>
      </c>
      <c r="D27" s="11">
        <v>1.24E-3</v>
      </c>
      <c r="E27" s="11">
        <v>5.4000000000000001E-4</v>
      </c>
      <c r="F27" s="11">
        <v>8.3000000000000001E-4</v>
      </c>
      <c r="G27" s="11">
        <v>1.2700000000000001E-3</v>
      </c>
      <c r="H27" s="11">
        <v>1.91E-3</v>
      </c>
      <c r="I27" s="77"/>
      <c r="J27"/>
      <c r="K27"/>
      <c r="L27"/>
      <c r="M27"/>
      <c r="N27"/>
      <c r="O27"/>
      <c r="P27"/>
      <c r="Q27"/>
    </row>
    <row r="28" spans="1:17">
      <c r="A28" s="126" t="s">
        <v>105</v>
      </c>
      <c r="B28" s="33" t="s">
        <v>93</v>
      </c>
      <c r="C28" s="40">
        <v>1.77E-2</v>
      </c>
      <c r="D28" s="11">
        <v>2.2599999999999999E-3</v>
      </c>
      <c r="E28" s="40">
        <v>1.6500000000000001E-2</v>
      </c>
      <c r="F28" s="11">
        <v>6.5599999999999999E-3</v>
      </c>
      <c r="G28" s="40">
        <v>1.8700000000000001E-2</v>
      </c>
      <c r="H28" s="40">
        <v>5.7999999999999996E-3</v>
      </c>
      <c r="I28" s="84">
        <v>5.0000000000000001E-3</v>
      </c>
      <c r="J28"/>
      <c r="K28"/>
      <c r="L28"/>
      <c r="M28"/>
      <c r="N28"/>
      <c r="O28"/>
      <c r="P28"/>
      <c r="Q28"/>
    </row>
    <row r="29" spans="1:17">
      <c r="A29" s="126" t="s">
        <v>106</v>
      </c>
      <c r="B29" s="33" t="s">
        <v>93</v>
      </c>
      <c r="C29" s="11">
        <v>4.1999999999999997E-3</v>
      </c>
      <c r="D29" s="11">
        <v>6.7999999999999996E-3</v>
      </c>
      <c r="E29" s="11">
        <v>6.7000000000000002E-4</v>
      </c>
      <c r="F29" s="11">
        <v>1.98E-3</v>
      </c>
      <c r="G29" s="11">
        <v>0.10199999999999999</v>
      </c>
      <c r="H29" s="11">
        <v>5.0500000000000003E-2</v>
      </c>
      <c r="I29" s="77"/>
      <c r="J29"/>
      <c r="K29"/>
      <c r="L29"/>
      <c r="M29"/>
      <c r="N29"/>
      <c r="O29"/>
      <c r="P29"/>
      <c r="Q29"/>
    </row>
    <row r="30" spans="1:17">
      <c r="A30" s="126" t="s">
        <v>107</v>
      </c>
      <c r="B30" s="33" t="s">
        <v>93</v>
      </c>
      <c r="C30" s="37">
        <v>1.0000000000000001E-5</v>
      </c>
      <c r="D30" s="37">
        <v>1.0000000000000001E-5</v>
      </c>
      <c r="E30" s="11">
        <v>4.0000000000000003E-5</v>
      </c>
      <c r="F30" s="11">
        <v>1.6000000000000001E-4</v>
      </c>
      <c r="G30" s="37">
        <v>1.0000000000000001E-5</v>
      </c>
      <c r="H30" s="37">
        <v>1.0000000000000001E-5</v>
      </c>
      <c r="I30" s="77"/>
      <c r="J30"/>
      <c r="K30"/>
      <c r="L30"/>
      <c r="M30"/>
      <c r="N30"/>
      <c r="O30"/>
      <c r="P30"/>
      <c r="Q30"/>
    </row>
    <row r="31" spans="1:17">
      <c r="A31" s="126" t="s">
        <v>108</v>
      </c>
      <c r="B31" s="33" t="s">
        <v>93</v>
      </c>
      <c r="C31" s="37">
        <v>5.0000000000000004E-6</v>
      </c>
      <c r="D31" s="37">
        <v>5.0000000000000004E-6</v>
      </c>
      <c r="E31" s="37">
        <v>5.0000000000000004E-6</v>
      </c>
      <c r="F31" s="37">
        <v>5.0000000000000004E-6</v>
      </c>
      <c r="G31" s="37">
        <v>5.0000000000000004E-6</v>
      </c>
      <c r="H31" s="37">
        <v>5.0000000000000004E-6</v>
      </c>
      <c r="I31" s="77"/>
      <c r="J31"/>
      <c r="K31"/>
      <c r="L31"/>
      <c r="M31"/>
      <c r="N31"/>
      <c r="O31"/>
      <c r="P31"/>
      <c r="Q31"/>
    </row>
    <row r="32" spans="1:17">
      <c r="A32" s="126" t="s">
        <v>109</v>
      </c>
      <c r="B32" s="33" t="s">
        <v>93</v>
      </c>
      <c r="C32" s="37">
        <v>0.05</v>
      </c>
      <c r="D32" s="37">
        <v>0.05</v>
      </c>
      <c r="E32" s="37">
        <v>0.05</v>
      </c>
      <c r="F32" s="37">
        <v>0.05</v>
      </c>
      <c r="G32" s="37">
        <v>0.05</v>
      </c>
      <c r="H32" s="37">
        <v>0.05</v>
      </c>
      <c r="I32" s="95">
        <v>1.5</v>
      </c>
      <c r="J32"/>
      <c r="K32"/>
      <c r="L32"/>
      <c r="M32"/>
      <c r="N32"/>
      <c r="O32"/>
      <c r="P32"/>
      <c r="Q32"/>
    </row>
    <row r="33" spans="1:17">
      <c r="A33" s="126" t="s">
        <v>110</v>
      </c>
      <c r="B33" s="33" t="s">
        <v>93</v>
      </c>
      <c r="C33" s="11">
        <v>2.0000000000000002E-5</v>
      </c>
      <c r="D33" s="40">
        <v>2.8500000000000001E-3</v>
      </c>
      <c r="E33" s="40">
        <v>4.2700000000000004E-3</v>
      </c>
      <c r="F33" s="40">
        <v>4.8300000000000003E-2</v>
      </c>
      <c r="G33" s="11">
        <v>4.3000000000000002E-5</v>
      </c>
      <c r="H33" s="40">
        <v>1.0699999999999999E-2</v>
      </c>
      <c r="I33" s="96" t="s">
        <v>247</v>
      </c>
      <c r="J33"/>
      <c r="K33"/>
      <c r="L33"/>
      <c r="M33"/>
      <c r="N33"/>
      <c r="O33"/>
      <c r="P33"/>
      <c r="Q33"/>
    </row>
    <row r="34" spans="1:17">
      <c r="A34" s="126" t="s">
        <v>111</v>
      </c>
      <c r="B34" s="33" t="s">
        <v>93</v>
      </c>
      <c r="C34" s="11">
        <v>13.2</v>
      </c>
      <c r="D34" s="11">
        <v>471</v>
      </c>
      <c r="E34" s="11">
        <v>6.92</v>
      </c>
      <c r="F34" s="11">
        <v>147</v>
      </c>
      <c r="G34" s="11">
        <v>22.7</v>
      </c>
      <c r="H34" s="11">
        <v>191</v>
      </c>
      <c r="I34" s="77"/>
      <c r="J34"/>
      <c r="K34"/>
      <c r="L34"/>
      <c r="M34"/>
      <c r="N34"/>
      <c r="O34"/>
      <c r="P34"/>
      <c r="Q34"/>
    </row>
    <row r="35" spans="1:17">
      <c r="A35" s="126" t="s">
        <v>112</v>
      </c>
      <c r="B35" s="33" t="s">
        <v>93</v>
      </c>
      <c r="C35" s="11">
        <v>8.0000000000000004E-4</v>
      </c>
      <c r="D35" s="11">
        <v>2.0000000000000001E-4</v>
      </c>
      <c r="E35" s="11">
        <v>1E-4</v>
      </c>
      <c r="F35" s="11">
        <v>1E-4</v>
      </c>
      <c r="G35" s="11">
        <v>2.9999999999999997E-4</v>
      </c>
      <c r="H35" s="11">
        <v>1E-4</v>
      </c>
      <c r="I35" s="77"/>
      <c r="J35"/>
      <c r="K35"/>
      <c r="L35"/>
      <c r="M35"/>
      <c r="N35"/>
      <c r="O35"/>
      <c r="P35"/>
      <c r="Q35"/>
    </row>
    <row r="36" spans="1:17">
      <c r="A36" s="126" t="s">
        <v>113</v>
      </c>
      <c r="B36" s="33" t="s">
        <v>93</v>
      </c>
      <c r="C36" s="11">
        <v>7.9999999999999996E-6</v>
      </c>
      <c r="D36" s="11">
        <v>2.1999999999999999E-5</v>
      </c>
      <c r="E36" s="11">
        <v>1.4999999999999999E-4</v>
      </c>
      <c r="F36" s="11">
        <v>1.09E-3</v>
      </c>
      <c r="G36" s="11">
        <v>9.0000000000000002E-6</v>
      </c>
      <c r="H36" s="11">
        <v>2.3E-5</v>
      </c>
      <c r="I36" s="77"/>
      <c r="J36"/>
      <c r="K36"/>
      <c r="L36"/>
      <c r="M36"/>
      <c r="N36"/>
      <c r="O36"/>
      <c r="P36"/>
      <c r="Q36"/>
    </row>
    <row r="37" spans="1:17">
      <c r="A37" s="126" t="s">
        <v>114</v>
      </c>
      <c r="B37" s="33" t="s">
        <v>93</v>
      </c>
      <c r="C37" s="11">
        <v>1.3799999999999999E-3</v>
      </c>
      <c r="D37" s="11">
        <v>9.3000000000000005E-4</v>
      </c>
      <c r="E37" s="40">
        <v>3.95E-2</v>
      </c>
      <c r="F37" s="40">
        <v>0.17899999999999999</v>
      </c>
      <c r="G37" s="11">
        <v>1.9499999999999999E-3</v>
      </c>
      <c r="H37" s="11">
        <v>2.1199999999999999E-3</v>
      </c>
      <c r="I37" s="97" t="s">
        <v>248</v>
      </c>
      <c r="J37"/>
      <c r="K37"/>
      <c r="L37"/>
      <c r="M37"/>
      <c r="N37"/>
      <c r="O37"/>
      <c r="P37"/>
      <c r="Q37"/>
    </row>
    <row r="38" spans="1:17">
      <c r="A38" s="126" t="s">
        <v>115</v>
      </c>
      <c r="B38" s="33" t="s">
        <v>93</v>
      </c>
      <c r="C38" s="11">
        <v>7.0000000000000001E-3</v>
      </c>
      <c r="D38" s="11">
        <v>8.0000000000000002E-3</v>
      </c>
      <c r="E38" s="11">
        <v>2E-3</v>
      </c>
      <c r="F38" s="11">
        <v>8.0000000000000002E-3</v>
      </c>
      <c r="G38" s="11">
        <v>3.0000000000000001E-3</v>
      </c>
      <c r="H38" s="11">
        <v>4.0000000000000001E-3</v>
      </c>
      <c r="I38" s="77">
        <v>0.3</v>
      </c>
      <c r="J38"/>
      <c r="K38"/>
      <c r="L38"/>
      <c r="M38"/>
      <c r="N38"/>
      <c r="O38"/>
      <c r="P38"/>
      <c r="Q38"/>
    </row>
    <row r="39" spans="1:17">
      <c r="A39" s="126" t="s">
        <v>116</v>
      </c>
      <c r="B39" s="33" t="s">
        <v>93</v>
      </c>
      <c r="C39" s="11">
        <v>4.8999999999999998E-5</v>
      </c>
      <c r="D39" s="11">
        <v>1.0900000000000001E-4</v>
      </c>
      <c r="E39" s="11">
        <v>5.3000000000000001E-5</v>
      </c>
      <c r="F39" s="11">
        <v>2.41E-4</v>
      </c>
      <c r="G39" s="11">
        <v>2.5000000000000001E-5</v>
      </c>
      <c r="H39" s="11">
        <v>3.0000000000000001E-5</v>
      </c>
      <c r="I39" s="96" t="s">
        <v>249</v>
      </c>
      <c r="J39"/>
      <c r="K39"/>
      <c r="L39"/>
      <c r="M39"/>
      <c r="N39"/>
      <c r="O39"/>
      <c r="P39"/>
      <c r="Q39"/>
    </row>
    <row r="40" spans="1:17">
      <c r="A40" s="126" t="s">
        <v>117</v>
      </c>
      <c r="B40" s="33" t="s">
        <v>93</v>
      </c>
      <c r="C40" s="11">
        <v>8.0000000000000004E-4</v>
      </c>
      <c r="D40" s="11">
        <v>5.0000000000000001E-3</v>
      </c>
      <c r="E40" s="11">
        <v>4.4999999999999997E-3</v>
      </c>
      <c r="F40" s="11">
        <v>5.1000000000000004E-3</v>
      </c>
      <c r="G40" s="11">
        <v>1E-3</v>
      </c>
      <c r="H40" s="11">
        <v>1.8E-3</v>
      </c>
      <c r="I40" s="88"/>
      <c r="J40"/>
      <c r="K40"/>
      <c r="L40"/>
      <c r="M40"/>
      <c r="N40"/>
      <c r="O40"/>
      <c r="P40"/>
      <c r="Q40"/>
    </row>
    <row r="41" spans="1:17">
      <c r="A41" s="126" t="s">
        <v>118</v>
      </c>
      <c r="B41" s="33" t="s">
        <v>93</v>
      </c>
      <c r="C41" s="11">
        <v>2.14</v>
      </c>
      <c r="D41" s="11">
        <v>26.8</v>
      </c>
      <c r="E41" s="11">
        <v>1.33</v>
      </c>
      <c r="F41" s="11">
        <v>3.47</v>
      </c>
      <c r="G41" s="11">
        <v>4.92</v>
      </c>
      <c r="H41" s="11">
        <v>7.17</v>
      </c>
      <c r="I41" s="84"/>
      <c r="J41"/>
      <c r="K41"/>
      <c r="L41"/>
      <c r="M41"/>
      <c r="N41"/>
      <c r="O41"/>
      <c r="P41"/>
      <c r="Q41"/>
    </row>
    <row r="42" spans="1:17">
      <c r="A42" s="126" t="s">
        <v>119</v>
      </c>
      <c r="B42" s="33" t="s">
        <v>93</v>
      </c>
      <c r="C42" s="11">
        <v>5.1999999999999995E-4</v>
      </c>
      <c r="D42" s="11">
        <v>3.2000000000000002E-3</v>
      </c>
      <c r="E42" s="11">
        <v>0.28499999999999998</v>
      </c>
      <c r="F42" s="11">
        <v>12.4</v>
      </c>
      <c r="G42" s="11">
        <v>1.07E-3</v>
      </c>
      <c r="H42" s="11">
        <v>8.1500000000000003E-2</v>
      </c>
      <c r="I42" s="77"/>
      <c r="J42"/>
      <c r="K42"/>
      <c r="L42"/>
      <c r="M42"/>
      <c r="N42"/>
      <c r="O42"/>
      <c r="P42"/>
      <c r="Q42"/>
    </row>
    <row r="43" spans="1:17">
      <c r="A43" s="126" t="s">
        <v>120</v>
      </c>
      <c r="B43" s="33" t="s">
        <v>93</v>
      </c>
      <c r="C43" s="37">
        <v>0.01</v>
      </c>
      <c r="D43" s="37">
        <v>0.01</v>
      </c>
      <c r="E43" s="37">
        <v>0.01</v>
      </c>
      <c r="F43" s="11">
        <v>0.88</v>
      </c>
      <c r="G43" s="37">
        <v>0.01</v>
      </c>
      <c r="H43" s="37">
        <v>0.01</v>
      </c>
      <c r="I43" s="77">
        <v>2.5999999999999999E-3</v>
      </c>
      <c r="J43"/>
      <c r="K43"/>
      <c r="L43"/>
      <c r="M43"/>
      <c r="N43"/>
      <c r="O43"/>
      <c r="P43"/>
      <c r="Q43"/>
    </row>
    <row r="44" spans="1:17">
      <c r="A44" s="126" t="s">
        <v>123</v>
      </c>
      <c r="B44" s="33" t="s">
        <v>93</v>
      </c>
      <c r="C44" s="11">
        <v>7.2199999999999999E-3</v>
      </c>
      <c r="D44" s="11">
        <v>1.1E-4</v>
      </c>
      <c r="E44" s="37">
        <v>5.0000000000000002E-5</v>
      </c>
      <c r="F44" s="37">
        <v>5.0000000000000002E-5</v>
      </c>
      <c r="G44" s="11">
        <v>8.9999999999999998E-4</v>
      </c>
      <c r="H44" s="11">
        <v>6.0000000000000002E-5</v>
      </c>
      <c r="I44" s="77">
        <v>7.2999999999999995E-2</v>
      </c>
      <c r="J44"/>
      <c r="K44"/>
      <c r="L44"/>
      <c r="M44"/>
      <c r="N44"/>
      <c r="O44"/>
      <c r="P44"/>
      <c r="Q44"/>
    </row>
    <row r="45" spans="1:17">
      <c r="A45" s="126" t="s">
        <v>124</v>
      </c>
      <c r="B45" s="33" t="s">
        <v>93</v>
      </c>
      <c r="C45" s="11">
        <v>2.9E-4</v>
      </c>
      <c r="D45" s="11">
        <v>4.2000000000000002E-4</v>
      </c>
      <c r="E45" s="11">
        <v>1.01E-3</v>
      </c>
      <c r="F45" s="11">
        <v>1.1299999999999999E-2</v>
      </c>
      <c r="G45" s="11">
        <v>2.2000000000000001E-4</v>
      </c>
      <c r="H45" s="11">
        <v>5.4000000000000001E-4</v>
      </c>
      <c r="I45" s="97" t="s">
        <v>250</v>
      </c>
      <c r="J45"/>
      <c r="K45"/>
      <c r="L45"/>
      <c r="M45"/>
      <c r="N45"/>
      <c r="O45"/>
      <c r="P45"/>
      <c r="Q45"/>
    </row>
    <row r="46" spans="1:17">
      <c r="A46" s="126" t="s">
        <v>126</v>
      </c>
      <c r="B46" s="33" t="s">
        <v>93</v>
      </c>
      <c r="C46" s="11">
        <v>6.5000000000000002E-2</v>
      </c>
      <c r="D46" s="11">
        <v>7.0000000000000001E-3</v>
      </c>
      <c r="E46" s="11">
        <v>8.9999999999999993E-3</v>
      </c>
      <c r="F46" s="11">
        <v>8.0000000000000002E-3</v>
      </c>
      <c r="G46" s="11">
        <v>7.0000000000000001E-3</v>
      </c>
      <c r="H46" s="11">
        <v>7.0000000000000001E-3</v>
      </c>
      <c r="I46" s="77"/>
      <c r="J46"/>
      <c r="K46"/>
      <c r="L46"/>
      <c r="M46"/>
      <c r="N46"/>
      <c r="O46"/>
      <c r="P46"/>
      <c r="Q46"/>
    </row>
    <row r="47" spans="1:17">
      <c r="A47" s="126" t="s">
        <v>127</v>
      </c>
      <c r="B47" s="33" t="s">
        <v>93</v>
      </c>
      <c r="C47" s="11">
        <v>1.23</v>
      </c>
      <c r="D47" s="11">
        <v>5.88</v>
      </c>
      <c r="E47" s="11">
        <v>3.79</v>
      </c>
      <c r="F47" s="11">
        <v>3.24</v>
      </c>
      <c r="G47" s="11">
        <v>1.86</v>
      </c>
      <c r="H47" s="11">
        <v>3.98</v>
      </c>
      <c r="I47" s="77"/>
      <c r="J47"/>
      <c r="K47"/>
      <c r="L47"/>
      <c r="M47"/>
      <c r="N47"/>
      <c r="O47"/>
      <c r="P47"/>
      <c r="Q47"/>
    </row>
    <row r="48" spans="1:17">
      <c r="A48" s="126" t="s">
        <v>128</v>
      </c>
      <c r="B48" s="33" t="s">
        <v>93</v>
      </c>
      <c r="C48" s="11">
        <v>2.0000000000000001E-4</v>
      </c>
      <c r="D48" s="37">
        <v>4.0000000000000003E-5</v>
      </c>
      <c r="E48" s="37">
        <v>4.0000000000000003E-5</v>
      </c>
      <c r="F48" s="11">
        <v>6.9999999999999994E-5</v>
      </c>
      <c r="G48" s="11">
        <v>5.0000000000000002E-5</v>
      </c>
      <c r="H48" s="11">
        <v>5.0000000000000002E-5</v>
      </c>
      <c r="I48" s="77">
        <v>1E-3</v>
      </c>
      <c r="J48"/>
      <c r="K48"/>
      <c r="L48"/>
      <c r="M48"/>
      <c r="N48"/>
      <c r="O48"/>
      <c r="P48"/>
      <c r="Q48"/>
    </row>
    <row r="49" spans="1:66">
      <c r="A49" s="126" t="s">
        <v>129</v>
      </c>
      <c r="B49" s="33" t="s">
        <v>93</v>
      </c>
      <c r="C49" s="11">
        <v>2.83</v>
      </c>
      <c r="D49" s="11">
        <v>1.68</v>
      </c>
      <c r="E49" s="11">
        <v>1.89</v>
      </c>
      <c r="F49" s="11">
        <v>2.72</v>
      </c>
      <c r="G49" s="11">
        <v>1.79</v>
      </c>
      <c r="H49" s="11">
        <v>2.5099999999999998</v>
      </c>
      <c r="I49" s="77"/>
      <c r="J49"/>
      <c r="K49"/>
      <c r="L49"/>
      <c r="M49"/>
      <c r="N49"/>
      <c r="O49"/>
      <c r="P49"/>
      <c r="Q49"/>
    </row>
    <row r="50" spans="1:66">
      <c r="A50" s="126" t="s">
        <v>130</v>
      </c>
      <c r="B50" s="33" t="s">
        <v>93</v>
      </c>
      <c r="C50" s="37">
        <v>5.0000000000000004E-6</v>
      </c>
      <c r="D50" s="37">
        <v>5.0000000000000004E-6</v>
      </c>
      <c r="E50" s="11">
        <v>1.06E-3</v>
      </c>
      <c r="F50" s="11">
        <v>1.5100000000000001E-4</v>
      </c>
      <c r="G50" s="37">
        <v>5.0000000000000004E-6</v>
      </c>
      <c r="H50" s="11">
        <v>5.0000000000000004E-6</v>
      </c>
      <c r="I50" s="77">
        <v>1E-4</v>
      </c>
      <c r="J50"/>
      <c r="K50"/>
      <c r="L50"/>
      <c r="M50"/>
      <c r="N50"/>
      <c r="O50"/>
      <c r="P50"/>
      <c r="Q50"/>
    </row>
    <row r="51" spans="1:66">
      <c r="A51" s="126" t="s">
        <v>131</v>
      </c>
      <c r="B51" s="33" t="s">
        <v>93</v>
      </c>
      <c r="C51" s="11">
        <v>0.74</v>
      </c>
      <c r="D51" s="11">
        <v>0.36</v>
      </c>
      <c r="E51" s="11">
        <v>0.55000000000000004</v>
      </c>
      <c r="F51" s="11">
        <v>0.35</v>
      </c>
      <c r="G51" s="11">
        <v>0.79</v>
      </c>
      <c r="H51" s="11">
        <v>0.31</v>
      </c>
      <c r="I51" s="89"/>
      <c r="J51"/>
      <c r="K51"/>
      <c r="L51"/>
      <c r="M51"/>
      <c r="N51"/>
      <c r="O51"/>
      <c r="P51"/>
      <c r="Q51"/>
    </row>
    <row r="52" spans="1:66">
      <c r="A52" s="126" t="s">
        <v>132</v>
      </c>
      <c r="B52" s="33" t="s">
        <v>93</v>
      </c>
      <c r="C52" s="11">
        <v>2.9499999999999998E-2</v>
      </c>
      <c r="D52" s="11">
        <v>0.433</v>
      </c>
      <c r="E52" s="11">
        <v>1.15E-3</v>
      </c>
      <c r="F52" s="11">
        <v>0.249</v>
      </c>
      <c r="G52" s="11">
        <v>7.5700000000000003E-2</v>
      </c>
      <c r="H52" s="11">
        <v>0.21</v>
      </c>
      <c r="I52" s="89"/>
      <c r="J52"/>
      <c r="K52"/>
      <c r="L52"/>
      <c r="M52"/>
      <c r="N52"/>
      <c r="O52"/>
      <c r="P52"/>
      <c r="Q52"/>
    </row>
    <row r="53" spans="1:66">
      <c r="A53" s="126" t="s">
        <v>133</v>
      </c>
      <c r="B53" s="33" t="s">
        <v>93</v>
      </c>
      <c r="C53" s="37">
        <v>3</v>
      </c>
      <c r="D53" s="11">
        <v>455</v>
      </c>
      <c r="E53" s="11">
        <v>12</v>
      </c>
      <c r="F53" s="11">
        <v>149</v>
      </c>
      <c r="G53" s="37">
        <v>3</v>
      </c>
      <c r="H53" s="11">
        <v>178</v>
      </c>
      <c r="I53" s="77"/>
      <c r="J53"/>
      <c r="K53"/>
      <c r="L53"/>
      <c r="M53"/>
      <c r="N53"/>
      <c r="O53"/>
      <c r="P53"/>
      <c r="Q53"/>
    </row>
    <row r="54" spans="1:66">
      <c r="A54" s="126" t="s">
        <v>134</v>
      </c>
      <c r="B54" s="33" t="s">
        <v>93</v>
      </c>
      <c r="C54" s="11">
        <v>5.0000000000000004E-6</v>
      </c>
      <c r="D54" s="11">
        <v>9.0000000000000006E-5</v>
      </c>
      <c r="E54" s="11">
        <v>2.4499999999999999E-4</v>
      </c>
      <c r="F54" s="11">
        <v>1.18E-4</v>
      </c>
      <c r="G54" s="11">
        <v>7.9999999999999996E-6</v>
      </c>
      <c r="H54" s="11">
        <v>5.5999999999999999E-5</v>
      </c>
      <c r="I54" s="77">
        <v>8.0000000000000004E-4</v>
      </c>
      <c r="J54"/>
      <c r="K54"/>
      <c r="L54"/>
      <c r="M54"/>
      <c r="N54"/>
      <c r="O54"/>
      <c r="P54"/>
      <c r="Q54"/>
    </row>
    <row r="55" spans="1:66">
      <c r="A55" s="126" t="s">
        <v>135</v>
      </c>
      <c r="B55" s="33" t="s">
        <v>93</v>
      </c>
      <c r="C55" s="37">
        <v>1.0000000000000001E-5</v>
      </c>
      <c r="D55" s="11">
        <v>2.0000000000000002E-5</v>
      </c>
      <c r="E55" s="11">
        <v>2.0000000000000002E-5</v>
      </c>
      <c r="F55" s="37">
        <v>1.0000000000000001E-5</v>
      </c>
      <c r="G55" s="37">
        <v>1.0000000000000001E-5</v>
      </c>
      <c r="H55" s="37">
        <v>1.0000000000000001E-5</v>
      </c>
      <c r="I55" s="77"/>
      <c r="J55"/>
      <c r="K55"/>
      <c r="L55"/>
      <c r="M55"/>
      <c r="N55"/>
      <c r="O55"/>
      <c r="P55"/>
      <c r="Q55"/>
    </row>
    <row r="56" spans="1:66">
      <c r="A56" s="126" t="s">
        <v>136</v>
      </c>
      <c r="B56" s="33" t="s">
        <v>93</v>
      </c>
      <c r="C56" s="11">
        <v>6.9999999999999999E-4</v>
      </c>
      <c r="D56" s="11">
        <v>8.0000000000000004E-4</v>
      </c>
      <c r="E56" s="11">
        <v>5.9999999999999995E-4</v>
      </c>
      <c r="F56" s="11">
        <v>1E-3</v>
      </c>
      <c r="G56" s="11">
        <v>6.9999999999999999E-4</v>
      </c>
      <c r="H56" s="11">
        <v>6.9999999999999999E-4</v>
      </c>
      <c r="I56" s="77"/>
      <c r="J56"/>
      <c r="K56"/>
      <c r="L56"/>
      <c r="M56"/>
      <c r="N56"/>
      <c r="O56"/>
      <c r="P56"/>
      <c r="Q56"/>
    </row>
    <row r="57" spans="1:66">
      <c r="A57" s="126" t="s">
        <v>137</v>
      </c>
      <c r="B57" s="33" t="s">
        <v>93</v>
      </c>
      <c r="C57" s="11">
        <v>1.5699999999999999E-4</v>
      </c>
      <c r="D57" s="11">
        <v>4.2200000000000001E-4</v>
      </c>
      <c r="E57" s="11">
        <v>1.2E-5</v>
      </c>
      <c r="F57" s="11">
        <v>1.15E-4</v>
      </c>
      <c r="G57" s="11">
        <v>2.1100000000000001E-4</v>
      </c>
      <c r="H57" s="11">
        <v>6.9999999999999999E-6</v>
      </c>
      <c r="I57" s="77"/>
      <c r="J57"/>
      <c r="K57"/>
      <c r="L57"/>
      <c r="M57"/>
      <c r="N57"/>
      <c r="O57"/>
      <c r="P57"/>
      <c r="Q57"/>
    </row>
    <row r="58" spans="1:66">
      <c r="A58" s="126" t="s">
        <v>138</v>
      </c>
      <c r="B58" s="33" t="s">
        <v>93</v>
      </c>
      <c r="C58" s="37">
        <v>2.0000000000000001E-4</v>
      </c>
      <c r="D58" s="37">
        <v>2.0000000000000001E-4</v>
      </c>
      <c r="E58" s="37">
        <v>2.0000000000000001E-4</v>
      </c>
      <c r="F58" s="37">
        <v>2.0000000000000001E-4</v>
      </c>
      <c r="G58" s="37">
        <v>2.0000000000000001E-4</v>
      </c>
      <c r="H58" s="37">
        <v>2.0000000000000001E-4</v>
      </c>
      <c r="I58" s="77"/>
      <c r="J58"/>
      <c r="K58"/>
      <c r="L58"/>
      <c r="M58"/>
      <c r="N58"/>
      <c r="O58"/>
      <c r="P58"/>
      <c r="Q58"/>
    </row>
    <row r="59" spans="1:66">
      <c r="A59" s="126" t="s">
        <v>139</v>
      </c>
      <c r="B59" s="33" t="s">
        <v>93</v>
      </c>
      <c r="C59" s="11">
        <v>1.4E-3</v>
      </c>
      <c r="D59" s="11">
        <v>6.5600000000000006E-2</v>
      </c>
      <c r="E59" s="40">
        <v>0.57099999999999995</v>
      </c>
      <c r="F59" s="40">
        <v>5.73</v>
      </c>
      <c r="G59" s="11">
        <v>1.6999999999999999E-3</v>
      </c>
      <c r="H59" s="11">
        <v>0.192</v>
      </c>
      <c r="I59" s="77">
        <v>0.03</v>
      </c>
      <c r="J59"/>
      <c r="K59"/>
      <c r="L59"/>
      <c r="M59"/>
      <c r="N59"/>
      <c r="O59"/>
      <c r="P59"/>
      <c r="Q59"/>
    </row>
    <row r="60" spans="1:66" ht="13.5" thickBot="1">
      <c r="A60" s="127" t="s">
        <v>140</v>
      </c>
      <c r="B60" s="128" t="s">
        <v>93</v>
      </c>
      <c r="C60" s="129">
        <v>1E-4</v>
      </c>
      <c r="D60" s="129">
        <v>1E-4</v>
      </c>
      <c r="E60" s="129">
        <v>1E-4</v>
      </c>
      <c r="F60" s="129">
        <v>1E-4</v>
      </c>
      <c r="G60" s="129">
        <v>1E-4</v>
      </c>
      <c r="H60" s="129">
        <v>1E-4</v>
      </c>
      <c r="I60" s="93"/>
      <c r="J60"/>
      <c r="K60"/>
      <c r="L60"/>
      <c r="M60"/>
      <c r="N60"/>
      <c r="O60"/>
      <c r="P60"/>
      <c r="Q60"/>
    </row>
    <row r="61" spans="1:66" s="56" customFormat="1">
      <c r="A61" s="68" t="s">
        <v>253</v>
      </c>
      <c r="B61" s="60"/>
      <c r="W61" s="57"/>
      <c r="X61" s="57"/>
      <c r="Y61" s="57"/>
      <c r="Z61" s="57"/>
      <c r="AA61" s="57"/>
      <c r="AB61" s="57"/>
      <c r="AZ61" s="57"/>
      <c r="BA61" s="57"/>
      <c r="BB61" s="57"/>
      <c r="BC61" s="57"/>
      <c r="BD61" s="57"/>
      <c r="BE61" s="57"/>
      <c r="BF61" s="57"/>
    </row>
    <row r="62" spans="1:66" s="56" customFormat="1">
      <c r="A62" s="58" t="s">
        <v>256</v>
      </c>
      <c r="B62" s="59"/>
      <c r="W62" s="57"/>
      <c r="X62" s="57"/>
      <c r="Y62" s="57"/>
      <c r="Z62" s="57"/>
      <c r="AA62" s="57"/>
      <c r="AB62" s="57"/>
      <c r="AZ62" s="57"/>
      <c r="BA62" s="57"/>
      <c r="BB62" s="57"/>
      <c r="BC62" s="57"/>
      <c r="BD62" s="57"/>
      <c r="BE62" s="57"/>
      <c r="BF62" s="57"/>
    </row>
    <row r="63" spans="1:66" s="56" customFormat="1">
      <c r="A63" s="58"/>
      <c r="B63" s="59"/>
      <c r="AE63" s="57"/>
      <c r="AF63" s="57"/>
      <c r="AG63" s="57"/>
      <c r="AI63" s="57"/>
      <c r="AJ63" s="57"/>
      <c r="BH63" s="57"/>
      <c r="BI63" s="57"/>
      <c r="BK63" s="57"/>
      <c r="BL63" s="57"/>
      <c r="BM63" s="57"/>
      <c r="BN63" s="57"/>
    </row>
    <row r="64" spans="1:66" s="56" customFormat="1">
      <c r="A64" s="58"/>
      <c r="B64" s="59"/>
      <c r="AE64" s="57"/>
      <c r="AF64" s="57"/>
      <c r="AG64" s="57"/>
      <c r="AI64" s="57"/>
      <c r="AJ64" s="57"/>
      <c r="BH64" s="57"/>
      <c r="BI64" s="57"/>
      <c r="BK64" s="57"/>
      <c r="BL64" s="57"/>
      <c r="BM64" s="57"/>
      <c r="BN64" s="57"/>
    </row>
    <row r="65" spans="1:66" s="56" customFormat="1">
      <c r="A65" s="58"/>
      <c r="B65" s="59"/>
      <c r="AE65" s="57"/>
      <c r="AF65" s="57"/>
      <c r="AG65" s="57"/>
      <c r="AI65" s="57"/>
      <c r="AJ65" s="57"/>
      <c r="BH65" s="57"/>
      <c r="BI65" s="57"/>
      <c r="BK65" s="57"/>
      <c r="BL65" s="57"/>
      <c r="BM65" s="57"/>
      <c r="BN65" s="57"/>
    </row>
    <row r="66" spans="1:66" s="56" customFormat="1">
      <c r="A66" s="61"/>
      <c r="B66" s="62"/>
      <c r="AE66" s="57"/>
      <c r="AF66" s="57"/>
      <c r="AG66" s="57"/>
      <c r="AI66" s="57"/>
      <c r="AJ66" s="57"/>
      <c r="BH66" s="57"/>
      <c r="BI66" s="57"/>
      <c r="BK66" s="57"/>
      <c r="BL66" s="57"/>
      <c r="BM66" s="57"/>
      <c r="BN66" s="57"/>
    </row>
    <row r="67" spans="1:66" s="56" customFormat="1">
      <c r="A67" s="61"/>
      <c r="B67" s="62"/>
      <c r="AE67" s="57"/>
      <c r="AF67" s="57"/>
      <c r="AG67" s="57"/>
      <c r="AH67" s="57"/>
      <c r="AI67" s="57"/>
      <c r="AJ67" s="57"/>
      <c r="BH67" s="57"/>
      <c r="BI67" s="57"/>
      <c r="BJ67" s="57"/>
      <c r="BK67" s="57"/>
      <c r="BL67" s="57"/>
      <c r="BM67" s="57"/>
      <c r="BN67" s="57"/>
    </row>
    <row r="68" spans="1:66" s="56" customFormat="1">
      <c r="A68" s="61"/>
      <c r="B68" s="62"/>
      <c r="AE68" s="57"/>
      <c r="AF68" s="57"/>
      <c r="AG68" s="57"/>
      <c r="AH68" s="57"/>
      <c r="AI68" s="57"/>
      <c r="AJ68" s="57"/>
      <c r="BH68" s="57"/>
      <c r="BI68" s="57"/>
      <c r="BJ68" s="57"/>
      <c r="BK68" s="57"/>
      <c r="BL68" s="57"/>
      <c r="BM68" s="57"/>
      <c r="BN68" s="57"/>
    </row>
    <row r="69" spans="1:66" s="56" customFormat="1">
      <c r="A69" s="61"/>
      <c r="B69" s="62"/>
      <c r="AE69" s="57"/>
      <c r="AF69" s="57"/>
      <c r="AG69" s="57"/>
      <c r="AH69" s="57"/>
      <c r="AI69" s="57"/>
      <c r="AJ69" s="57"/>
      <c r="BH69" s="57"/>
      <c r="BI69" s="57"/>
      <c r="BJ69" s="57"/>
      <c r="BK69" s="57"/>
      <c r="BL69" s="57"/>
      <c r="BM69" s="57"/>
      <c r="BN69" s="57"/>
    </row>
    <row r="70" spans="1:66" s="56" customFormat="1">
      <c r="A70" s="61"/>
      <c r="B70" s="62"/>
      <c r="AE70" s="57"/>
      <c r="AF70" s="57"/>
      <c r="AG70" s="57"/>
      <c r="AH70" s="57"/>
      <c r="AI70" s="57"/>
      <c r="AJ70" s="57"/>
      <c r="BH70" s="57"/>
      <c r="BI70" s="57"/>
      <c r="BJ70" s="57"/>
      <c r="BK70" s="57"/>
      <c r="BL70" s="57"/>
      <c r="BM70" s="57"/>
      <c r="BN70" s="57"/>
    </row>
    <row r="71" spans="1:66" s="56" customFormat="1">
      <c r="A71" s="61"/>
      <c r="B71" s="62"/>
      <c r="AE71" s="57"/>
      <c r="AF71" s="57"/>
      <c r="AG71" s="57"/>
      <c r="AH71" s="57"/>
      <c r="AI71" s="57"/>
      <c r="AJ71" s="57"/>
      <c r="BH71" s="57"/>
      <c r="BI71" s="57"/>
      <c r="BJ71" s="57"/>
      <c r="BK71" s="57"/>
      <c r="BL71" s="57"/>
      <c r="BM71" s="57"/>
      <c r="BN71" s="57"/>
    </row>
    <row r="72" spans="1:66" s="56" customFormat="1">
      <c r="A72" s="58"/>
      <c r="B72" s="59"/>
      <c r="AE72" s="57"/>
      <c r="AF72" s="57"/>
      <c r="AG72" s="57"/>
      <c r="AH72" s="57"/>
      <c r="AI72" s="57"/>
      <c r="AJ72" s="57"/>
      <c r="BH72" s="57"/>
      <c r="BI72" s="57"/>
      <c r="BJ72" s="57"/>
      <c r="BK72" s="57"/>
      <c r="BL72" s="57"/>
      <c r="BM72" s="57"/>
      <c r="BN72" s="57"/>
    </row>
    <row r="73" spans="1:66" s="56" customFormat="1">
      <c r="A73" s="58"/>
      <c r="B73" s="59"/>
      <c r="AE73" s="57"/>
      <c r="AF73" s="57"/>
      <c r="AG73" s="57"/>
      <c r="AH73" s="57"/>
      <c r="AI73" s="57"/>
      <c r="AJ73" s="57"/>
      <c r="BH73" s="57"/>
      <c r="BI73" s="57"/>
      <c r="BJ73" s="57"/>
      <c r="BK73" s="57"/>
      <c r="BL73" s="57"/>
      <c r="BM73" s="57"/>
      <c r="BN73" s="57"/>
    </row>
    <row r="74" spans="1:66" s="56" customFormat="1">
      <c r="A74" s="58"/>
      <c r="B74" s="59"/>
      <c r="AE74" s="57"/>
      <c r="AF74" s="57"/>
      <c r="AG74" s="57"/>
      <c r="AH74" s="57"/>
      <c r="AI74" s="57"/>
      <c r="AJ74" s="57"/>
      <c r="BH74" s="57"/>
      <c r="BI74" s="57"/>
      <c r="BJ74" s="57"/>
      <c r="BK74" s="57"/>
      <c r="BL74" s="57"/>
      <c r="BM74" s="57"/>
      <c r="BN74" s="57"/>
    </row>
    <row r="75" spans="1:66">
      <c r="A75" s="41"/>
      <c r="B75" s="6"/>
      <c r="C75" s="9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66">
      <c r="A76"/>
      <c r="B76" s="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66">
      <c r="A77"/>
      <c r="B77" s="6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66">
      <c r="A78"/>
      <c r="B78" s="6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66">
      <c r="A79"/>
      <c r="B79" s="6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66">
      <c r="A80"/>
      <c r="B80" s="6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>
      <c r="A81"/>
      <c r="B81" s="6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>
      <c r="A82"/>
      <c r="B82" s="6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>
      <c r="A83"/>
      <c r="B83" s="6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>
      <c r="A84"/>
      <c r="B84" s="6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>
      <c r="A85"/>
      <c r="B85" s="6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>
      <c r="A86"/>
      <c r="B86" s="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>
      <c r="A87"/>
      <c r="B87" s="6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>
      <c r="A88"/>
      <c r="B88" s="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>
      <c r="A89"/>
      <c r="B89" s="6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>
      <c r="A90"/>
      <c r="B90" s="6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>
      <c r="A91"/>
      <c r="B91" s="6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>
      <c r="A92"/>
      <c r="B92" s="6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>
      <c r="A93"/>
      <c r="B93" s="6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>
      <c r="A94"/>
      <c r="B94" s="6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>
      <c r="A95"/>
      <c r="B95" s="6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</sheetData>
  <mergeCells count="3">
    <mergeCell ref="E3:F3"/>
    <mergeCell ref="A2:H2"/>
    <mergeCell ref="A24:H24"/>
  </mergeCells>
  <printOptions horizontalCentered="1"/>
  <pageMargins left="0.51181102362204722" right="0.51181102362204722" top="0.74803149606299213" bottom="0.74803149606299213" header="0.31496062992125984" footer="0.31496062992125984"/>
  <pageSetup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CA204"/>
  <sheetViews>
    <sheetView view="pageBreakPreview" zoomScale="60" zoomScaleNormal="100" workbookViewId="0">
      <selection activeCell="A3" sqref="A3:A4"/>
    </sheetView>
  </sheetViews>
  <sheetFormatPr defaultRowHeight="12.75"/>
  <cols>
    <col min="1" max="1" width="18.85546875" style="3" bestFit="1" customWidth="1"/>
    <col min="2" max="2" width="9.7109375" style="6" bestFit="1" customWidth="1"/>
    <col min="3" max="3" width="12.42578125" style="5" bestFit="1" customWidth="1"/>
    <col min="4" max="4" width="12.5703125" style="5" bestFit="1" customWidth="1"/>
    <col min="5" max="5" width="12.42578125" style="5" bestFit="1" customWidth="1"/>
    <col min="6" max="10" width="12.5703125" style="5" bestFit="1" customWidth="1"/>
    <col min="11" max="11" width="17.7109375" style="38" customWidth="1"/>
  </cols>
  <sheetData>
    <row r="1" spans="1:11" s="56" customFormat="1" ht="15.75" thickBot="1">
      <c r="A1" s="104"/>
      <c r="B1" s="63"/>
      <c r="C1" s="105"/>
      <c r="D1" s="105"/>
      <c r="E1" s="65" t="s">
        <v>261</v>
      </c>
      <c r="F1" s="105"/>
      <c r="G1" s="105"/>
      <c r="H1" s="105"/>
      <c r="I1" s="105"/>
      <c r="J1" s="105"/>
      <c r="K1" s="111"/>
    </row>
    <row r="2" spans="1:11" ht="22.5">
      <c r="A2" s="106" t="s">
        <v>164</v>
      </c>
      <c r="B2" s="107"/>
      <c r="C2" s="107"/>
      <c r="D2" s="107"/>
      <c r="E2" s="107"/>
      <c r="F2" s="107"/>
      <c r="G2" s="107"/>
      <c r="H2" s="107"/>
      <c r="I2" s="107"/>
      <c r="J2" s="108"/>
      <c r="K2" s="73" t="s">
        <v>252</v>
      </c>
    </row>
    <row r="3" spans="1:11" ht="45">
      <c r="A3" s="114" t="s">
        <v>69</v>
      </c>
      <c r="B3" s="14" t="s">
        <v>56</v>
      </c>
      <c r="C3" s="23" t="s">
        <v>142</v>
      </c>
      <c r="D3" s="23" t="s">
        <v>146</v>
      </c>
      <c r="E3" s="23" t="s">
        <v>147</v>
      </c>
      <c r="F3" s="23" t="s">
        <v>141</v>
      </c>
      <c r="G3" s="23" t="s">
        <v>146</v>
      </c>
      <c r="H3" s="23" t="s">
        <v>143</v>
      </c>
      <c r="I3" s="1" t="s">
        <v>144</v>
      </c>
      <c r="J3" s="1" t="s">
        <v>145</v>
      </c>
      <c r="K3" s="75" t="s">
        <v>251</v>
      </c>
    </row>
    <row r="4" spans="1:11">
      <c r="A4" s="115"/>
      <c r="B4" s="10"/>
      <c r="C4" s="14" t="s">
        <v>54</v>
      </c>
      <c r="D4" s="14" t="s">
        <v>148</v>
      </c>
      <c r="E4" s="14" t="s">
        <v>80</v>
      </c>
      <c r="F4" s="14" t="s">
        <v>81</v>
      </c>
      <c r="G4" s="14" t="s">
        <v>149</v>
      </c>
      <c r="H4" s="14" t="s">
        <v>53</v>
      </c>
      <c r="I4" s="14" t="s">
        <v>148</v>
      </c>
      <c r="J4" s="14" t="s">
        <v>79</v>
      </c>
      <c r="K4" s="116"/>
    </row>
    <row r="5" spans="1:11">
      <c r="A5" s="98" t="s">
        <v>82</v>
      </c>
      <c r="B5" s="99"/>
      <c r="C5" s="99"/>
      <c r="D5" s="99"/>
      <c r="E5" s="99"/>
      <c r="F5" s="99"/>
      <c r="G5" s="99"/>
      <c r="H5" s="99"/>
      <c r="I5" s="99"/>
      <c r="J5" s="109"/>
      <c r="K5" s="117"/>
    </row>
    <row r="6" spans="1:11">
      <c r="A6" s="79" t="s">
        <v>83</v>
      </c>
      <c r="B6" s="16" t="s">
        <v>84</v>
      </c>
      <c r="C6" s="16">
        <v>750</v>
      </c>
      <c r="D6" s="16">
        <v>750</v>
      </c>
      <c r="E6" s="16">
        <v>750</v>
      </c>
      <c r="F6" s="16">
        <v>750</v>
      </c>
      <c r="G6" s="16">
        <v>750</v>
      </c>
      <c r="H6" s="16">
        <v>750</v>
      </c>
      <c r="I6" s="16">
        <v>750</v>
      </c>
      <c r="J6" s="16">
        <v>750</v>
      </c>
      <c r="K6" s="117"/>
    </row>
    <row r="7" spans="1:11">
      <c r="A7" s="79" t="s">
        <v>85</v>
      </c>
      <c r="B7" s="16" t="s">
        <v>86</v>
      </c>
      <c r="C7" s="16">
        <v>250</v>
      </c>
      <c r="D7" s="16">
        <v>250</v>
      </c>
      <c r="E7" s="16">
        <v>250</v>
      </c>
      <c r="F7" s="16">
        <v>250</v>
      </c>
      <c r="G7" s="16">
        <v>250</v>
      </c>
      <c r="H7" s="16">
        <v>250</v>
      </c>
      <c r="I7" s="16">
        <v>250</v>
      </c>
      <c r="J7" s="16">
        <v>250</v>
      </c>
      <c r="K7" s="117"/>
    </row>
    <row r="8" spans="1:11">
      <c r="A8" s="79" t="s">
        <v>1</v>
      </c>
      <c r="B8" s="16"/>
      <c r="C8" s="24">
        <v>7.7</v>
      </c>
      <c r="D8" s="24">
        <v>7.94</v>
      </c>
      <c r="E8" s="24">
        <v>7.72</v>
      </c>
      <c r="F8" s="24">
        <v>7.41</v>
      </c>
      <c r="G8" s="24">
        <v>7.67</v>
      </c>
      <c r="H8" s="24">
        <v>7.35</v>
      </c>
      <c r="I8" s="24">
        <v>7.49</v>
      </c>
      <c r="J8" s="24">
        <v>5.67</v>
      </c>
      <c r="K8" s="77" t="s">
        <v>57</v>
      </c>
    </row>
    <row r="9" spans="1:11">
      <c r="A9" s="80" t="s">
        <v>87</v>
      </c>
      <c r="B9" s="16" t="s">
        <v>88</v>
      </c>
      <c r="C9" s="25">
        <v>336.91</v>
      </c>
      <c r="D9" s="25">
        <v>336.91</v>
      </c>
      <c r="E9" s="25">
        <v>320.8</v>
      </c>
      <c r="F9" s="25">
        <v>319.33</v>
      </c>
      <c r="G9" s="25">
        <v>357.42</v>
      </c>
      <c r="H9" s="25">
        <v>351.56</v>
      </c>
      <c r="I9" s="25">
        <v>286.62</v>
      </c>
      <c r="J9" s="25">
        <v>278.32</v>
      </c>
      <c r="K9" s="76"/>
    </row>
    <row r="10" spans="1:11">
      <c r="A10" s="80" t="s">
        <v>58</v>
      </c>
      <c r="B10" s="16" t="s">
        <v>89</v>
      </c>
      <c r="C10" s="25">
        <v>5.63</v>
      </c>
      <c r="D10" s="25">
        <v>39.840000000000003</v>
      </c>
      <c r="E10" s="25">
        <v>32.06</v>
      </c>
      <c r="F10" s="25">
        <v>28.33</v>
      </c>
      <c r="G10" s="25">
        <v>48.79</v>
      </c>
      <c r="H10" s="25">
        <v>19.84</v>
      </c>
      <c r="I10" s="25">
        <v>32.520000000000003</v>
      </c>
      <c r="J10" s="25">
        <v>1008.3</v>
      </c>
      <c r="K10" s="81"/>
    </row>
    <row r="11" spans="1:11">
      <c r="A11" s="80" t="s">
        <v>90</v>
      </c>
      <c r="B11" s="16" t="s">
        <v>91</v>
      </c>
      <c r="C11" s="12" t="e">
        <f>NA()</f>
        <v>#N/A</v>
      </c>
      <c r="D11" s="12" t="e">
        <f>NA()</f>
        <v>#N/A</v>
      </c>
      <c r="E11" s="12" t="e">
        <f>NA()</f>
        <v>#N/A</v>
      </c>
      <c r="F11" s="12" t="e">
        <f>NA()</f>
        <v>#N/A</v>
      </c>
      <c r="G11" s="12" t="e">
        <f>NA()</f>
        <v>#N/A</v>
      </c>
      <c r="H11" s="12" t="e">
        <f>NA()</f>
        <v>#N/A</v>
      </c>
      <c r="I11" s="12" t="e">
        <f>NA()</f>
        <v>#N/A</v>
      </c>
      <c r="J11" s="12" t="e">
        <f>NA()</f>
        <v>#N/A</v>
      </c>
      <c r="K11" s="81"/>
    </row>
    <row r="12" spans="1:11">
      <c r="A12" s="79" t="s">
        <v>92</v>
      </c>
      <c r="B12" s="16" t="s">
        <v>91</v>
      </c>
      <c r="C12" s="26">
        <v>3.65</v>
      </c>
      <c r="D12" s="26">
        <v>3.73</v>
      </c>
      <c r="E12" s="26">
        <v>2.37</v>
      </c>
      <c r="F12" s="26">
        <v>2.4</v>
      </c>
      <c r="G12" s="26">
        <v>3.85</v>
      </c>
      <c r="H12" s="26">
        <v>3.48</v>
      </c>
      <c r="I12" s="26">
        <v>2.81</v>
      </c>
      <c r="J12" s="26">
        <v>7.57</v>
      </c>
      <c r="K12" s="81"/>
    </row>
    <row r="13" spans="1:11">
      <c r="A13" s="80" t="s">
        <v>60</v>
      </c>
      <c r="B13" s="16" t="s">
        <v>91</v>
      </c>
      <c r="C13" s="26">
        <v>2.91</v>
      </c>
      <c r="D13" s="26">
        <v>20.260000000000002</v>
      </c>
      <c r="E13" s="26">
        <v>9.98</v>
      </c>
      <c r="F13" s="26">
        <v>10.67</v>
      </c>
      <c r="G13" s="26">
        <v>10.87</v>
      </c>
      <c r="H13" s="26">
        <v>8.35</v>
      </c>
      <c r="I13" s="26">
        <v>12.46</v>
      </c>
      <c r="J13" s="26">
        <v>1.31</v>
      </c>
      <c r="K13" s="81"/>
    </row>
    <row r="14" spans="1:11">
      <c r="A14" s="79" t="s">
        <v>59</v>
      </c>
      <c r="B14" s="20" t="s">
        <v>93</v>
      </c>
      <c r="C14" s="16">
        <v>4</v>
      </c>
      <c r="D14" s="16">
        <v>4</v>
      </c>
      <c r="E14" s="16">
        <v>8</v>
      </c>
      <c r="F14" s="16">
        <v>4</v>
      </c>
      <c r="G14" s="16">
        <v>7</v>
      </c>
      <c r="H14" s="16">
        <v>3</v>
      </c>
      <c r="I14" s="16">
        <v>2</v>
      </c>
      <c r="J14" s="16">
        <v>445</v>
      </c>
      <c r="K14" s="77"/>
    </row>
    <row r="15" spans="1:11">
      <c r="A15" s="78" t="s">
        <v>94</v>
      </c>
      <c r="B15" s="15"/>
      <c r="C15" s="16"/>
      <c r="D15" s="16"/>
      <c r="E15" s="16"/>
      <c r="F15" s="16"/>
      <c r="G15" s="16"/>
      <c r="H15" s="16"/>
      <c r="I15" s="16"/>
      <c r="J15" s="16"/>
      <c r="K15" s="81"/>
    </row>
    <row r="16" spans="1:11">
      <c r="A16" s="79" t="s">
        <v>95</v>
      </c>
      <c r="B16" s="16" t="s">
        <v>96</v>
      </c>
      <c r="C16" s="27">
        <f t="shared" ref="C16:J16" si="0">C13*2/100+C14*2/96</f>
        <v>0.14153333333333334</v>
      </c>
      <c r="D16" s="27">
        <f>D13*2/100+D14*2/96</f>
        <v>0.48853333333333332</v>
      </c>
      <c r="E16" s="27">
        <f>E13*2/100+E14*2/96</f>
        <v>0.36626666666666663</v>
      </c>
      <c r="F16" s="27">
        <f>F13*2/100+F14*2/96</f>
        <v>0.29673333333333335</v>
      </c>
      <c r="G16" s="27">
        <f>G13*2/100+G14*2/96</f>
        <v>0.3632333333333333</v>
      </c>
      <c r="H16" s="27">
        <f>H13*2/100+H14*2/96</f>
        <v>0.22949999999999998</v>
      </c>
      <c r="I16" s="27">
        <f t="shared" si="0"/>
        <v>0.29086666666666666</v>
      </c>
      <c r="J16" s="27">
        <f t="shared" si="0"/>
        <v>9.2970333333333333</v>
      </c>
      <c r="K16" s="81"/>
    </row>
    <row r="17" spans="1:11">
      <c r="A17" s="79" t="s">
        <v>97</v>
      </c>
      <c r="B17" s="16" t="s">
        <v>96</v>
      </c>
      <c r="C17" s="27">
        <f>C30*2/40.08+C37*2/24.3+C43/39.1+C47/23+C22*3/27+C34*3/55.8</f>
        <v>0.12732504792238905</v>
      </c>
      <c r="D17" s="27">
        <f>D30*2/40.08+D37*2/24.3+D43/39.1+D47/23+D22*3/27+D34*3/55.8</f>
        <v>0.43970361379804962</v>
      </c>
      <c r="E17" s="27">
        <f>E30*2/40.08+E37*2/24.3+E43/39.1+E47/23+E22*3/27+E34*3/55.8</f>
        <v>0.35063347346177431</v>
      </c>
      <c r="F17" s="27">
        <f t="shared" ref="F17" si="1">F30*2/40.08+F37*2/24.3+F43/39.1+F47/23</f>
        <v>0.29423286167395563</v>
      </c>
      <c r="G17" s="27">
        <f>G30*2/40.08+G37*2/24.3+G43/39.1+G47/23+G22*3/27+G34*3/55.8</f>
        <v>0.51684114203165854</v>
      </c>
      <c r="H17" s="27">
        <f>H30*2/40.08+H37*2/24.3+H43/39.1+H47/23+H22*3/27+H34*3/55.8</f>
        <v>0.33976340061481497</v>
      </c>
      <c r="I17" s="27">
        <f>I30*2/40.08+I37*2/24.3+I43/39.1+I47/23+I22*3/27+I34*3/55.8</f>
        <v>0.52542807150322735</v>
      </c>
      <c r="J17" s="27">
        <f>J30*2/40.08+J37*2/24.3+J43/39.1+J47/23+J22*3/27+J32*2/58.9+J34*3/55.8+J38*2/54.9+J48*2/87.6</f>
        <v>10.772221034952283</v>
      </c>
      <c r="K17" s="81"/>
    </row>
    <row r="18" spans="1:11">
      <c r="A18" s="79" t="s">
        <v>98</v>
      </c>
      <c r="B18" s="16" t="s">
        <v>96</v>
      </c>
      <c r="C18" s="27">
        <f t="shared" ref="C18:J18" si="2">C16-C17</f>
        <v>1.4208285410944294E-2</v>
      </c>
      <c r="D18" s="27">
        <f>D16-D17</f>
        <v>4.88297195352837E-2</v>
      </c>
      <c r="E18" s="27">
        <f>E16-E17</f>
        <v>1.5633193204892315E-2</v>
      </c>
      <c r="F18" s="27">
        <f>F16-F17</f>
        <v>2.5004716593777232E-3</v>
      </c>
      <c r="G18" s="27">
        <f>G16-G17</f>
        <v>-0.15360780869832524</v>
      </c>
      <c r="H18" s="27">
        <f>H16-H17</f>
        <v>-0.11026340061481499</v>
      </c>
      <c r="I18" s="27">
        <f t="shared" si="2"/>
        <v>-0.23456140483656068</v>
      </c>
      <c r="J18" s="27">
        <f t="shared" si="2"/>
        <v>-1.4751877016189496</v>
      </c>
      <c r="K18" s="81"/>
    </row>
    <row r="19" spans="1:11">
      <c r="A19" s="79" t="s">
        <v>99</v>
      </c>
      <c r="B19" s="16" t="s">
        <v>100</v>
      </c>
      <c r="C19" s="28">
        <f t="shared" ref="C19:J19" si="3">C18/(C16+C17)</f>
        <v>5.2846726758464725E-2</v>
      </c>
      <c r="D19" s="28">
        <f>D18/(D16+D17)</f>
        <v>5.2604800623576475E-2</v>
      </c>
      <c r="E19" s="28">
        <f>E18/(E16+E17)</f>
        <v>2.1806653855711965E-2</v>
      </c>
      <c r="F19" s="28">
        <f>F18/(F16+F17)</f>
        <v>4.2311585341135837E-3</v>
      </c>
      <c r="G19" s="28">
        <f>G18/(G16+G17)</f>
        <v>-0.17453955659220741</v>
      </c>
      <c r="H19" s="28">
        <f>H18/(H16+H17)</f>
        <v>-0.19369487041627564</v>
      </c>
      <c r="I19" s="28">
        <f t="shared" si="3"/>
        <v>-0.28734891194134077</v>
      </c>
      <c r="J19" s="28">
        <f t="shared" si="3"/>
        <v>-7.3504858454039576E-2</v>
      </c>
      <c r="K19" s="81"/>
    </row>
    <row r="20" spans="1:11">
      <c r="A20" s="98" t="s">
        <v>101</v>
      </c>
      <c r="B20" s="99"/>
      <c r="C20" s="99"/>
      <c r="D20" s="99"/>
      <c r="E20" s="99"/>
      <c r="F20" s="99"/>
      <c r="G20" s="99"/>
      <c r="H20" s="99"/>
      <c r="I20" s="99"/>
      <c r="J20" s="109"/>
      <c r="K20" s="81"/>
    </row>
    <row r="21" spans="1:11">
      <c r="A21" s="79" t="s">
        <v>102</v>
      </c>
      <c r="B21" s="16" t="s">
        <v>93</v>
      </c>
      <c r="C21" s="26">
        <v>3.4</v>
      </c>
      <c r="D21" s="26">
        <v>15.8</v>
      </c>
      <c r="E21" s="26">
        <v>12.3</v>
      </c>
      <c r="F21" s="26">
        <v>11.1</v>
      </c>
      <c r="G21" s="24">
        <v>9.1300000000000008</v>
      </c>
      <c r="H21" s="26">
        <v>13.1</v>
      </c>
      <c r="I21" s="26">
        <v>20.100000000000001</v>
      </c>
      <c r="J21" s="25">
        <v>489</v>
      </c>
      <c r="K21" s="81" t="s">
        <v>55</v>
      </c>
    </row>
    <row r="22" spans="1:11" ht="22.5">
      <c r="A22" s="82" t="s">
        <v>103</v>
      </c>
      <c r="B22" s="16" t="s">
        <v>93</v>
      </c>
      <c r="C22" s="45">
        <v>0.14799999999999999</v>
      </c>
      <c r="D22" s="45">
        <v>0.23699999999999999</v>
      </c>
      <c r="E22" s="45">
        <v>0.20100000000000001</v>
      </c>
      <c r="F22" s="30">
        <v>8.2699999999999996E-2</v>
      </c>
      <c r="G22" s="45">
        <v>0.38100000000000001</v>
      </c>
      <c r="H22" s="45">
        <v>0.28000000000000003</v>
      </c>
      <c r="I22" s="45">
        <v>0.25900000000000001</v>
      </c>
      <c r="J22" s="45">
        <v>0.189</v>
      </c>
      <c r="K22" s="94" t="s">
        <v>246</v>
      </c>
    </row>
    <row r="23" spans="1:11">
      <c r="A23" s="82" t="s">
        <v>104</v>
      </c>
      <c r="B23" s="16" t="s">
        <v>93</v>
      </c>
      <c r="C23" s="12" t="s">
        <v>150</v>
      </c>
      <c r="D23" s="30">
        <v>1.2999999999999999E-3</v>
      </c>
      <c r="E23" s="30">
        <v>4.0000000000000002E-4</v>
      </c>
      <c r="F23" s="30">
        <v>2E-3</v>
      </c>
      <c r="G23" s="30">
        <v>5.0000000000000001E-4</v>
      </c>
      <c r="H23" s="12" t="s">
        <v>150</v>
      </c>
      <c r="I23" s="30">
        <v>1.6999999999999999E-3</v>
      </c>
      <c r="J23" s="30">
        <v>8.9999999999999998E-4</v>
      </c>
      <c r="K23" s="77"/>
    </row>
    <row r="24" spans="1:11">
      <c r="A24" s="82" t="s">
        <v>105</v>
      </c>
      <c r="B24" s="16" t="s">
        <v>93</v>
      </c>
      <c r="C24" s="30">
        <v>8.0000000000000004E-4</v>
      </c>
      <c r="D24" s="30">
        <v>4.4000000000000003E-3</v>
      </c>
      <c r="E24" s="30">
        <v>3.3E-3</v>
      </c>
      <c r="F24" s="30">
        <v>3.0999999999999999E-3</v>
      </c>
      <c r="G24" s="30">
        <v>2.7000000000000001E-3</v>
      </c>
      <c r="H24" s="30">
        <v>1.4E-3</v>
      </c>
      <c r="I24" s="30">
        <v>6.9999999999999999E-4</v>
      </c>
      <c r="J24" s="30">
        <v>3.8E-3</v>
      </c>
      <c r="K24" s="84">
        <v>5.0000000000000001E-3</v>
      </c>
    </row>
    <row r="25" spans="1:11">
      <c r="A25" s="82" t="s">
        <v>106</v>
      </c>
      <c r="B25" s="16" t="s">
        <v>93</v>
      </c>
      <c r="C25" s="31">
        <v>7.3200000000000001E-3</v>
      </c>
      <c r="D25" s="29">
        <v>1.7000000000000001E-2</v>
      </c>
      <c r="E25" s="30">
        <v>2.0799999999999999E-2</v>
      </c>
      <c r="F25" s="30">
        <v>1.15E-2</v>
      </c>
      <c r="G25" s="29">
        <v>2.3E-2</v>
      </c>
      <c r="H25" s="30">
        <v>1.4500000000000001E-2</v>
      </c>
      <c r="I25" s="30">
        <v>2.5000000000000001E-2</v>
      </c>
      <c r="J25" s="30">
        <v>8.3900000000000002E-2</v>
      </c>
      <c r="K25" s="77"/>
    </row>
    <row r="26" spans="1:11">
      <c r="A26" s="82" t="s">
        <v>107</v>
      </c>
      <c r="B26" s="16" t="s">
        <v>93</v>
      </c>
      <c r="C26" s="31">
        <v>2.0000000000000002E-5</v>
      </c>
      <c r="D26" s="12" t="s">
        <v>61</v>
      </c>
      <c r="E26" s="12" t="s">
        <v>61</v>
      </c>
      <c r="F26" s="12" t="s">
        <v>61</v>
      </c>
      <c r="G26" s="31">
        <v>2.0000000000000002E-5</v>
      </c>
      <c r="H26" s="12" t="s">
        <v>61</v>
      </c>
      <c r="I26" s="31">
        <v>6.0000000000000002E-5</v>
      </c>
      <c r="J26" s="31">
        <v>2.0000000000000002E-5</v>
      </c>
      <c r="K26" s="77"/>
    </row>
    <row r="27" spans="1:11">
      <c r="A27" s="82" t="s">
        <v>108</v>
      </c>
      <c r="B27" s="16" t="s">
        <v>93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31">
        <v>1E-4</v>
      </c>
      <c r="I27" s="31">
        <v>1.8000000000000001E-4</v>
      </c>
      <c r="J27" s="31">
        <v>1.2999999999999999E-4</v>
      </c>
      <c r="K27" s="77"/>
    </row>
    <row r="28" spans="1:11">
      <c r="A28" s="82" t="s">
        <v>109</v>
      </c>
      <c r="B28" s="16" t="s">
        <v>93</v>
      </c>
      <c r="C28" s="30">
        <v>5.3E-3</v>
      </c>
      <c r="D28" s="30">
        <v>1.49E-2</v>
      </c>
      <c r="E28" s="30">
        <v>1.4800000000000001E-2</v>
      </c>
      <c r="F28" s="30">
        <v>6.4999999999999997E-3</v>
      </c>
      <c r="G28" s="30">
        <v>1.4500000000000001E-2</v>
      </c>
      <c r="H28" s="30">
        <v>5.7000000000000002E-3</v>
      </c>
      <c r="I28" s="30">
        <v>0.01</v>
      </c>
      <c r="J28" s="29">
        <v>0.13800000000000001</v>
      </c>
      <c r="K28" s="95">
        <v>1.5</v>
      </c>
    </row>
    <row r="29" spans="1:11">
      <c r="A29" s="82" t="s">
        <v>110</v>
      </c>
      <c r="B29" s="16" t="s">
        <v>93</v>
      </c>
      <c r="C29" s="32">
        <v>3.4999999999999997E-5</v>
      </c>
      <c r="D29" s="32">
        <v>1.5999999999999999E-5</v>
      </c>
      <c r="E29" s="32">
        <v>1.8E-5</v>
      </c>
      <c r="F29" s="32">
        <v>2.5999999999999998E-5</v>
      </c>
      <c r="G29" s="32">
        <v>1.8E-5</v>
      </c>
      <c r="H29" s="12" t="s">
        <v>151</v>
      </c>
      <c r="I29" s="44">
        <v>2.9399999999999999E-4</v>
      </c>
      <c r="J29" s="44">
        <v>5.1999999999999995E-4</v>
      </c>
      <c r="K29" s="96" t="s">
        <v>247</v>
      </c>
    </row>
    <row r="30" spans="1:11">
      <c r="A30" s="82" t="s">
        <v>111</v>
      </c>
      <c r="B30" s="16" t="s">
        <v>93</v>
      </c>
      <c r="C30" s="24">
        <v>1.2</v>
      </c>
      <c r="D30" s="24">
        <v>4.93</v>
      </c>
      <c r="E30" s="24">
        <v>3.91</v>
      </c>
      <c r="F30" s="24">
        <v>3.56</v>
      </c>
      <c r="G30" s="24">
        <v>3.23</v>
      </c>
      <c r="H30" s="24">
        <v>4.4000000000000004</v>
      </c>
      <c r="I30" s="24">
        <v>7.06</v>
      </c>
      <c r="J30" s="25">
        <v>172</v>
      </c>
      <c r="K30" s="77"/>
    </row>
    <row r="31" spans="1:11">
      <c r="A31" s="82" t="s">
        <v>112</v>
      </c>
      <c r="B31" s="16" t="s">
        <v>93</v>
      </c>
      <c r="C31" s="30">
        <v>6.9999999999999999E-4</v>
      </c>
      <c r="D31" s="12" t="s">
        <v>63</v>
      </c>
      <c r="E31" s="12" t="s">
        <v>63</v>
      </c>
      <c r="F31" s="12" t="s">
        <v>63</v>
      </c>
      <c r="G31" s="30">
        <v>8.0000000000000004E-4</v>
      </c>
      <c r="H31" s="30">
        <v>8.0000000000000004E-4</v>
      </c>
      <c r="I31" s="30">
        <v>2.5000000000000001E-3</v>
      </c>
      <c r="J31" s="30">
        <v>1E-3</v>
      </c>
      <c r="K31" s="77"/>
    </row>
    <row r="32" spans="1:11">
      <c r="A32" s="82" t="s">
        <v>113</v>
      </c>
      <c r="B32" s="16" t="s">
        <v>93</v>
      </c>
      <c r="C32" s="32">
        <v>2.3699999999999999E-4</v>
      </c>
      <c r="D32" s="32">
        <v>1.83E-4</v>
      </c>
      <c r="E32" s="32">
        <v>1.4999999999999999E-4</v>
      </c>
      <c r="F32" s="32">
        <v>9.7999999999999997E-5</v>
      </c>
      <c r="G32" s="31">
        <v>1.0399999999999999E-3</v>
      </c>
      <c r="H32" s="32">
        <v>3.4499999999999998E-4</v>
      </c>
      <c r="I32" s="31">
        <v>3.3E-3</v>
      </c>
      <c r="J32" s="29">
        <v>0.115</v>
      </c>
      <c r="K32" s="77"/>
    </row>
    <row r="33" spans="1:11">
      <c r="A33" s="82" t="s">
        <v>114</v>
      </c>
      <c r="B33" s="16" t="s">
        <v>93</v>
      </c>
      <c r="C33" s="30">
        <v>1.66E-2</v>
      </c>
      <c r="D33" s="30">
        <v>3.5000000000000001E-3</v>
      </c>
      <c r="E33" s="30">
        <v>4.7000000000000002E-3</v>
      </c>
      <c r="F33" s="30">
        <v>4.1999999999999997E-3</v>
      </c>
      <c r="G33" s="30">
        <v>7.7999999999999996E-3</v>
      </c>
      <c r="H33" s="30">
        <v>6.8999999999999999E-3</v>
      </c>
      <c r="I33" s="30">
        <v>6.1999999999999998E-3</v>
      </c>
      <c r="J33" s="30">
        <v>1.06E-2</v>
      </c>
      <c r="K33" s="97" t="s">
        <v>248</v>
      </c>
    </row>
    <row r="34" spans="1:11">
      <c r="A34" s="82" t="s">
        <v>115</v>
      </c>
      <c r="B34" s="16" t="s">
        <v>93</v>
      </c>
      <c r="C34" s="29">
        <v>6.9000000000000006E-2</v>
      </c>
      <c r="D34" s="29">
        <v>0.21199999999999999</v>
      </c>
      <c r="E34" s="29">
        <v>0.21099999999999999</v>
      </c>
      <c r="F34" s="29">
        <v>0.06</v>
      </c>
      <c r="G34" s="29">
        <v>0.30499999999999999</v>
      </c>
      <c r="H34" s="29">
        <v>0.19600000000000001</v>
      </c>
      <c r="I34" s="29">
        <v>0.24199999999999999</v>
      </c>
      <c r="J34" s="29">
        <v>0.16600000000000001</v>
      </c>
      <c r="K34" s="77">
        <v>0.3</v>
      </c>
    </row>
    <row r="35" spans="1:11">
      <c r="A35" s="82" t="s">
        <v>116</v>
      </c>
      <c r="B35" s="16" t="s">
        <v>93</v>
      </c>
      <c r="C35" s="31">
        <v>8.0000000000000007E-5</v>
      </c>
      <c r="D35" s="31">
        <v>2.3000000000000001E-4</v>
      </c>
      <c r="E35" s="31">
        <v>2.0000000000000001E-4</v>
      </c>
      <c r="F35" s="31">
        <v>9.0000000000000006E-5</v>
      </c>
      <c r="G35" s="31">
        <v>3.1E-4</v>
      </c>
      <c r="H35" s="31">
        <v>4.2999999999999999E-4</v>
      </c>
      <c r="I35" s="31">
        <v>2.5000000000000001E-4</v>
      </c>
      <c r="J35" s="31">
        <v>4.6000000000000001E-4</v>
      </c>
      <c r="K35" s="96" t="s">
        <v>249</v>
      </c>
    </row>
    <row r="36" spans="1:11">
      <c r="A36" s="82" t="s">
        <v>117</v>
      </c>
      <c r="B36" s="16" t="s">
        <v>93</v>
      </c>
      <c r="C36" s="12" t="s">
        <v>64</v>
      </c>
      <c r="D36" s="12" t="s">
        <v>64</v>
      </c>
      <c r="E36" s="12" t="s">
        <v>64</v>
      </c>
      <c r="F36" s="12" t="s">
        <v>64</v>
      </c>
      <c r="G36" s="12" t="s">
        <v>64</v>
      </c>
      <c r="H36" s="12" t="s">
        <v>64</v>
      </c>
      <c r="I36" s="29">
        <v>1E-3</v>
      </c>
      <c r="J36" s="12" t="s">
        <v>64</v>
      </c>
      <c r="K36" s="88"/>
    </row>
    <row r="37" spans="1:11">
      <c r="A37" s="82" t="s">
        <v>118</v>
      </c>
      <c r="B37" s="16" t="s">
        <v>93</v>
      </c>
      <c r="C37" s="29">
        <v>9.1999999999999998E-2</v>
      </c>
      <c r="D37" s="29">
        <v>0.84</v>
      </c>
      <c r="E37" s="29">
        <v>0.629</v>
      </c>
      <c r="F37" s="29">
        <v>0.53</v>
      </c>
      <c r="G37" s="29">
        <v>0.25700000000000001</v>
      </c>
      <c r="H37" s="29">
        <v>0.51100000000000001</v>
      </c>
      <c r="I37" s="29">
        <v>0.59399999999999997</v>
      </c>
      <c r="J37" s="26">
        <v>14.6</v>
      </c>
      <c r="K37" s="84"/>
    </row>
    <row r="38" spans="1:11">
      <c r="A38" s="82" t="s">
        <v>119</v>
      </c>
      <c r="B38" s="16" t="s">
        <v>93</v>
      </c>
      <c r="C38" s="30">
        <v>1.2999999999999999E-2</v>
      </c>
      <c r="D38" s="30">
        <v>9.7000000000000003E-3</v>
      </c>
      <c r="E38" s="30">
        <v>1.61E-2</v>
      </c>
      <c r="F38" s="30">
        <v>5.3E-3</v>
      </c>
      <c r="G38" s="30">
        <v>1.29E-2</v>
      </c>
      <c r="H38" s="30">
        <v>0.01</v>
      </c>
      <c r="I38" s="30">
        <v>7.7999999999999996E-3</v>
      </c>
      <c r="J38" s="26">
        <v>17.3</v>
      </c>
      <c r="K38" s="77"/>
    </row>
    <row r="39" spans="1:11">
      <c r="A39" s="82" t="s">
        <v>120</v>
      </c>
      <c r="B39" s="16" t="s">
        <v>121</v>
      </c>
      <c r="C39" s="12" t="s">
        <v>122</v>
      </c>
      <c r="D39" s="12" t="s">
        <v>122</v>
      </c>
      <c r="E39" s="12" t="s">
        <v>122</v>
      </c>
      <c r="F39" s="24">
        <v>0.02</v>
      </c>
      <c r="G39" s="12" t="s">
        <v>122</v>
      </c>
      <c r="H39" s="12" t="s">
        <v>122</v>
      </c>
      <c r="I39" s="12" t="s">
        <v>122</v>
      </c>
      <c r="J39" s="12" t="s">
        <v>122</v>
      </c>
      <c r="K39" s="77">
        <v>2.5999999999999999E-3</v>
      </c>
    </row>
    <row r="40" spans="1:11">
      <c r="A40" s="82" t="s">
        <v>123</v>
      </c>
      <c r="B40" s="16" t="s">
        <v>93</v>
      </c>
      <c r="C40" s="31">
        <v>2.9E-4</v>
      </c>
      <c r="D40" s="31">
        <v>1.3799999999999999E-3</v>
      </c>
      <c r="E40" s="31">
        <v>9.7000000000000005E-4</v>
      </c>
      <c r="F40" s="31">
        <v>1E-3</v>
      </c>
      <c r="G40" s="31">
        <v>1.5499999999999999E-3</v>
      </c>
      <c r="H40" s="31">
        <v>1.74E-3</v>
      </c>
      <c r="I40" s="31">
        <v>5.9000000000000003E-4</v>
      </c>
      <c r="J40" s="31">
        <v>7.45E-3</v>
      </c>
      <c r="K40" s="77">
        <v>7.2999999999999995E-2</v>
      </c>
    </row>
    <row r="41" spans="1:11">
      <c r="A41" s="82" t="s">
        <v>124</v>
      </c>
      <c r="B41" s="16" t="s">
        <v>93</v>
      </c>
      <c r="C41" s="30">
        <v>4.0000000000000002E-4</v>
      </c>
      <c r="D41" s="12" t="s">
        <v>125</v>
      </c>
      <c r="E41" s="30">
        <v>6.9999999999999999E-4</v>
      </c>
      <c r="F41" s="30">
        <v>4.0000000000000002E-4</v>
      </c>
      <c r="G41" s="30">
        <v>2.9999999999999997E-4</v>
      </c>
      <c r="H41" s="30">
        <v>5.9999999999999995E-4</v>
      </c>
      <c r="I41" s="30">
        <v>2.8999999999999998E-3</v>
      </c>
      <c r="J41" s="30">
        <v>2.07E-2</v>
      </c>
      <c r="K41" s="97" t="s">
        <v>250</v>
      </c>
    </row>
    <row r="42" spans="1:11">
      <c r="A42" s="82" t="s">
        <v>126</v>
      </c>
      <c r="B42" s="16" t="s">
        <v>93</v>
      </c>
      <c r="C42" s="29">
        <v>1.7999999999999999E-2</v>
      </c>
      <c r="D42" s="29">
        <v>1.2999999999999999E-2</v>
      </c>
      <c r="E42" s="29">
        <v>1.9E-2</v>
      </c>
      <c r="F42" s="29">
        <v>1.7999999999999999E-2</v>
      </c>
      <c r="G42" s="29">
        <v>2.1999999999999999E-2</v>
      </c>
      <c r="H42" s="29">
        <v>2.1000000000000001E-2</v>
      </c>
      <c r="I42" s="29">
        <v>3.7999999999999999E-2</v>
      </c>
      <c r="J42" s="29">
        <v>8.5999999999999993E-2</v>
      </c>
      <c r="K42" s="77"/>
    </row>
    <row r="43" spans="1:11">
      <c r="A43" s="82" t="s">
        <v>127</v>
      </c>
      <c r="B43" s="16" t="s">
        <v>93</v>
      </c>
      <c r="C43" s="29">
        <v>0.32900000000000001</v>
      </c>
      <c r="D43" s="29">
        <v>0.77700000000000002</v>
      </c>
      <c r="E43" s="29">
        <v>0.751</v>
      </c>
      <c r="F43" s="29">
        <v>0.64300000000000002</v>
      </c>
      <c r="G43" s="29">
        <v>0.68500000000000005</v>
      </c>
      <c r="H43" s="29">
        <v>0.50900000000000001</v>
      </c>
      <c r="I43" s="29">
        <v>0.52100000000000002</v>
      </c>
      <c r="J43" s="24">
        <v>3.39</v>
      </c>
      <c r="K43" s="77"/>
    </row>
    <row r="44" spans="1:11">
      <c r="A44" s="82" t="s">
        <v>128</v>
      </c>
      <c r="B44" s="16" t="s">
        <v>93</v>
      </c>
      <c r="C44" s="31">
        <v>9.0000000000000006E-5</v>
      </c>
      <c r="D44" s="31">
        <v>2.0000000000000001E-4</v>
      </c>
      <c r="E44" s="31">
        <v>2.9999999999999997E-4</v>
      </c>
      <c r="F44" s="31">
        <v>2.1000000000000001E-4</v>
      </c>
      <c r="G44" s="31">
        <v>1.7000000000000001E-4</v>
      </c>
      <c r="H44" s="31">
        <v>2.1000000000000001E-4</v>
      </c>
      <c r="I44" s="31">
        <v>3.8999999999999999E-4</v>
      </c>
      <c r="J44" s="31">
        <v>2.3000000000000001E-4</v>
      </c>
      <c r="K44" s="77">
        <v>1E-3</v>
      </c>
    </row>
    <row r="45" spans="1:11">
      <c r="A45" s="82" t="s">
        <v>129</v>
      </c>
      <c r="B45" s="16" t="s">
        <v>93</v>
      </c>
      <c r="C45" s="24">
        <v>2.21</v>
      </c>
      <c r="D45" s="24">
        <v>2.36</v>
      </c>
      <c r="E45" s="24">
        <v>2.76</v>
      </c>
      <c r="F45" s="24">
        <v>2.27</v>
      </c>
      <c r="G45" s="24">
        <v>2.2400000000000002</v>
      </c>
      <c r="H45" s="24">
        <v>1.83</v>
      </c>
      <c r="I45" s="24">
        <v>1.73</v>
      </c>
      <c r="J45" s="26">
        <v>10.5</v>
      </c>
      <c r="K45" s="77"/>
    </row>
    <row r="46" spans="1:11">
      <c r="A46" s="82" t="s">
        <v>130</v>
      </c>
      <c r="B46" s="16" t="s">
        <v>93</v>
      </c>
      <c r="C46" s="31">
        <v>1.0000000000000001E-5</v>
      </c>
      <c r="D46" s="12" t="s">
        <v>62</v>
      </c>
      <c r="E46" s="12" t="s">
        <v>62</v>
      </c>
      <c r="F46" s="12" t="s">
        <v>62</v>
      </c>
      <c r="G46" s="31">
        <v>9.0000000000000006E-5</v>
      </c>
      <c r="H46" s="12" t="s">
        <v>62</v>
      </c>
      <c r="I46" s="12" t="s">
        <v>62</v>
      </c>
      <c r="J46" s="12" t="s">
        <v>62</v>
      </c>
      <c r="K46" s="77">
        <v>1E-4</v>
      </c>
    </row>
    <row r="47" spans="1:11">
      <c r="A47" s="82" t="s">
        <v>131</v>
      </c>
      <c r="B47" s="16" t="s">
        <v>93</v>
      </c>
      <c r="C47" s="24">
        <v>0.72</v>
      </c>
      <c r="D47" s="24">
        <v>1.54</v>
      </c>
      <c r="E47" s="24">
        <v>1.17</v>
      </c>
      <c r="F47" s="24">
        <v>1.3</v>
      </c>
      <c r="G47" s="24">
        <v>5.94</v>
      </c>
      <c r="H47" s="24">
        <v>0.54</v>
      </c>
      <c r="I47" s="24">
        <v>1.59</v>
      </c>
      <c r="J47" s="24">
        <v>5.16</v>
      </c>
      <c r="K47" s="89"/>
    </row>
    <row r="48" spans="1:11">
      <c r="A48" s="82" t="s">
        <v>132</v>
      </c>
      <c r="B48" s="16" t="s">
        <v>93</v>
      </c>
      <c r="C48" s="30">
        <v>6.4000000000000003E-3</v>
      </c>
      <c r="D48" s="30">
        <v>2.5999999999999999E-2</v>
      </c>
      <c r="E48" s="30">
        <v>1.6299999999999999E-2</v>
      </c>
      <c r="F48" s="30">
        <v>1.4200000000000001E-2</v>
      </c>
      <c r="G48" s="30">
        <v>1.72E-2</v>
      </c>
      <c r="H48" s="30">
        <v>2.0299999999999999E-2</v>
      </c>
      <c r="I48" s="30">
        <v>2.7799999999999998E-2</v>
      </c>
      <c r="J48" s="29">
        <v>0.55300000000000005</v>
      </c>
      <c r="K48" s="89"/>
    </row>
    <row r="49" spans="1:79">
      <c r="A49" s="79" t="s">
        <v>133</v>
      </c>
      <c r="B49" s="16" t="s">
        <v>93</v>
      </c>
      <c r="C49" s="24">
        <v>0.17</v>
      </c>
      <c r="D49" s="24">
        <v>0.82</v>
      </c>
      <c r="E49" s="24">
        <v>1.44</v>
      </c>
      <c r="F49" s="24">
        <v>0.59</v>
      </c>
      <c r="G49" s="24">
        <v>3.04</v>
      </c>
      <c r="H49" s="24">
        <v>0.36</v>
      </c>
      <c r="I49" s="24">
        <v>0.9</v>
      </c>
      <c r="J49" s="25">
        <v>174</v>
      </c>
      <c r="K49" s="77"/>
    </row>
    <row r="50" spans="1:79">
      <c r="A50" s="82" t="s">
        <v>134</v>
      </c>
      <c r="B50" s="16" t="s">
        <v>93</v>
      </c>
      <c r="C50" s="12" t="s">
        <v>61</v>
      </c>
      <c r="D50" s="12" t="s">
        <v>61</v>
      </c>
      <c r="E50" s="12" t="s">
        <v>61</v>
      </c>
      <c r="F50" s="12" t="s">
        <v>61</v>
      </c>
      <c r="G50" s="12" t="s">
        <v>61</v>
      </c>
      <c r="H50" s="12" t="s">
        <v>61</v>
      </c>
      <c r="I50" s="31">
        <v>6.0000000000000002E-5</v>
      </c>
      <c r="J50" s="31">
        <v>3.3E-4</v>
      </c>
      <c r="K50" s="77">
        <v>8.0000000000000004E-4</v>
      </c>
    </row>
    <row r="51" spans="1:79">
      <c r="A51" s="82" t="s">
        <v>135</v>
      </c>
      <c r="B51" s="16" t="s">
        <v>93</v>
      </c>
      <c r="C51" s="12" t="s">
        <v>62</v>
      </c>
      <c r="D51" s="31">
        <v>2.0000000000000002E-5</v>
      </c>
      <c r="E51" s="12" t="s">
        <v>62</v>
      </c>
      <c r="F51" s="31">
        <v>8.0000000000000007E-5</v>
      </c>
      <c r="G51" s="31">
        <v>3.0000000000000001E-5</v>
      </c>
      <c r="H51" s="12" t="s">
        <v>62</v>
      </c>
      <c r="I51" s="31">
        <v>9.1E-4</v>
      </c>
      <c r="J51" s="31">
        <v>1.2E-4</v>
      </c>
      <c r="K51" s="77"/>
    </row>
    <row r="52" spans="1:79">
      <c r="A52" s="82" t="s">
        <v>136</v>
      </c>
      <c r="B52" s="16" t="s">
        <v>93</v>
      </c>
      <c r="C52" s="30">
        <v>2E-3</v>
      </c>
      <c r="D52" s="30">
        <v>6.7999999999999996E-3</v>
      </c>
      <c r="E52" s="30">
        <v>6.1999999999999998E-3</v>
      </c>
      <c r="F52" s="30">
        <v>1.8E-3</v>
      </c>
      <c r="G52" s="30">
        <v>1.1299999999999999E-2</v>
      </c>
      <c r="H52" s="30">
        <v>6.6E-3</v>
      </c>
      <c r="I52" s="30">
        <v>6.8999999999999999E-3</v>
      </c>
      <c r="J52" s="30">
        <v>1.9E-3</v>
      </c>
      <c r="K52" s="77"/>
    </row>
    <row r="53" spans="1:79">
      <c r="A53" s="82" t="s">
        <v>137</v>
      </c>
      <c r="B53" s="16" t="s">
        <v>93</v>
      </c>
      <c r="C53" s="32">
        <v>6.6000000000000005E-5</v>
      </c>
      <c r="D53" s="32">
        <v>5.8E-5</v>
      </c>
      <c r="E53" s="32">
        <v>6.7000000000000002E-5</v>
      </c>
      <c r="F53" s="32">
        <v>3.4999999999999997E-5</v>
      </c>
      <c r="G53" s="32">
        <v>6.3E-5</v>
      </c>
      <c r="H53" s="32">
        <v>1.27E-4</v>
      </c>
      <c r="I53" s="31">
        <v>4.5399999999999998E-3</v>
      </c>
      <c r="J53" s="32">
        <v>7.2999999999999996E-4</v>
      </c>
      <c r="K53" s="77"/>
    </row>
    <row r="54" spans="1:79">
      <c r="A54" s="82" t="s">
        <v>138</v>
      </c>
      <c r="B54" s="16" t="s">
        <v>93</v>
      </c>
      <c r="C54" s="31">
        <v>6.4999999999999997E-4</v>
      </c>
      <c r="D54" s="31">
        <v>1.66E-3</v>
      </c>
      <c r="E54" s="31">
        <v>3.81E-3</v>
      </c>
      <c r="F54" s="31">
        <v>1.17E-3</v>
      </c>
      <c r="G54" s="31">
        <v>1.6900000000000001E-3</v>
      </c>
      <c r="H54" s="31">
        <v>1.4499999999999999E-3</v>
      </c>
      <c r="I54" s="31">
        <v>2.0200000000000001E-3</v>
      </c>
      <c r="J54" s="31">
        <v>4.2000000000000002E-4</v>
      </c>
      <c r="K54" s="77"/>
    </row>
    <row r="55" spans="1:79">
      <c r="A55" s="82" t="s">
        <v>139</v>
      </c>
      <c r="B55" s="16" t="s">
        <v>93</v>
      </c>
      <c r="C55" s="29">
        <v>1E-3</v>
      </c>
      <c r="D55" s="29">
        <v>2E-3</v>
      </c>
      <c r="E55" s="29">
        <v>1E-3</v>
      </c>
      <c r="F55" s="29">
        <v>2E-3</v>
      </c>
      <c r="G55" s="29">
        <v>2E-3</v>
      </c>
      <c r="H55" s="29">
        <v>3.0000000000000001E-3</v>
      </c>
      <c r="I55" s="29">
        <v>4.0000000000000001E-3</v>
      </c>
      <c r="J55" s="29">
        <v>1.6E-2</v>
      </c>
      <c r="K55" s="77">
        <v>0.03</v>
      </c>
    </row>
    <row r="56" spans="1:79" ht="13.5" thickBot="1">
      <c r="A56" s="90" t="s">
        <v>140</v>
      </c>
      <c r="B56" s="91" t="s">
        <v>93</v>
      </c>
      <c r="C56" s="102">
        <v>9.7999999999999997E-4</v>
      </c>
      <c r="D56" s="102">
        <v>2.5999999999999998E-4</v>
      </c>
      <c r="E56" s="102">
        <v>4.0000000000000002E-4</v>
      </c>
      <c r="F56" s="102">
        <v>2.2000000000000001E-4</v>
      </c>
      <c r="G56" s="102">
        <v>6.3000000000000003E-4</v>
      </c>
      <c r="H56" s="102">
        <v>1E-3</v>
      </c>
      <c r="I56" s="102">
        <v>7.7999999999999999E-4</v>
      </c>
      <c r="J56" s="102">
        <v>8.0000000000000004E-4</v>
      </c>
      <c r="K56" s="93"/>
    </row>
    <row r="57" spans="1:79" s="56" customFormat="1">
      <c r="A57" s="68" t="s">
        <v>253</v>
      </c>
      <c r="B57" s="60"/>
      <c r="C57" s="60"/>
      <c r="D57" s="60"/>
      <c r="E57" s="60"/>
      <c r="F57" s="69"/>
      <c r="AR57" s="57"/>
      <c r="AS57" s="57"/>
      <c r="AT57" s="57"/>
      <c r="AU57" s="57"/>
      <c r="AV57" s="57"/>
      <c r="AW57" s="57"/>
      <c r="BU57" s="57"/>
      <c r="BV57" s="57"/>
      <c r="BW57" s="57"/>
      <c r="BX57" s="57"/>
      <c r="BY57" s="57"/>
      <c r="BZ57" s="57"/>
      <c r="CA57" s="57"/>
    </row>
    <row r="58" spans="1:79" s="56" customFormat="1">
      <c r="A58" s="58" t="s">
        <v>256</v>
      </c>
      <c r="B58" s="59"/>
      <c r="C58" s="60"/>
      <c r="D58" s="60"/>
      <c r="E58" s="60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 s="56" customFormat="1">
      <c r="A59" s="58"/>
      <c r="B59" s="59"/>
      <c r="C59" s="60"/>
      <c r="D59" s="60"/>
      <c r="E59" s="60"/>
      <c r="AR59" s="57"/>
      <c r="AS59" s="57"/>
      <c r="AT59" s="57"/>
      <c r="AV59" s="57"/>
      <c r="AW59" s="57"/>
      <c r="BU59" s="57"/>
      <c r="BV59" s="57"/>
      <c r="BX59" s="57"/>
      <c r="BY59" s="57"/>
      <c r="BZ59" s="57"/>
      <c r="CA59" s="57"/>
    </row>
    <row r="60" spans="1:79" s="56" customFormat="1">
      <c r="A60" s="58"/>
      <c r="B60" s="59"/>
      <c r="C60" s="60"/>
      <c r="D60" s="60"/>
      <c r="E60" s="60"/>
      <c r="AR60" s="57"/>
      <c r="AS60" s="57"/>
      <c r="AT60" s="57"/>
      <c r="AV60" s="57"/>
      <c r="AW60" s="57"/>
      <c r="BU60" s="57"/>
      <c r="BV60" s="57"/>
      <c r="BX60" s="57"/>
      <c r="BY60" s="57"/>
      <c r="BZ60" s="57"/>
      <c r="CA60" s="57"/>
    </row>
    <row r="61" spans="1:79" s="56" customFormat="1">
      <c r="A61" s="58"/>
      <c r="B61" s="59"/>
      <c r="C61" s="60"/>
      <c r="D61" s="60"/>
      <c r="E61" s="60"/>
      <c r="AR61" s="57"/>
      <c r="AS61" s="57"/>
      <c r="AT61" s="57"/>
      <c r="AV61" s="57"/>
      <c r="AW61" s="57"/>
      <c r="BU61" s="57"/>
      <c r="BV61" s="57"/>
      <c r="BX61" s="57"/>
      <c r="BY61" s="57"/>
      <c r="BZ61" s="57"/>
      <c r="CA61" s="57"/>
    </row>
    <row r="62" spans="1:79" s="56" customFormat="1">
      <c r="A62" s="61"/>
      <c r="B62" s="62"/>
      <c r="C62" s="60"/>
      <c r="D62" s="60"/>
      <c r="E62" s="60"/>
      <c r="AR62" s="57"/>
      <c r="AS62" s="57"/>
      <c r="AT62" s="57"/>
      <c r="AV62" s="57"/>
      <c r="AW62" s="57"/>
      <c r="BU62" s="57"/>
      <c r="BV62" s="57"/>
      <c r="BX62" s="57"/>
      <c r="BY62" s="57"/>
      <c r="BZ62" s="57"/>
      <c r="CA62" s="57"/>
    </row>
    <row r="63" spans="1:79" s="56" customFormat="1">
      <c r="A63" s="61"/>
      <c r="B63" s="62"/>
      <c r="C63" s="60"/>
      <c r="D63" s="60"/>
      <c r="E63" s="60"/>
      <c r="AR63" s="57"/>
      <c r="AS63" s="57"/>
      <c r="AT63" s="57"/>
      <c r="AU63" s="57"/>
      <c r="AV63" s="57"/>
      <c r="AW63" s="57"/>
      <c r="BU63" s="57"/>
      <c r="BV63" s="57"/>
      <c r="BW63" s="57"/>
      <c r="BX63" s="57"/>
      <c r="BY63" s="57"/>
      <c r="BZ63" s="57"/>
      <c r="CA63" s="57"/>
    </row>
    <row r="64" spans="1:79" s="56" customFormat="1">
      <c r="A64" s="61"/>
      <c r="B64" s="62"/>
      <c r="C64" s="60"/>
      <c r="D64" s="60"/>
      <c r="E64" s="60"/>
      <c r="AR64" s="57"/>
      <c r="AS64" s="57"/>
      <c r="AT64" s="57"/>
      <c r="AU64" s="57"/>
      <c r="AV64" s="57"/>
      <c r="AW64" s="57"/>
      <c r="BU64" s="57"/>
      <c r="BV64" s="57"/>
      <c r="BW64" s="57"/>
      <c r="BX64" s="57"/>
      <c r="BY64" s="57"/>
      <c r="BZ64" s="57"/>
      <c r="CA64" s="57"/>
    </row>
    <row r="65" spans="1:79" s="56" customFormat="1">
      <c r="A65" s="61"/>
      <c r="B65" s="62"/>
      <c r="C65" s="60"/>
      <c r="D65" s="60"/>
      <c r="E65" s="60"/>
      <c r="AR65" s="57"/>
      <c r="AS65" s="57"/>
      <c r="AT65" s="57"/>
      <c r="AU65" s="57"/>
      <c r="AV65" s="57"/>
      <c r="AW65" s="57"/>
      <c r="BU65" s="57"/>
      <c r="BV65" s="57"/>
      <c r="BW65" s="57"/>
      <c r="BX65" s="57"/>
      <c r="BY65" s="57"/>
      <c r="BZ65" s="57"/>
      <c r="CA65" s="57"/>
    </row>
    <row r="66" spans="1:79" s="56" customFormat="1">
      <c r="A66" s="61"/>
      <c r="B66" s="62"/>
      <c r="C66" s="60"/>
      <c r="D66" s="60"/>
      <c r="E66" s="60"/>
      <c r="AR66" s="57"/>
      <c r="AS66" s="57"/>
      <c r="AT66" s="57"/>
      <c r="AU66" s="57"/>
      <c r="AV66" s="57"/>
      <c r="AW66" s="57"/>
      <c r="BU66" s="57"/>
      <c r="BV66" s="57"/>
      <c r="BW66" s="57"/>
      <c r="BX66" s="57"/>
      <c r="BY66" s="57"/>
      <c r="BZ66" s="57"/>
      <c r="CA66" s="57"/>
    </row>
    <row r="67" spans="1:79" s="56" customFormat="1">
      <c r="A67" s="61"/>
      <c r="B67" s="62"/>
      <c r="C67" s="60"/>
      <c r="D67" s="60"/>
      <c r="E67" s="60"/>
      <c r="AR67" s="57"/>
      <c r="AS67" s="57"/>
      <c r="AT67" s="57"/>
      <c r="AU67" s="57"/>
      <c r="AV67" s="57"/>
      <c r="AW67" s="57"/>
      <c r="BU67" s="57"/>
      <c r="BV67" s="57"/>
      <c r="BW67" s="57"/>
      <c r="BX67" s="57"/>
      <c r="BY67" s="57"/>
      <c r="BZ67" s="57"/>
      <c r="CA67" s="57"/>
    </row>
    <row r="68" spans="1:79" s="56" customFormat="1">
      <c r="A68" s="58"/>
      <c r="B68" s="59"/>
      <c r="C68" s="60"/>
      <c r="D68" s="60"/>
      <c r="E68" s="60"/>
      <c r="AR68" s="57"/>
      <c r="AS68" s="57"/>
      <c r="AT68" s="57"/>
      <c r="AU68" s="57"/>
      <c r="AV68" s="57"/>
      <c r="AW68" s="57"/>
      <c r="BU68" s="57"/>
      <c r="BV68" s="57"/>
      <c r="BW68" s="57"/>
      <c r="BX68" s="57"/>
      <c r="BY68" s="57"/>
      <c r="BZ68" s="57"/>
      <c r="CA68" s="57"/>
    </row>
    <row r="69" spans="1:79" s="56" customFormat="1">
      <c r="A69" s="58"/>
      <c r="B69" s="59"/>
      <c r="C69" s="60"/>
      <c r="D69" s="60"/>
      <c r="E69" s="60"/>
      <c r="AR69" s="57"/>
      <c r="AS69" s="57"/>
      <c r="AT69" s="57"/>
      <c r="AU69" s="57"/>
      <c r="AV69" s="57"/>
      <c r="AW69" s="57"/>
      <c r="BU69" s="57"/>
      <c r="BV69" s="57"/>
      <c r="BW69" s="57"/>
      <c r="BX69" s="57"/>
      <c r="BY69" s="57"/>
      <c r="BZ69" s="57"/>
      <c r="CA69" s="57"/>
    </row>
    <row r="70" spans="1:79" s="56" customFormat="1">
      <c r="A70" s="58"/>
      <c r="B70" s="59"/>
      <c r="C70" s="60"/>
      <c r="D70" s="60"/>
      <c r="E70" s="60"/>
      <c r="AR70" s="57"/>
      <c r="AS70" s="57"/>
      <c r="AT70" s="57"/>
      <c r="AU70" s="57"/>
      <c r="AV70" s="57"/>
      <c r="AW70" s="57"/>
      <c r="BU70" s="57"/>
      <c r="BV70" s="57"/>
      <c r="BW70" s="57"/>
      <c r="BX70" s="57"/>
      <c r="BY70" s="57"/>
      <c r="BZ70" s="57"/>
      <c r="CA70" s="57"/>
    </row>
    <row r="71" spans="1:79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9"/>
    </row>
    <row r="72" spans="1:79">
      <c r="A72"/>
      <c r="C72" s="8"/>
      <c r="D72" s="8"/>
      <c r="E72" s="8"/>
      <c r="F72" s="8"/>
      <c r="G72" s="8"/>
      <c r="H72" s="8"/>
      <c r="I72" s="49"/>
      <c r="J72"/>
      <c r="K72"/>
    </row>
    <row r="73" spans="1:79">
      <c r="A73"/>
      <c r="C73" s="8"/>
      <c r="D73" s="8"/>
      <c r="E73" s="8"/>
      <c r="F73" s="8"/>
      <c r="G73" s="8"/>
      <c r="H73" s="8"/>
      <c r="I73" s="49"/>
      <c r="J73"/>
      <c r="K73"/>
    </row>
    <row r="74" spans="1:79">
      <c r="A74"/>
      <c r="C74" s="8"/>
      <c r="D74" s="8"/>
      <c r="E74" s="8"/>
      <c r="F74" s="8"/>
      <c r="G74" s="8"/>
      <c r="H74" s="8"/>
      <c r="I74" s="49"/>
      <c r="J74"/>
      <c r="K74"/>
    </row>
    <row r="75" spans="1:79">
      <c r="A75"/>
      <c r="C75" s="8"/>
      <c r="D75" s="8"/>
      <c r="E75" s="8"/>
      <c r="F75" s="8"/>
      <c r="G75" s="8"/>
      <c r="H75" s="8"/>
      <c r="I75" s="49"/>
      <c r="J75"/>
      <c r="K75"/>
    </row>
    <row r="76" spans="1:79">
      <c r="A76"/>
      <c r="C76" s="8"/>
      <c r="D76" s="8"/>
      <c r="E76" s="8"/>
      <c r="F76" s="8"/>
      <c r="G76" s="8"/>
      <c r="H76" s="8"/>
      <c r="I76" s="49"/>
      <c r="J76"/>
      <c r="K76"/>
    </row>
    <row r="77" spans="1:79">
      <c r="A77"/>
      <c r="C77" s="8"/>
      <c r="D77" s="8"/>
      <c r="E77" s="8"/>
      <c r="F77" s="8"/>
      <c r="G77" s="8"/>
      <c r="H77" s="8"/>
      <c r="I77" s="49"/>
      <c r="J77"/>
      <c r="K77"/>
    </row>
    <row r="78" spans="1:79">
      <c r="A78"/>
      <c r="C78" s="8"/>
      <c r="D78" s="8"/>
      <c r="E78" s="8"/>
      <c r="F78" s="8"/>
      <c r="G78" s="8"/>
      <c r="H78" s="8"/>
      <c r="I78" s="49"/>
      <c r="J78"/>
      <c r="K78"/>
    </row>
    <row r="79" spans="1:79">
      <c r="A79"/>
      <c r="C79" s="8"/>
      <c r="D79" s="8"/>
      <c r="E79" s="8"/>
      <c r="F79" s="8"/>
      <c r="G79" s="8"/>
      <c r="H79" s="8"/>
      <c r="I79" s="49"/>
      <c r="J79"/>
      <c r="K79"/>
    </row>
    <row r="80" spans="1:79">
      <c r="A80"/>
      <c r="C80" s="8"/>
      <c r="D80" s="8"/>
      <c r="E80" s="8"/>
      <c r="F80" s="8"/>
      <c r="G80" s="8"/>
      <c r="H80" s="8"/>
      <c r="I80" s="49"/>
      <c r="J80"/>
      <c r="K80"/>
    </row>
    <row r="81" spans="1:11">
      <c r="A81"/>
      <c r="C81" s="8"/>
      <c r="D81" s="8"/>
      <c r="E81" s="8"/>
      <c r="F81" s="8"/>
      <c r="G81" s="8"/>
      <c r="H81" s="8"/>
      <c r="I81" s="49"/>
      <c r="J81"/>
      <c r="K81"/>
    </row>
    <row r="82" spans="1:11">
      <c r="A82"/>
      <c r="C82" s="8"/>
      <c r="D82" s="8"/>
      <c r="E82" s="8"/>
      <c r="F82" s="8"/>
      <c r="G82" s="8"/>
      <c r="H82" s="8"/>
      <c r="I82" s="49"/>
      <c r="J82"/>
      <c r="K82"/>
    </row>
    <row r="83" spans="1:11">
      <c r="A83"/>
      <c r="C83" s="8"/>
      <c r="D83" s="8"/>
      <c r="E83" s="8"/>
      <c r="F83" s="8"/>
      <c r="G83" s="8"/>
      <c r="H83" s="8"/>
      <c r="I83" s="49"/>
      <c r="J83"/>
      <c r="K83"/>
    </row>
    <row r="84" spans="1:11">
      <c r="A84"/>
      <c r="C84" s="8"/>
      <c r="D84" s="8"/>
      <c r="E84" s="8"/>
      <c r="F84" s="8"/>
      <c r="G84" s="8"/>
      <c r="H84" s="8"/>
      <c r="I84" s="49"/>
      <c r="J84"/>
      <c r="K84"/>
    </row>
    <row r="85" spans="1:11">
      <c r="A85"/>
      <c r="C85" s="8"/>
      <c r="D85" s="8"/>
      <c r="E85" s="8"/>
      <c r="F85" s="8"/>
      <c r="G85" s="8"/>
      <c r="H85" s="8"/>
      <c r="I85" s="49"/>
      <c r="J85"/>
      <c r="K85"/>
    </row>
    <row r="86" spans="1:11">
      <c r="A86"/>
      <c r="C86" s="8"/>
      <c r="D86" s="8"/>
      <c r="E86" s="8"/>
      <c r="F86" s="8"/>
      <c r="G86" s="8"/>
      <c r="H86" s="8"/>
      <c r="I86" s="49"/>
      <c r="J86"/>
      <c r="K86"/>
    </row>
    <row r="87" spans="1:11">
      <c r="A87"/>
      <c r="C87" s="8"/>
      <c r="D87" s="8"/>
      <c r="E87" s="8"/>
      <c r="F87" s="8"/>
      <c r="G87" s="8"/>
      <c r="H87" s="8"/>
      <c r="I87" s="49"/>
      <c r="J87"/>
      <c r="K87"/>
    </row>
    <row r="88" spans="1:11">
      <c r="A88"/>
      <c r="C88" s="8"/>
      <c r="D88" s="8"/>
      <c r="E88" s="8"/>
      <c r="F88" s="8"/>
      <c r="G88" s="8"/>
      <c r="H88" s="8"/>
      <c r="I88" s="49"/>
      <c r="J88"/>
      <c r="K88"/>
    </row>
    <row r="89" spans="1:11">
      <c r="A89"/>
      <c r="C89" s="8"/>
      <c r="D89" s="8"/>
      <c r="E89" s="8"/>
      <c r="F89" s="8"/>
      <c r="G89" s="8"/>
      <c r="H89" s="8"/>
      <c r="I89" s="49"/>
      <c r="J89"/>
      <c r="K89"/>
    </row>
    <row r="90" spans="1:11">
      <c r="A90"/>
      <c r="C90" s="8"/>
      <c r="D90" s="8"/>
      <c r="E90" s="8"/>
      <c r="F90" s="8"/>
      <c r="G90" s="8"/>
      <c r="H90" s="8"/>
      <c r="I90" s="49"/>
      <c r="J90"/>
      <c r="K90"/>
    </row>
    <row r="91" spans="1:11">
      <c r="A91"/>
      <c r="C91" s="8"/>
      <c r="D91" s="8"/>
      <c r="E91" s="8"/>
      <c r="F91" s="8"/>
      <c r="G91" s="8"/>
      <c r="H91" s="8"/>
      <c r="I91" s="49"/>
      <c r="J91"/>
      <c r="K91"/>
    </row>
    <row r="92" spans="1:11">
      <c r="E92" s="4"/>
      <c r="J92" s="4"/>
    </row>
    <row r="93" spans="1:11">
      <c r="E93" s="4"/>
      <c r="J93" s="4"/>
    </row>
    <row r="94" spans="1:11">
      <c r="E94" s="4"/>
      <c r="J94" s="4"/>
    </row>
    <row r="95" spans="1:11">
      <c r="E95" s="4"/>
      <c r="J95" s="4"/>
    </row>
    <row r="96" spans="1:11">
      <c r="E96" s="4"/>
      <c r="J96" s="4"/>
    </row>
    <row r="97" spans="5:10">
      <c r="E97" s="4"/>
      <c r="J97" s="4"/>
    </row>
    <row r="98" spans="5:10">
      <c r="E98" s="4"/>
      <c r="J98" s="4"/>
    </row>
    <row r="99" spans="5:10">
      <c r="E99" s="4"/>
      <c r="J99" s="4"/>
    </row>
    <row r="100" spans="5:10">
      <c r="E100" s="4"/>
      <c r="J100" s="4"/>
    </row>
    <row r="101" spans="5:10">
      <c r="E101" s="4"/>
      <c r="J101" s="4"/>
    </row>
    <row r="102" spans="5:10">
      <c r="E102" s="4"/>
      <c r="J102" s="4"/>
    </row>
    <row r="103" spans="5:10">
      <c r="E103" s="4"/>
      <c r="J103" s="4"/>
    </row>
    <row r="104" spans="5:10">
      <c r="E104" s="4"/>
      <c r="J104" s="4"/>
    </row>
    <row r="105" spans="5:10">
      <c r="E105" s="4"/>
      <c r="J105" s="4"/>
    </row>
    <row r="106" spans="5:10">
      <c r="E106" s="4"/>
      <c r="J106" s="4"/>
    </row>
    <row r="107" spans="5:10">
      <c r="E107" s="4"/>
      <c r="J107" s="4"/>
    </row>
    <row r="108" spans="5:10">
      <c r="E108" s="4"/>
      <c r="J108" s="4"/>
    </row>
    <row r="109" spans="5:10">
      <c r="E109" s="4"/>
      <c r="J109" s="4"/>
    </row>
    <row r="110" spans="5:10">
      <c r="E110" s="4"/>
      <c r="J110" s="4"/>
    </row>
    <row r="111" spans="5:10">
      <c r="E111" s="4"/>
      <c r="J111" s="4"/>
    </row>
    <row r="112" spans="5:10">
      <c r="E112" s="4"/>
      <c r="J112" s="4"/>
    </row>
    <row r="113" spans="5:10">
      <c r="E113" s="4"/>
      <c r="J113" s="4"/>
    </row>
    <row r="114" spans="5:10">
      <c r="E114" s="4"/>
      <c r="J114" s="4"/>
    </row>
    <row r="115" spans="5:10">
      <c r="E115" s="4"/>
      <c r="J115" s="4"/>
    </row>
    <row r="116" spans="5:10">
      <c r="E116" s="4"/>
      <c r="J116" s="4"/>
    </row>
    <row r="117" spans="5:10">
      <c r="E117" s="4"/>
      <c r="J117" s="4"/>
    </row>
    <row r="118" spans="5:10">
      <c r="E118" s="4"/>
      <c r="J118" s="4"/>
    </row>
    <row r="119" spans="5:10">
      <c r="E119" s="4"/>
      <c r="J119" s="4"/>
    </row>
    <row r="120" spans="5:10">
      <c r="E120" s="4"/>
      <c r="J120" s="4"/>
    </row>
    <row r="121" spans="5:10">
      <c r="E121" s="4"/>
      <c r="J121" s="4"/>
    </row>
    <row r="122" spans="5:10">
      <c r="E122" s="4"/>
      <c r="J122" s="4"/>
    </row>
    <row r="123" spans="5:10">
      <c r="E123" s="4"/>
      <c r="J123" s="4"/>
    </row>
    <row r="124" spans="5:10">
      <c r="E124" s="4"/>
      <c r="J124" s="4"/>
    </row>
    <row r="125" spans="5:10">
      <c r="E125" s="4"/>
      <c r="J125" s="4"/>
    </row>
    <row r="126" spans="5:10">
      <c r="E126" s="4"/>
      <c r="J126" s="4"/>
    </row>
    <row r="127" spans="5:10">
      <c r="E127" s="4"/>
      <c r="J127" s="4"/>
    </row>
    <row r="128" spans="5:10">
      <c r="E128" s="4"/>
      <c r="J128" s="4"/>
    </row>
    <row r="129" spans="5:10">
      <c r="E129" s="4"/>
      <c r="J129" s="4"/>
    </row>
    <row r="130" spans="5:10">
      <c r="E130" s="4"/>
      <c r="J130" s="4"/>
    </row>
    <row r="131" spans="5:10">
      <c r="E131" s="4"/>
      <c r="J131" s="4"/>
    </row>
    <row r="132" spans="5:10">
      <c r="E132" s="4"/>
      <c r="J132" s="4"/>
    </row>
    <row r="133" spans="5:10">
      <c r="E133" s="4"/>
      <c r="J133" s="4"/>
    </row>
    <row r="134" spans="5:10">
      <c r="E134" s="4"/>
      <c r="J134" s="4"/>
    </row>
    <row r="135" spans="5:10">
      <c r="E135" s="4"/>
      <c r="J135" s="4"/>
    </row>
    <row r="136" spans="5:10">
      <c r="E136" s="4"/>
      <c r="J136" s="4"/>
    </row>
    <row r="137" spans="5:10">
      <c r="E137" s="4"/>
      <c r="J137" s="4"/>
    </row>
    <row r="138" spans="5:10">
      <c r="E138" s="4"/>
      <c r="J138" s="4"/>
    </row>
    <row r="139" spans="5:10">
      <c r="E139" s="4"/>
      <c r="J139" s="4"/>
    </row>
    <row r="140" spans="5:10">
      <c r="E140" s="4"/>
      <c r="J140" s="4"/>
    </row>
    <row r="141" spans="5:10">
      <c r="E141" s="4"/>
      <c r="J141" s="4"/>
    </row>
    <row r="142" spans="5:10">
      <c r="E142" s="4"/>
      <c r="J142" s="4"/>
    </row>
    <row r="143" spans="5:10">
      <c r="E143" s="4"/>
      <c r="J143" s="4"/>
    </row>
    <row r="144" spans="5:10">
      <c r="E144" s="4"/>
      <c r="J144" s="4"/>
    </row>
    <row r="145" spans="5:10">
      <c r="E145" s="4"/>
      <c r="J145" s="4"/>
    </row>
    <row r="146" spans="5:10">
      <c r="E146" s="4"/>
      <c r="J146" s="4"/>
    </row>
    <row r="147" spans="5:10">
      <c r="E147" s="4"/>
      <c r="J147" s="4"/>
    </row>
    <row r="148" spans="5:10">
      <c r="E148" s="4"/>
      <c r="J148" s="4"/>
    </row>
    <row r="149" spans="5:10">
      <c r="E149" s="4"/>
      <c r="J149" s="4"/>
    </row>
    <row r="150" spans="5:10">
      <c r="E150" s="4"/>
      <c r="J150" s="4"/>
    </row>
    <row r="151" spans="5:10">
      <c r="E151" s="4"/>
      <c r="J151" s="4"/>
    </row>
    <row r="152" spans="5:10">
      <c r="E152" s="4"/>
      <c r="J152" s="4"/>
    </row>
    <row r="153" spans="5:10">
      <c r="E153" s="4"/>
      <c r="J153" s="4"/>
    </row>
    <row r="154" spans="5:10">
      <c r="E154" s="4"/>
      <c r="J154" s="4"/>
    </row>
    <row r="155" spans="5:10">
      <c r="E155" s="4"/>
      <c r="J155" s="4"/>
    </row>
    <row r="156" spans="5:10">
      <c r="E156" s="4"/>
      <c r="J156" s="4"/>
    </row>
    <row r="157" spans="5:10">
      <c r="E157" s="4"/>
      <c r="J157" s="4"/>
    </row>
    <row r="158" spans="5:10">
      <c r="E158" s="4"/>
      <c r="J158" s="4"/>
    </row>
    <row r="159" spans="5:10">
      <c r="E159" s="4"/>
      <c r="J159" s="4"/>
    </row>
    <row r="160" spans="5:10">
      <c r="E160" s="4"/>
      <c r="J160" s="4"/>
    </row>
    <row r="161" spans="5:10">
      <c r="E161" s="4"/>
      <c r="J161" s="4"/>
    </row>
    <row r="162" spans="5:10">
      <c r="E162" s="4"/>
      <c r="J162" s="4"/>
    </row>
    <row r="163" spans="5:10">
      <c r="E163" s="4"/>
      <c r="J163" s="4"/>
    </row>
    <row r="164" spans="5:10">
      <c r="E164" s="4"/>
      <c r="J164" s="4"/>
    </row>
    <row r="165" spans="5:10">
      <c r="E165" s="4"/>
      <c r="J165" s="4"/>
    </row>
    <row r="166" spans="5:10">
      <c r="E166" s="4"/>
      <c r="J166" s="4"/>
    </row>
    <row r="167" spans="5:10">
      <c r="E167" s="4"/>
      <c r="J167" s="4"/>
    </row>
    <row r="168" spans="5:10">
      <c r="E168" s="4"/>
      <c r="J168" s="4"/>
    </row>
    <row r="169" spans="5:10">
      <c r="E169" s="4"/>
      <c r="J169" s="4"/>
    </row>
    <row r="170" spans="5:10">
      <c r="E170" s="4"/>
      <c r="J170" s="4"/>
    </row>
    <row r="171" spans="5:10">
      <c r="E171" s="4"/>
      <c r="J171" s="4"/>
    </row>
    <row r="172" spans="5:10">
      <c r="E172" s="4"/>
      <c r="J172" s="4"/>
    </row>
    <row r="173" spans="5:10">
      <c r="E173" s="4"/>
      <c r="J173" s="4"/>
    </row>
    <row r="174" spans="5:10">
      <c r="E174" s="4"/>
      <c r="J174" s="4"/>
    </row>
    <row r="175" spans="5:10">
      <c r="E175" s="4"/>
      <c r="J175" s="4"/>
    </row>
    <row r="176" spans="5:10">
      <c r="E176" s="4"/>
      <c r="J176" s="4"/>
    </row>
    <row r="177" spans="5:10">
      <c r="E177" s="4"/>
      <c r="J177" s="4"/>
    </row>
    <row r="178" spans="5:10">
      <c r="E178" s="4"/>
      <c r="J178" s="4"/>
    </row>
    <row r="179" spans="5:10">
      <c r="E179" s="4"/>
      <c r="J179" s="4"/>
    </row>
    <row r="180" spans="5:10">
      <c r="E180" s="4"/>
      <c r="J180" s="4"/>
    </row>
    <row r="181" spans="5:10">
      <c r="E181" s="4"/>
      <c r="J181" s="4"/>
    </row>
    <row r="182" spans="5:10">
      <c r="E182" s="4"/>
      <c r="J182" s="4"/>
    </row>
    <row r="183" spans="5:10">
      <c r="E183" s="4"/>
      <c r="J183" s="4"/>
    </row>
    <row r="184" spans="5:10">
      <c r="E184" s="4"/>
      <c r="J184" s="4"/>
    </row>
    <row r="185" spans="5:10">
      <c r="E185" s="4"/>
      <c r="J185" s="4"/>
    </row>
    <row r="186" spans="5:10">
      <c r="E186" s="4"/>
      <c r="J186" s="4"/>
    </row>
    <row r="187" spans="5:10">
      <c r="E187" s="4"/>
      <c r="J187" s="4"/>
    </row>
    <row r="188" spans="5:10">
      <c r="E188" s="4"/>
      <c r="J188" s="4"/>
    </row>
    <row r="189" spans="5:10">
      <c r="E189" s="4"/>
      <c r="J189" s="4"/>
    </row>
    <row r="190" spans="5:10">
      <c r="E190" s="4"/>
      <c r="J190" s="4"/>
    </row>
    <row r="191" spans="5:10">
      <c r="E191" s="4"/>
      <c r="J191" s="4"/>
    </row>
    <row r="192" spans="5:10">
      <c r="E192" s="4"/>
      <c r="J192" s="4"/>
    </row>
    <row r="193" spans="5:10">
      <c r="E193" s="4"/>
      <c r="J193" s="4"/>
    </row>
    <row r="194" spans="5:10">
      <c r="E194" s="4"/>
      <c r="J194" s="4"/>
    </row>
    <row r="195" spans="5:10">
      <c r="E195" s="4"/>
      <c r="J195" s="4"/>
    </row>
    <row r="196" spans="5:10">
      <c r="E196" s="4"/>
      <c r="J196" s="4"/>
    </row>
    <row r="197" spans="5:10">
      <c r="E197" s="4"/>
      <c r="J197" s="4"/>
    </row>
    <row r="198" spans="5:10">
      <c r="E198" s="4"/>
      <c r="J198" s="4"/>
    </row>
    <row r="199" spans="5:10">
      <c r="E199" s="4"/>
      <c r="J199" s="4"/>
    </row>
    <row r="200" spans="5:10">
      <c r="E200" s="4"/>
      <c r="J200" s="4"/>
    </row>
    <row r="201" spans="5:10">
      <c r="E201" s="4"/>
      <c r="J201" s="4"/>
    </row>
    <row r="202" spans="5:10">
      <c r="E202" s="4"/>
      <c r="J202" s="4"/>
    </row>
    <row r="203" spans="5:10">
      <c r="E203" s="4"/>
      <c r="J203" s="4"/>
    </row>
    <row r="204" spans="5:10">
      <c r="E204" s="4"/>
      <c r="J204" s="4"/>
    </row>
  </sheetData>
  <mergeCells count="4">
    <mergeCell ref="A3:A4"/>
    <mergeCell ref="A5:J5"/>
    <mergeCell ref="A20:J20"/>
    <mergeCell ref="A2:J2"/>
  </mergeCells>
  <printOptions horizontalCentered="1"/>
  <pageMargins left="0.51181102362204722" right="0.51181102362204722" top="0.74803149606299213" bottom="0.74803149606299213" header="0.31496062992125984" footer="0.31496062992125984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CA240"/>
  <sheetViews>
    <sheetView view="pageBreakPreview" zoomScale="60" zoomScaleNormal="100" workbookViewId="0">
      <pane xSplit="6" ySplit="26" topLeftCell="G27" activePane="bottomRight" state="frozen"/>
      <selection pane="topRight" activeCell="H1" sqref="H1"/>
      <selection pane="bottomLeft" activeCell="A28" sqref="A28"/>
      <selection pane="bottomRight" activeCell="O2" sqref="O2"/>
    </sheetView>
  </sheetViews>
  <sheetFormatPr defaultRowHeight="12.75"/>
  <cols>
    <col min="1" max="1" width="18.85546875" style="3" bestFit="1" customWidth="1"/>
    <col min="2" max="2" width="9.7109375" style="6" bestFit="1" customWidth="1"/>
    <col min="3" max="4" width="11.42578125" style="5" bestFit="1" customWidth="1"/>
    <col min="5" max="10" width="11.5703125" style="5" bestFit="1" customWidth="1"/>
    <col min="11" max="14" width="11.42578125" style="5" bestFit="1" customWidth="1"/>
    <col min="15" max="15" width="16.28515625" style="38" customWidth="1"/>
  </cols>
  <sheetData>
    <row r="1" spans="1:15" ht="15.75" thickBot="1">
      <c r="A1" s="104"/>
      <c r="B1" s="63"/>
      <c r="C1" s="105"/>
      <c r="D1" s="105"/>
      <c r="E1" s="65" t="s">
        <v>260</v>
      </c>
      <c r="F1" s="105"/>
      <c r="G1" s="105"/>
      <c r="H1" s="105"/>
      <c r="I1" s="105"/>
      <c r="J1" s="105"/>
      <c r="K1" s="105"/>
      <c r="L1" s="105"/>
      <c r="M1" s="105"/>
      <c r="N1" s="105"/>
      <c r="O1" s="111"/>
    </row>
    <row r="2" spans="1:15" ht="22.5">
      <c r="A2" s="106" t="s">
        <v>165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73" t="s">
        <v>252</v>
      </c>
    </row>
    <row r="3" spans="1:15" ht="45">
      <c r="A3" s="114" t="s">
        <v>69</v>
      </c>
      <c r="B3" s="112" t="s">
        <v>56</v>
      </c>
      <c r="C3" s="23" t="s">
        <v>70</v>
      </c>
      <c r="D3" s="23" t="s">
        <v>70</v>
      </c>
      <c r="E3" s="23" t="s">
        <v>71</v>
      </c>
      <c r="F3" s="23" t="s">
        <v>71</v>
      </c>
      <c r="G3" s="23" t="s">
        <v>72</v>
      </c>
      <c r="H3" s="23" t="s">
        <v>73</v>
      </c>
      <c r="I3" s="23" t="s">
        <v>74</v>
      </c>
      <c r="J3" s="23" t="s">
        <v>74</v>
      </c>
      <c r="K3" s="23" t="s">
        <v>75</v>
      </c>
      <c r="L3" s="23" t="s">
        <v>76</v>
      </c>
      <c r="M3" s="23" t="s">
        <v>77</v>
      </c>
      <c r="N3" s="23" t="s">
        <v>78</v>
      </c>
      <c r="O3" s="75" t="s">
        <v>251</v>
      </c>
    </row>
    <row r="4" spans="1:15">
      <c r="A4" s="115"/>
      <c r="B4" s="113"/>
      <c r="C4" s="14" t="s">
        <v>53</v>
      </c>
      <c r="D4" s="14" t="s">
        <v>79</v>
      </c>
      <c r="E4" s="14" t="s">
        <v>53</v>
      </c>
      <c r="F4" s="14" t="s">
        <v>80</v>
      </c>
      <c r="G4" s="14" t="s">
        <v>54</v>
      </c>
      <c r="H4" s="14" t="s">
        <v>81</v>
      </c>
      <c r="I4" s="14" t="s">
        <v>54</v>
      </c>
      <c r="J4" s="14" t="s">
        <v>80</v>
      </c>
      <c r="K4" s="14" t="s">
        <v>54</v>
      </c>
      <c r="L4" s="14" t="s">
        <v>54</v>
      </c>
      <c r="M4" s="14" t="s">
        <v>54</v>
      </c>
      <c r="N4" s="14" t="s">
        <v>54</v>
      </c>
      <c r="O4" s="116"/>
    </row>
    <row r="5" spans="1:15">
      <c r="A5" s="98" t="s">
        <v>82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9"/>
      <c r="O5" s="117"/>
    </row>
    <row r="6" spans="1:15">
      <c r="A6" s="79" t="s">
        <v>83</v>
      </c>
      <c r="B6" s="16" t="s">
        <v>84</v>
      </c>
      <c r="C6" s="16">
        <v>750</v>
      </c>
      <c r="D6" s="16">
        <v>750</v>
      </c>
      <c r="E6" s="16">
        <v>750</v>
      </c>
      <c r="F6" s="16">
        <v>750</v>
      </c>
      <c r="G6" s="16">
        <v>750</v>
      </c>
      <c r="H6" s="16">
        <v>750</v>
      </c>
      <c r="I6" s="16">
        <v>750</v>
      </c>
      <c r="J6" s="16">
        <v>750</v>
      </c>
      <c r="K6" s="16">
        <v>750</v>
      </c>
      <c r="L6" s="16">
        <v>750</v>
      </c>
      <c r="M6" s="16">
        <v>750</v>
      </c>
      <c r="N6" s="16">
        <v>750</v>
      </c>
      <c r="O6" s="117"/>
    </row>
    <row r="7" spans="1:15">
      <c r="A7" s="79" t="s">
        <v>85</v>
      </c>
      <c r="B7" s="16" t="s">
        <v>86</v>
      </c>
      <c r="C7" s="16">
        <v>250</v>
      </c>
      <c r="D7" s="16">
        <v>250</v>
      </c>
      <c r="E7" s="16">
        <v>250</v>
      </c>
      <c r="F7" s="16">
        <v>250</v>
      </c>
      <c r="G7" s="16">
        <v>250</v>
      </c>
      <c r="H7" s="16">
        <v>250</v>
      </c>
      <c r="I7" s="16">
        <v>250</v>
      </c>
      <c r="J7" s="16">
        <v>250</v>
      </c>
      <c r="K7" s="16">
        <v>250</v>
      </c>
      <c r="L7" s="16">
        <v>250</v>
      </c>
      <c r="M7" s="16">
        <v>250</v>
      </c>
      <c r="N7" s="16">
        <v>250</v>
      </c>
      <c r="O7" s="117"/>
    </row>
    <row r="8" spans="1:15">
      <c r="A8" s="79" t="s">
        <v>1</v>
      </c>
      <c r="B8" s="16"/>
      <c r="C8" s="24">
        <v>8</v>
      </c>
      <c r="D8" s="24">
        <v>7.98</v>
      </c>
      <c r="E8" s="24">
        <v>7.52</v>
      </c>
      <c r="F8" s="24">
        <v>8.3000000000000007</v>
      </c>
      <c r="G8" s="24">
        <v>7.62</v>
      </c>
      <c r="H8" s="24">
        <v>7.48</v>
      </c>
      <c r="I8" s="24">
        <v>7.49</v>
      </c>
      <c r="J8" s="24">
        <v>8</v>
      </c>
      <c r="K8" s="46">
        <v>6.33</v>
      </c>
      <c r="L8" s="24">
        <v>8.0399999999999991</v>
      </c>
      <c r="M8" s="24">
        <v>7.19</v>
      </c>
      <c r="N8" s="24">
        <v>8.07</v>
      </c>
      <c r="O8" s="77" t="s">
        <v>57</v>
      </c>
    </row>
    <row r="9" spans="1:15">
      <c r="A9" s="80" t="s">
        <v>87</v>
      </c>
      <c r="B9" s="16" t="s">
        <v>88</v>
      </c>
      <c r="C9" s="25">
        <v>347.16</v>
      </c>
      <c r="D9" s="25">
        <v>343.75</v>
      </c>
      <c r="E9" s="25">
        <v>350.09</v>
      </c>
      <c r="F9" s="25">
        <v>311.02999999999997</v>
      </c>
      <c r="G9" s="25">
        <v>348.63</v>
      </c>
      <c r="H9" s="25">
        <v>304.19</v>
      </c>
      <c r="I9" s="25">
        <v>335.44</v>
      </c>
      <c r="J9" s="25">
        <v>319.82</v>
      </c>
      <c r="K9" s="25">
        <v>258.77999999999997</v>
      </c>
      <c r="L9" s="25">
        <v>302.73</v>
      </c>
      <c r="M9" s="25">
        <v>330.07</v>
      </c>
      <c r="N9" s="25">
        <v>316.89</v>
      </c>
      <c r="O9" s="76"/>
    </row>
    <row r="10" spans="1:15">
      <c r="A10" s="80" t="s">
        <v>58</v>
      </c>
      <c r="B10" s="16" t="s">
        <v>89</v>
      </c>
      <c r="C10" s="25">
        <v>420.2</v>
      </c>
      <c r="D10" s="25">
        <v>271.72000000000003</v>
      </c>
      <c r="E10" s="25">
        <v>347.47</v>
      </c>
      <c r="F10" s="25">
        <v>417.17</v>
      </c>
      <c r="G10" s="25">
        <v>192.02</v>
      </c>
      <c r="H10" s="25">
        <v>128.43</v>
      </c>
      <c r="I10" s="25">
        <v>2088.6</v>
      </c>
      <c r="J10" s="25">
        <v>227.27</v>
      </c>
      <c r="K10" s="25">
        <v>418.18</v>
      </c>
      <c r="L10" s="25">
        <v>76.66</v>
      </c>
      <c r="M10" s="25">
        <v>212.51</v>
      </c>
      <c r="N10" s="25">
        <v>158.99</v>
      </c>
      <c r="O10" s="81"/>
    </row>
    <row r="11" spans="1:15">
      <c r="A11" s="80" t="s">
        <v>90</v>
      </c>
      <c r="B11" s="16" t="s">
        <v>91</v>
      </c>
      <c r="C11" s="12" t="e">
        <f>NA()</f>
        <v>#N/A</v>
      </c>
      <c r="D11" s="12" t="e">
        <f>NA()</f>
        <v>#N/A</v>
      </c>
      <c r="E11" s="12" t="e">
        <f>NA()</f>
        <v>#N/A</v>
      </c>
      <c r="F11" s="12" t="e">
        <f>NA()</f>
        <v>#N/A</v>
      </c>
      <c r="G11" s="12" t="e">
        <f>NA()</f>
        <v>#N/A</v>
      </c>
      <c r="H11" s="12" t="e">
        <f>NA()</f>
        <v>#N/A</v>
      </c>
      <c r="I11" s="12" t="e">
        <f>NA()</f>
        <v>#N/A</v>
      </c>
      <c r="J11" s="12" t="e">
        <f>NA()</f>
        <v>#N/A</v>
      </c>
      <c r="K11" s="12" t="e">
        <f>NA()</f>
        <v>#N/A</v>
      </c>
      <c r="L11" s="12" t="e">
        <f>NA()</f>
        <v>#N/A</v>
      </c>
      <c r="M11" s="12" t="e">
        <f>NA()</f>
        <v>#N/A</v>
      </c>
      <c r="N11" s="12" t="e">
        <f>NA()</f>
        <v>#N/A</v>
      </c>
      <c r="O11" s="81"/>
    </row>
    <row r="12" spans="1:15">
      <c r="A12" s="79" t="s">
        <v>92</v>
      </c>
      <c r="B12" s="16" t="s">
        <v>91</v>
      </c>
      <c r="C12" s="26">
        <v>5.9</v>
      </c>
      <c r="D12" s="26">
        <v>5.34</v>
      </c>
      <c r="E12" s="26">
        <v>5.74</v>
      </c>
      <c r="F12" s="26">
        <v>7.01</v>
      </c>
      <c r="G12" s="26">
        <v>4.58</v>
      </c>
      <c r="H12" s="26">
        <v>2.88</v>
      </c>
      <c r="I12" s="26">
        <v>8.7899999999999991</v>
      </c>
      <c r="J12" s="26">
        <v>5.19</v>
      </c>
      <c r="K12" s="26">
        <v>8.5500000000000007</v>
      </c>
      <c r="L12" s="26">
        <v>2.0499999999999998</v>
      </c>
      <c r="M12" s="26">
        <v>2.93</v>
      </c>
      <c r="N12" s="26">
        <v>1.88</v>
      </c>
      <c r="O12" s="81"/>
    </row>
    <row r="13" spans="1:15">
      <c r="A13" s="80" t="s">
        <v>60</v>
      </c>
      <c r="B13" s="16" t="s">
        <v>91</v>
      </c>
      <c r="C13" s="26">
        <v>38.86</v>
      </c>
      <c r="D13" s="26">
        <v>103.04</v>
      </c>
      <c r="E13" s="26">
        <v>13.24</v>
      </c>
      <c r="F13" s="26">
        <v>119.93</v>
      </c>
      <c r="G13" s="26">
        <v>6.13</v>
      </c>
      <c r="H13" s="26">
        <v>16.559999999999999</v>
      </c>
      <c r="I13" s="26">
        <v>34.03</v>
      </c>
      <c r="J13" s="26">
        <v>36.14</v>
      </c>
      <c r="K13" s="26">
        <v>1.59</v>
      </c>
      <c r="L13" s="26">
        <v>39.5</v>
      </c>
      <c r="M13" s="26">
        <v>3.86</v>
      </c>
      <c r="N13" s="26">
        <v>58.76</v>
      </c>
      <c r="O13" s="81"/>
    </row>
    <row r="14" spans="1:15">
      <c r="A14" s="79" t="s">
        <v>59</v>
      </c>
      <c r="B14" s="20" t="s">
        <v>93</v>
      </c>
      <c r="C14" s="16">
        <v>156</v>
      </c>
      <c r="D14" s="16">
        <v>26</v>
      </c>
      <c r="E14" s="16">
        <v>133</v>
      </c>
      <c r="F14" s="16">
        <v>84</v>
      </c>
      <c r="G14" s="16">
        <v>63</v>
      </c>
      <c r="H14" s="16">
        <v>32</v>
      </c>
      <c r="I14" s="16">
        <v>1072</v>
      </c>
      <c r="J14" s="16">
        <v>20</v>
      </c>
      <c r="K14" s="16">
        <v>145</v>
      </c>
      <c r="L14" s="16">
        <v>3</v>
      </c>
      <c r="M14" s="16">
        <v>58</v>
      </c>
      <c r="N14" s="16">
        <v>10</v>
      </c>
      <c r="O14" s="77"/>
    </row>
    <row r="15" spans="1:15">
      <c r="A15" s="98" t="s">
        <v>94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9"/>
      <c r="O15" s="81"/>
    </row>
    <row r="16" spans="1:15">
      <c r="A16" s="79" t="s">
        <v>95</v>
      </c>
      <c r="B16" s="16" t="s">
        <v>96</v>
      </c>
      <c r="C16" s="27">
        <f t="shared" ref="C16:N16" si="0">C13*2/100+C14*2/96</f>
        <v>4.0271999999999997</v>
      </c>
      <c r="D16" s="27">
        <f t="shared" si="0"/>
        <v>2.6024666666666665</v>
      </c>
      <c r="E16" s="27">
        <f t="shared" si="0"/>
        <v>3.0356333333333336</v>
      </c>
      <c r="F16" s="27">
        <f t="shared" si="0"/>
        <v>4.1486000000000001</v>
      </c>
      <c r="G16" s="27">
        <f t="shared" si="0"/>
        <v>1.4351</v>
      </c>
      <c r="H16" s="27">
        <f>H13*2/100+H14*2/96</f>
        <v>0.99786666666666668</v>
      </c>
      <c r="I16" s="27">
        <f t="shared" si="0"/>
        <v>23.01393333333333</v>
      </c>
      <c r="J16" s="27">
        <f t="shared" si="0"/>
        <v>1.1394666666666666</v>
      </c>
      <c r="K16" s="27">
        <f t="shared" si="0"/>
        <v>3.0526333333333335</v>
      </c>
      <c r="L16" s="27">
        <f t="shared" si="0"/>
        <v>0.85250000000000004</v>
      </c>
      <c r="M16" s="27">
        <f t="shared" si="0"/>
        <v>1.2855333333333332</v>
      </c>
      <c r="N16" s="27">
        <f t="shared" si="0"/>
        <v>1.3835333333333333</v>
      </c>
      <c r="O16" s="81"/>
    </row>
    <row r="17" spans="1:15">
      <c r="A17" s="79" t="s">
        <v>97</v>
      </c>
      <c r="B17" s="16" t="s">
        <v>96</v>
      </c>
      <c r="C17" s="27">
        <f>C30*2/40.08+C37*2/24.3+C43/39.1+C47/23+C48*2/87.6</f>
        <v>4.1358958052619448</v>
      </c>
      <c r="D17" s="27">
        <f>D30*2/40.08+D37*2/24.3+D43/39.1+D47/23+D22*3/27+D34*2/55.8+D38*2/54.9+D48*2/87.6</f>
        <v>3.0671341709463684</v>
      </c>
      <c r="E17" s="27">
        <f>E30*2/40.08+E37*2/24.3+E43/39.1+E47/23+E22*3/27+E34*3/55.8+E38*2/54.9+E48*2/87.6</f>
        <v>3.3256332285188055</v>
      </c>
      <c r="F17" s="27">
        <f>F30*2/40.08+F37*2/24.3+F43/39.1+F47/23+F22*3/27+F25*3/74.9+F34*3/55.8+F38*2/54.8+F48*2/87.6</f>
        <v>4.5943497871704801</v>
      </c>
      <c r="G17" s="27">
        <f>G30*2/40.08+G37*2/24.3+G43/39.1+G47/23+G22*3/27+G34*3/55.8+G38*2/54.9</f>
        <v>1.6953528815031256</v>
      </c>
      <c r="H17" s="27">
        <f>H30*2/40.08+H37*2/24.3+H43/39.1+H47/23+H48*2/87.6</f>
        <v>1.1614853906184792</v>
      </c>
      <c r="I17" s="27">
        <f>I30*2/40.08+I37*2/24.3+I43/39.1+I47/23+I24*2/74.9+I38*2/54.9+I48*2/87.6+I28*3/10.8</f>
        <v>26.735454746966095</v>
      </c>
      <c r="J17" s="27">
        <f>J30*2/40.08+J37*2/24.3+J43/39.1+J47/23+J48*2/87.6</f>
        <v>2.010510055571507</v>
      </c>
      <c r="K17" s="27">
        <f>K30*2/40.08+K37*2/24.3+K43/39.1+K47/23+K34*3/55.8+K38*2/54.9+K48*2/87.6</f>
        <v>3.3145166008019782</v>
      </c>
      <c r="L17" s="27">
        <f>L30*2/40.08+L37*2/24.3+L43/39.1+L47/23+L22*3/27+L34*3/55.8</f>
        <v>0.89367784398487637</v>
      </c>
      <c r="M17" s="27">
        <f>M30*2/40.08+M37*2/24.3+M43/39.1+M47/23+M22*3/27+M34*3/55.8+M38*2/54.9</f>
        <v>1.7688704666596589</v>
      </c>
      <c r="N17" s="27">
        <f>N30*2/40.08+N37*2/24.3+N43/39.1+N47/23</f>
        <v>1.5480635539882945</v>
      </c>
      <c r="O17" s="81"/>
    </row>
    <row r="18" spans="1:15">
      <c r="A18" s="79" t="s">
        <v>98</v>
      </c>
      <c r="B18" s="16" t="s">
        <v>96</v>
      </c>
      <c r="C18" s="27">
        <f t="shared" ref="C18:N18" si="1">C16-C17</f>
        <v>-0.10869580526194511</v>
      </c>
      <c r="D18" s="27">
        <f t="shared" si="1"/>
        <v>-0.46466750427970194</v>
      </c>
      <c r="E18" s="27">
        <f t="shared" si="1"/>
        <v>-0.28999989518547187</v>
      </c>
      <c r="F18" s="27">
        <f t="shared" si="1"/>
        <v>-0.44574978717048008</v>
      </c>
      <c r="G18" s="27">
        <f t="shared" si="1"/>
        <v>-0.26025288150312553</v>
      </c>
      <c r="H18" s="27">
        <f>H16-H17</f>
        <v>-0.16361872395181254</v>
      </c>
      <c r="I18" s="27">
        <f t="shared" si="1"/>
        <v>-3.7215214136327646</v>
      </c>
      <c r="J18" s="27">
        <f t="shared" si="1"/>
        <v>-0.87104338890484034</v>
      </c>
      <c r="K18" s="27">
        <f t="shared" si="1"/>
        <v>-0.26188326746864465</v>
      </c>
      <c r="L18" s="27">
        <f t="shared" si="1"/>
        <v>-4.1177843984876339E-2</v>
      </c>
      <c r="M18" s="27">
        <f t="shared" si="1"/>
        <v>-0.48333713332632566</v>
      </c>
      <c r="N18" s="27">
        <f t="shared" si="1"/>
        <v>-0.16453022065496126</v>
      </c>
      <c r="O18" s="81"/>
    </row>
    <row r="19" spans="1:15">
      <c r="A19" s="79" t="s">
        <v>99</v>
      </c>
      <c r="B19" s="16" t="s">
        <v>100</v>
      </c>
      <c r="C19" s="28">
        <f t="shared" ref="C19:N19" si="2">C18/(C16+C17)</f>
        <v>-1.3315512625967175E-2</v>
      </c>
      <c r="D19" s="28">
        <f t="shared" si="2"/>
        <v>-8.1957710531758016E-2</v>
      </c>
      <c r="E19" s="28">
        <f t="shared" si="2"/>
        <v>-4.5588389099204145E-2</v>
      </c>
      <c r="F19" s="28">
        <f t="shared" si="2"/>
        <v>-5.0983912526248197E-2</v>
      </c>
      <c r="G19" s="28">
        <f t="shared" si="2"/>
        <v>-8.3135856489289145E-2</v>
      </c>
      <c r="H19" s="28">
        <f>H18/(H16+H17)</f>
        <v>-7.5772138869065586E-2</v>
      </c>
      <c r="I19" s="28">
        <f t="shared" si="2"/>
        <v>-7.4805370623372017E-2</v>
      </c>
      <c r="J19" s="28">
        <f t="shared" si="2"/>
        <v>-0.27652375420918418</v>
      </c>
      <c r="K19" s="28">
        <f t="shared" si="2"/>
        <v>-4.1130375470608362E-2</v>
      </c>
      <c r="L19" s="28">
        <f t="shared" si="2"/>
        <v>-2.3581701100333613E-2</v>
      </c>
      <c r="M19" s="28">
        <f t="shared" si="2"/>
        <v>-0.15824270953546962</v>
      </c>
      <c r="N19" s="28">
        <f t="shared" si="2"/>
        <v>-5.612307113795572E-2</v>
      </c>
      <c r="O19" s="81"/>
    </row>
    <row r="20" spans="1:15">
      <c r="A20" s="98" t="s">
        <v>101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9"/>
      <c r="O20" s="81"/>
    </row>
    <row r="21" spans="1:15">
      <c r="A21" s="79" t="s">
        <v>102</v>
      </c>
      <c r="B21" s="16" t="s">
        <v>93</v>
      </c>
      <c r="C21" s="25">
        <v>195</v>
      </c>
      <c r="D21" s="25">
        <v>123</v>
      </c>
      <c r="E21" s="25">
        <v>160</v>
      </c>
      <c r="F21" s="25">
        <v>195</v>
      </c>
      <c r="G21" s="26">
        <v>71.7</v>
      </c>
      <c r="H21" s="26">
        <v>48.8</v>
      </c>
      <c r="I21" s="25">
        <v>1280</v>
      </c>
      <c r="J21" s="26">
        <v>95.2</v>
      </c>
      <c r="K21" s="25">
        <v>156</v>
      </c>
      <c r="L21" s="26">
        <v>40.299999999999997</v>
      </c>
      <c r="M21" s="26">
        <v>65.599999999999994</v>
      </c>
      <c r="N21" s="26">
        <v>74.2</v>
      </c>
      <c r="O21" s="81" t="s">
        <v>55</v>
      </c>
    </row>
    <row r="22" spans="1:15" ht="22.5">
      <c r="A22" s="82" t="s">
        <v>103</v>
      </c>
      <c r="B22" s="16" t="s">
        <v>93</v>
      </c>
      <c r="C22" s="30">
        <v>2.9399999999999999E-2</v>
      </c>
      <c r="D22" s="29">
        <v>0.17199999999999999</v>
      </c>
      <c r="E22" s="29">
        <v>0.112</v>
      </c>
      <c r="F22" s="29">
        <v>0.10100000000000001</v>
      </c>
      <c r="G22" s="29">
        <v>0.155</v>
      </c>
      <c r="H22" s="30">
        <v>7.4399999999999994E-2</v>
      </c>
      <c r="I22" s="30">
        <v>1.11E-2</v>
      </c>
      <c r="J22" s="30">
        <v>2.9899999999999999E-2</v>
      </c>
      <c r="K22" s="30">
        <v>5.6599999999999998E-2</v>
      </c>
      <c r="L22" s="45">
        <v>0.22800000000000001</v>
      </c>
      <c r="M22" s="30">
        <v>9.9699999999999997E-2</v>
      </c>
      <c r="N22" s="30">
        <v>2.1899999999999999E-2</v>
      </c>
      <c r="O22" s="94" t="s">
        <v>246</v>
      </c>
    </row>
    <row r="23" spans="1:15">
      <c r="A23" s="82" t="s">
        <v>104</v>
      </c>
      <c r="B23" s="16" t="s">
        <v>93</v>
      </c>
      <c r="C23" s="30">
        <v>6.4999999999999997E-3</v>
      </c>
      <c r="D23" s="30">
        <v>3.5000000000000001E-3</v>
      </c>
      <c r="E23" s="30">
        <v>4.5999999999999999E-3</v>
      </c>
      <c r="F23" s="30">
        <v>7.3000000000000001E-3</v>
      </c>
      <c r="G23" s="30">
        <v>1.2999999999999999E-3</v>
      </c>
      <c r="H23" s="30">
        <v>6.3E-3</v>
      </c>
      <c r="I23" s="29">
        <v>0.46500000000000002</v>
      </c>
      <c r="J23" s="30">
        <v>7.4999999999999997E-3</v>
      </c>
      <c r="K23" s="30">
        <v>3.3E-3</v>
      </c>
      <c r="L23" s="30">
        <v>6.9999999999999999E-4</v>
      </c>
      <c r="M23" s="30">
        <v>6.9999999999999999E-4</v>
      </c>
      <c r="N23" s="30">
        <v>1.2999999999999999E-3</v>
      </c>
      <c r="O23" s="77"/>
    </row>
    <row r="24" spans="1:15">
      <c r="A24" s="82" t="s">
        <v>105</v>
      </c>
      <c r="B24" s="16" t="s">
        <v>93</v>
      </c>
      <c r="C24" s="47">
        <v>1.66E-2</v>
      </c>
      <c r="D24" s="47">
        <v>1.83E-2</v>
      </c>
      <c r="E24" s="47">
        <v>8.6999999999999994E-3</v>
      </c>
      <c r="F24" s="47">
        <v>4.7500000000000001E-2</v>
      </c>
      <c r="G24" s="30">
        <v>2.3E-3</v>
      </c>
      <c r="H24" s="47">
        <v>1.6E-2</v>
      </c>
      <c r="I24" s="46">
        <v>1.24</v>
      </c>
      <c r="J24" s="47">
        <v>7.1999999999999998E-3</v>
      </c>
      <c r="K24" s="47">
        <v>1.3299999999999999E-2</v>
      </c>
      <c r="L24" s="30">
        <v>1.2999999999999999E-3</v>
      </c>
      <c r="M24" s="30">
        <v>4.5999999999999999E-3</v>
      </c>
      <c r="N24" s="30">
        <v>2.2000000000000001E-3</v>
      </c>
      <c r="O24" s="84">
        <v>5.0000000000000001E-3</v>
      </c>
    </row>
    <row r="25" spans="1:15">
      <c r="A25" s="82" t="s">
        <v>106</v>
      </c>
      <c r="B25" s="16" t="s">
        <v>93</v>
      </c>
      <c r="C25" s="30">
        <v>5.1900000000000002E-2</v>
      </c>
      <c r="D25" s="30">
        <v>6.2600000000000003E-2</v>
      </c>
      <c r="E25" s="30">
        <v>9.0399999999999994E-2</v>
      </c>
      <c r="F25" s="29">
        <v>0.112</v>
      </c>
      <c r="G25" s="29">
        <v>6.9000000000000006E-2</v>
      </c>
      <c r="H25" s="30">
        <v>5.4199999999999998E-2</v>
      </c>
      <c r="I25" s="29">
        <v>1.4999999999999999E-2</v>
      </c>
      <c r="J25" s="29">
        <v>7.6999999999999999E-2</v>
      </c>
      <c r="K25" s="29">
        <v>8.6999999999999994E-2</v>
      </c>
      <c r="L25" s="30">
        <v>2.1899999999999999E-2</v>
      </c>
      <c r="M25" s="30">
        <v>6.4799999999999996E-2</v>
      </c>
      <c r="N25" s="30">
        <v>4.3700000000000003E-2</v>
      </c>
      <c r="O25" s="77"/>
    </row>
    <row r="26" spans="1:15">
      <c r="A26" s="82" t="s">
        <v>107</v>
      </c>
      <c r="B26" s="16" t="s">
        <v>93</v>
      </c>
      <c r="C26" s="31">
        <v>2.0000000000000002E-5</v>
      </c>
      <c r="D26" s="31">
        <v>8.0000000000000007E-5</v>
      </c>
      <c r="E26" s="12" t="s">
        <v>61</v>
      </c>
      <c r="F26" s="31">
        <v>1.3999999999999999E-4</v>
      </c>
      <c r="G26" s="12" t="s">
        <v>61</v>
      </c>
      <c r="H26" s="12" t="s">
        <v>61</v>
      </c>
      <c r="I26" s="12" t="s">
        <v>61</v>
      </c>
      <c r="J26" s="12" t="s">
        <v>61</v>
      </c>
      <c r="K26" s="31">
        <v>3.0000000000000001E-5</v>
      </c>
      <c r="L26" s="31">
        <v>4.0000000000000003E-5</v>
      </c>
      <c r="M26" s="12" t="s">
        <v>61</v>
      </c>
      <c r="N26" s="12" t="s">
        <v>61</v>
      </c>
      <c r="O26" s="77"/>
    </row>
    <row r="27" spans="1:15">
      <c r="A27" s="82" t="s">
        <v>108</v>
      </c>
      <c r="B27" s="16" t="s">
        <v>93</v>
      </c>
      <c r="C27" s="31">
        <v>2.0000000000000002E-5</v>
      </c>
      <c r="D27" s="31">
        <v>4.4000000000000002E-4</v>
      </c>
      <c r="E27" s="31">
        <v>1.0000000000000001E-5</v>
      </c>
      <c r="F27" s="31">
        <v>2.9999999999999997E-4</v>
      </c>
      <c r="G27" s="31">
        <v>1.0000000000000001E-5</v>
      </c>
      <c r="H27" s="12" t="s">
        <v>62</v>
      </c>
      <c r="I27" s="12" t="s">
        <v>62</v>
      </c>
      <c r="J27" s="12" t="s">
        <v>62</v>
      </c>
      <c r="K27" s="12" t="s">
        <v>62</v>
      </c>
      <c r="L27" s="31">
        <v>9.0000000000000006E-5</v>
      </c>
      <c r="M27" s="12" t="s">
        <v>62</v>
      </c>
      <c r="N27" s="12" t="s">
        <v>62</v>
      </c>
      <c r="O27" s="77"/>
    </row>
    <row r="28" spans="1:15">
      <c r="A28" s="82" t="s">
        <v>109</v>
      </c>
      <c r="B28" s="16" t="s">
        <v>93</v>
      </c>
      <c r="C28" s="30">
        <v>1.6199999999999999E-2</v>
      </c>
      <c r="D28" s="30">
        <v>2.8000000000000001E-2</v>
      </c>
      <c r="E28" s="30">
        <v>8.43E-2</v>
      </c>
      <c r="F28" s="30">
        <v>9.3399999999999997E-2</v>
      </c>
      <c r="G28" s="30">
        <v>1.83E-2</v>
      </c>
      <c r="H28" s="30">
        <v>1.6E-2</v>
      </c>
      <c r="I28" s="29">
        <v>0.126</v>
      </c>
      <c r="J28" s="30">
        <v>2.4500000000000001E-2</v>
      </c>
      <c r="K28" s="30">
        <v>5.3100000000000001E-2</v>
      </c>
      <c r="L28" s="30">
        <v>9.4000000000000004E-3</v>
      </c>
      <c r="M28" s="30">
        <v>2.7300000000000001E-2</v>
      </c>
      <c r="N28" s="30">
        <v>2.24E-2</v>
      </c>
      <c r="O28" s="95">
        <v>1.5</v>
      </c>
    </row>
    <row r="29" spans="1:15" ht="22.5">
      <c r="A29" s="82" t="s">
        <v>110</v>
      </c>
      <c r="B29" s="16" t="s">
        <v>93</v>
      </c>
      <c r="C29" s="32">
        <v>3.0000000000000001E-5</v>
      </c>
      <c r="D29" s="32">
        <v>8.7000000000000001E-5</v>
      </c>
      <c r="E29" s="32">
        <v>5.5000000000000002E-5</v>
      </c>
      <c r="F29" s="32">
        <v>2.1900000000000001E-4</v>
      </c>
      <c r="G29" s="44">
        <v>2.1499999999999999E-4</v>
      </c>
      <c r="H29" s="32">
        <v>4.5000000000000003E-5</v>
      </c>
      <c r="I29" s="48">
        <v>3.4299999999999999E-3</v>
      </c>
      <c r="J29" s="32">
        <v>5.8E-5</v>
      </c>
      <c r="K29" s="32">
        <v>1.1900000000000001E-4</v>
      </c>
      <c r="L29" s="32">
        <v>3.8000000000000002E-5</v>
      </c>
      <c r="M29" s="44">
        <v>3.0299999999999999E-4</v>
      </c>
      <c r="N29" s="32">
        <v>1.2E-5</v>
      </c>
      <c r="O29" s="96" t="s">
        <v>247</v>
      </c>
    </row>
    <row r="30" spans="1:15">
      <c r="A30" s="82" t="s">
        <v>111</v>
      </c>
      <c r="B30" s="16" t="s">
        <v>93</v>
      </c>
      <c r="C30" s="26">
        <v>36.299999999999997</v>
      </c>
      <c r="D30" s="26">
        <v>34.1</v>
      </c>
      <c r="E30" s="26">
        <v>36.299999999999997</v>
      </c>
      <c r="F30" s="26">
        <v>51.9</v>
      </c>
      <c r="G30" s="26">
        <v>21.2</v>
      </c>
      <c r="H30" s="26">
        <v>15.5</v>
      </c>
      <c r="I30" s="25">
        <v>479</v>
      </c>
      <c r="J30" s="26">
        <v>32.5</v>
      </c>
      <c r="K30" s="26">
        <v>45.7</v>
      </c>
      <c r="L30" s="26">
        <v>13.9</v>
      </c>
      <c r="M30" s="26">
        <v>23.6</v>
      </c>
      <c r="N30" s="26">
        <v>22.5</v>
      </c>
      <c r="O30" s="77"/>
    </row>
    <row r="31" spans="1:15">
      <c r="A31" s="82" t="s">
        <v>112</v>
      </c>
      <c r="B31" s="16" t="s">
        <v>93</v>
      </c>
      <c r="C31" s="12" t="s">
        <v>63</v>
      </c>
      <c r="D31" s="30">
        <v>3.8E-3</v>
      </c>
      <c r="E31" s="30">
        <v>5.9999999999999995E-4</v>
      </c>
      <c r="F31" s="30">
        <v>4.1999999999999997E-3</v>
      </c>
      <c r="G31" s="12" t="s">
        <v>63</v>
      </c>
      <c r="H31" s="12" t="s">
        <v>63</v>
      </c>
      <c r="I31" s="12" t="s">
        <v>63</v>
      </c>
      <c r="J31" s="12" t="s">
        <v>63</v>
      </c>
      <c r="K31" s="30">
        <v>1.4E-3</v>
      </c>
      <c r="L31" s="30">
        <v>8.9999999999999998E-4</v>
      </c>
      <c r="M31" s="12" t="s">
        <v>63</v>
      </c>
      <c r="N31" s="12" t="s">
        <v>63</v>
      </c>
      <c r="O31" s="77"/>
    </row>
    <row r="32" spans="1:15">
      <c r="A32" s="82" t="s">
        <v>113</v>
      </c>
      <c r="B32" s="16" t="s">
        <v>93</v>
      </c>
      <c r="C32" s="32">
        <v>5.0100000000000003E-4</v>
      </c>
      <c r="D32" s="31">
        <v>3.9100000000000003E-3</v>
      </c>
      <c r="E32" s="31">
        <v>2.0300000000000001E-3</v>
      </c>
      <c r="F32" s="31">
        <v>4.5199999999999997E-3</v>
      </c>
      <c r="G32" s="32">
        <v>8.92E-4</v>
      </c>
      <c r="H32" s="32">
        <v>2.61E-4</v>
      </c>
      <c r="I32" s="31">
        <v>9.5099999999999994E-3</v>
      </c>
      <c r="J32" s="31">
        <v>1.1999999999999999E-3</v>
      </c>
      <c r="K32" s="31">
        <v>4.3099999999999996E-3</v>
      </c>
      <c r="L32" s="32">
        <v>6.4599999999999998E-4</v>
      </c>
      <c r="M32" s="32">
        <v>9.0200000000000002E-4</v>
      </c>
      <c r="N32" s="32">
        <v>2.4499999999999999E-4</v>
      </c>
      <c r="O32" s="77"/>
    </row>
    <row r="33" spans="1:15">
      <c r="A33" s="82" t="s">
        <v>114</v>
      </c>
      <c r="B33" s="16" t="s">
        <v>93</v>
      </c>
      <c r="C33" s="47">
        <v>7.7000000000000002E-3</v>
      </c>
      <c r="D33" s="47">
        <v>3.2500000000000001E-2</v>
      </c>
      <c r="E33" s="47">
        <v>0.01</v>
      </c>
      <c r="F33" s="47">
        <v>3.2500000000000001E-2</v>
      </c>
      <c r="G33" s="47">
        <v>1.26E-2</v>
      </c>
      <c r="H33" s="30">
        <v>2.8999999999999998E-3</v>
      </c>
      <c r="I33" s="47">
        <v>1.17E-2</v>
      </c>
      <c r="J33" s="30">
        <v>8.0000000000000002E-3</v>
      </c>
      <c r="K33" s="30">
        <v>3.5000000000000001E-3</v>
      </c>
      <c r="L33" s="30">
        <v>1.34E-2</v>
      </c>
      <c r="M33" s="47">
        <v>3.5000000000000001E-3</v>
      </c>
      <c r="N33" s="47">
        <v>4.1999999999999997E-3</v>
      </c>
      <c r="O33" s="97" t="s">
        <v>248</v>
      </c>
    </row>
    <row r="34" spans="1:15">
      <c r="A34" s="82" t="s">
        <v>115</v>
      </c>
      <c r="B34" s="16" t="s">
        <v>93</v>
      </c>
      <c r="C34" s="29">
        <v>1.6E-2</v>
      </c>
      <c r="D34" s="46">
        <v>1.25</v>
      </c>
      <c r="E34" s="29">
        <v>0.10299999999999999</v>
      </c>
      <c r="F34" s="46">
        <v>1.38</v>
      </c>
      <c r="G34" s="29">
        <v>0.13200000000000001</v>
      </c>
      <c r="H34" s="29">
        <v>6.8000000000000005E-2</v>
      </c>
      <c r="I34" s="29">
        <v>2.5000000000000001E-2</v>
      </c>
      <c r="J34" s="29">
        <v>4.5999999999999999E-2</v>
      </c>
      <c r="K34" s="45">
        <v>0.41499999999999998</v>
      </c>
      <c r="L34" s="29">
        <v>0.188</v>
      </c>
      <c r="M34" s="29">
        <v>0.108</v>
      </c>
      <c r="N34" s="29">
        <v>4.5999999999999999E-2</v>
      </c>
      <c r="O34" s="77">
        <v>0.3</v>
      </c>
    </row>
    <row r="35" spans="1:15">
      <c r="A35" s="82" t="s">
        <v>116</v>
      </c>
      <c r="B35" s="16" t="s">
        <v>93</v>
      </c>
      <c r="C35" s="31">
        <v>6.9999999999999994E-5</v>
      </c>
      <c r="D35" s="31">
        <v>6.7000000000000002E-4</v>
      </c>
      <c r="E35" s="31">
        <v>5.6999999999999998E-4</v>
      </c>
      <c r="F35" s="31">
        <v>1.0200000000000001E-3</v>
      </c>
      <c r="G35" s="31">
        <v>3.6999999999999999E-4</v>
      </c>
      <c r="H35" s="31">
        <v>3.8999999999999999E-4</v>
      </c>
      <c r="I35" s="31">
        <v>4.8000000000000001E-4</v>
      </c>
      <c r="J35" s="31">
        <v>4.4999999999999999E-4</v>
      </c>
      <c r="K35" s="31">
        <v>1.4999999999999999E-4</v>
      </c>
      <c r="L35" s="31">
        <v>2.5999999999999998E-4</v>
      </c>
      <c r="M35" s="31">
        <v>2.3000000000000001E-4</v>
      </c>
      <c r="N35" s="31">
        <v>4.0000000000000003E-5</v>
      </c>
      <c r="O35" s="96" t="s">
        <v>249</v>
      </c>
    </row>
    <row r="36" spans="1:15">
      <c r="A36" s="82" t="s">
        <v>117</v>
      </c>
      <c r="B36" s="16" t="s">
        <v>93</v>
      </c>
      <c r="C36" s="29">
        <v>2E-3</v>
      </c>
      <c r="D36" s="29">
        <v>2E-3</v>
      </c>
      <c r="E36" s="12" t="s">
        <v>64</v>
      </c>
      <c r="F36" s="29">
        <v>4.0000000000000001E-3</v>
      </c>
      <c r="G36" s="12" t="s">
        <v>64</v>
      </c>
      <c r="H36" s="12" t="s">
        <v>64</v>
      </c>
      <c r="I36" s="29">
        <v>8.0000000000000002E-3</v>
      </c>
      <c r="J36" s="12" t="s">
        <v>64</v>
      </c>
      <c r="K36" s="29">
        <v>8.0000000000000002E-3</v>
      </c>
      <c r="L36" s="12" t="s">
        <v>64</v>
      </c>
      <c r="M36" s="12" t="s">
        <v>64</v>
      </c>
      <c r="N36" s="29">
        <v>1E-3</v>
      </c>
      <c r="O36" s="88"/>
    </row>
    <row r="37" spans="1:15">
      <c r="A37" s="82" t="s">
        <v>118</v>
      </c>
      <c r="B37" s="16" t="s">
        <v>93</v>
      </c>
      <c r="C37" s="26">
        <v>25.4</v>
      </c>
      <c r="D37" s="24">
        <v>9.09</v>
      </c>
      <c r="E37" s="26">
        <v>16.8</v>
      </c>
      <c r="F37" s="26">
        <v>15.9</v>
      </c>
      <c r="G37" s="24">
        <v>4.5199999999999996</v>
      </c>
      <c r="H37" s="24">
        <v>2.44</v>
      </c>
      <c r="I37" s="26">
        <v>20.6</v>
      </c>
      <c r="J37" s="24">
        <v>3.43</v>
      </c>
      <c r="K37" s="26">
        <v>10.1</v>
      </c>
      <c r="L37" s="24">
        <v>1.37</v>
      </c>
      <c r="M37" s="24">
        <v>1.59</v>
      </c>
      <c r="N37" s="24">
        <v>4.34</v>
      </c>
      <c r="O37" s="84"/>
    </row>
    <row r="38" spans="1:15">
      <c r="A38" s="82" t="s">
        <v>119</v>
      </c>
      <c r="B38" s="16" t="s">
        <v>93</v>
      </c>
      <c r="C38" s="30">
        <v>2.6499999999999999E-2</v>
      </c>
      <c r="D38" s="29">
        <v>0.126</v>
      </c>
      <c r="E38" s="29">
        <v>0.36499999999999999</v>
      </c>
      <c r="F38" s="29">
        <v>0.13400000000000001</v>
      </c>
      <c r="G38" s="29">
        <v>0.57799999999999996</v>
      </c>
      <c r="H38" s="30">
        <v>1.8100000000000002E-2</v>
      </c>
      <c r="I38" s="24">
        <v>2.76</v>
      </c>
      <c r="J38" s="30">
        <v>7.2900000000000006E-2</v>
      </c>
      <c r="K38" s="29">
        <v>0.435</v>
      </c>
      <c r="L38" s="30">
        <v>1.12E-2</v>
      </c>
      <c r="M38" s="29">
        <v>0.14599999999999999</v>
      </c>
      <c r="N38" s="30">
        <v>5.4800000000000001E-2</v>
      </c>
      <c r="O38" s="77"/>
    </row>
    <row r="39" spans="1:15">
      <c r="A39" s="82" t="s">
        <v>120</v>
      </c>
      <c r="B39" s="16" t="s">
        <v>121</v>
      </c>
      <c r="C39" s="12" t="s">
        <v>122</v>
      </c>
      <c r="D39" s="12" t="s">
        <v>122</v>
      </c>
      <c r="E39" s="12" t="s">
        <v>122</v>
      </c>
      <c r="F39" s="12" t="s">
        <v>122</v>
      </c>
      <c r="G39" s="12" t="s">
        <v>122</v>
      </c>
      <c r="H39" s="24">
        <v>0.01</v>
      </c>
      <c r="I39" s="24">
        <v>0.14000000000000001</v>
      </c>
      <c r="J39" s="12" t="s">
        <v>122</v>
      </c>
      <c r="K39" s="12" t="s">
        <v>122</v>
      </c>
      <c r="L39" s="12" t="s">
        <v>122</v>
      </c>
      <c r="M39" s="12" t="s">
        <v>122</v>
      </c>
      <c r="N39" s="12" t="s">
        <v>122</v>
      </c>
      <c r="O39" s="77">
        <v>2.5999999999999999E-3</v>
      </c>
    </row>
    <row r="40" spans="1:15">
      <c r="A40" s="82" t="s">
        <v>123</v>
      </c>
      <c r="B40" s="16" t="s">
        <v>93</v>
      </c>
      <c r="C40" s="31">
        <v>1.6999999999999999E-3</v>
      </c>
      <c r="D40" s="30">
        <v>3.6200000000000003E-2</v>
      </c>
      <c r="E40" s="31">
        <v>6.5599999999999999E-3</v>
      </c>
      <c r="F40" s="30">
        <v>4.0300000000000002E-2</v>
      </c>
      <c r="G40" s="31">
        <v>1.6299999999999999E-3</v>
      </c>
      <c r="H40" s="31">
        <v>5.1200000000000004E-3</v>
      </c>
      <c r="I40" s="31">
        <v>8.1600000000000006E-3</v>
      </c>
      <c r="J40" s="31">
        <v>3.32E-3</v>
      </c>
      <c r="K40" s="31">
        <v>3.8000000000000002E-4</v>
      </c>
      <c r="L40" s="31">
        <v>9.1E-4</v>
      </c>
      <c r="M40" s="31">
        <v>3.8999999999999999E-4</v>
      </c>
      <c r="N40" s="30">
        <v>1.0800000000000001E-2</v>
      </c>
      <c r="O40" s="77">
        <v>7.2999999999999995E-2</v>
      </c>
    </row>
    <row r="41" spans="1:15">
      <c r="A41" s="82" t="s">
        <v>124</v>
      </c>
      <c r="B41" s="16" t="s">
        <v>93</v>
      </c>
      <c r="C41" s="30">
        <v>1.4E-3</v>
      </c>
      <c r="D41" s="30">
        <v>1.04E-2</v>
      </c>
      <c r="E41" s="30">
        <v>1.5E-3</v>
      </c>
      <c r="F41" s="30">
        <v>9.9000000000000008E-3</v>
      </c>
      <c r="G41" s="30">
        <v>4.0000000000000002E-4</v>
      </c>
      <c r="H41" s="30">
        <v>4.0000000000000002E-4</v>
      </c>
      <c r="I41" s="30">
        <v>8.0000000000000004E-4</v>
      </c>
      <c r="J41" s="12" t="s">
        <v>125</v>
      </c>
      <c r="K41" s="30">
        <v>4.8999999999999998E-3</v>
      </c>
      <c r="L41" s="30">
        <v>1E-3</v>
      </c>
      <c r="M41" s="30">
        <v>8.9999999999999998E-4</v>
      </c>
      <c r="N41" s="30">
        <v>1.4E-3</v>
      </c>
      <c r="O41" s="97" t="s">
        <v>250</v>
      </c>
    </row>
    <row r="42" spans="1:15">
      <c r="A42" s="82" t="s">
        <v>126</v>
      </c>
      <c r="B42" s="16" t="s">
        <v>93</v>
      </c>
      <c r="C42" s="29">
        <v>3.2000000000000001E-2</v>
      </c>
      <c r="D42" s="29">
        <v>0.106</v>
      </c>
      <c r="E42" s="29">
        <v>2.1000000000000001E-2</v>
      </c>
      <c r="F42" s="29">
        <v>0.24</v>
      </c>
      <c r="G42" s="12" t="s">
        <v>65</v>
      </c>
      <c r="H42" s="29">
        <v>1.4E-2</v>
      </c>
      <c r="I42" s="29">
        <v>5.3999999999999999E-2</v>
      </c>
      <c r="J42" s="29">
        <v>0.02</v>
      </c>
      <c r="K42" s="29">
        <v>1.6E-2</v>
      </c>
      <c r="L42" s="29">
        <v>2.5000000000000001E-2</v>
      </c>
      <c r="M42" s="12" t="s">
        <v>65</v>
      </c>
      <c r="N42" s="29">
        <v>1.6E-2</v>
      </c>
      <c r="O42" s="77"/>
    </row>
    <row r="43" spans="1:15">
      <c r="A43" s="82" t="s">
        <v>127</v>
      </c>
      <c r="B43" s="16" t="s">
        <v>93</v>
      </c>
      <c r="C43" s="24">
        <v>2.69</v>
      </c>
      <c r="D43" s="24">
        <v>3.83</v>
      </c>
      <c r="E43" s="24">
        <v>1.59</v>
      </c>
      <c r="F43" s="24">
        <v>2.74</v>
      </c>
      <c r="G43" s="24">
        <v>2.74</v>
      </c>
      <c r="H43" s="24">
        <v>2.04</v>
      </c>
      <c r="I43" s="26">
        <v>16.399999999999999</v>
      </c>
      <c r="J43" s="24">
        <v>1.82</v>
      </c>
      <c r="K43" s="24">
        <v>1.89</v>
      </c>
      <c r="L43" s="29">
        <v>0.66800000000000004</v>
      </c>
      <c r="M43" s="24">
        <v>4.96</v>
      </c>
      <c r="N43" s="24">
        <v>1.32</v>
      </c>
      <c r="O43" s="77"/>
    </row>
    <row r="44" spans="1:15">
      <c r="A44" s="82" t="s">
        <v>128</v>
      </c>
      <c r="B44" s="16" t="s">
        <v>93</v>
      </c>
      <c r="C44" s="31">
        <v>5.0000000000000001E-4</v>
      </c>
      <c r="D44" s="31">
        <v>9.8999999999999999E-4</v>
      </c>
      <c r="E44" s="31">
        <v>2.5999999999999998E-4</v>
      </c>
      <c r="F44" s="31">
        <v>1.25E-3</v>
      </c>
      <c r="G44" s="31">
        <v>8.0000000000000007E-5</v>
      </c>
      <c r="H44" s="31">
        <v>3.1E-4</v>
      </c>
      <c r="I44" s="31">
        <v>7.9000000000000001E-4</v>
      </c>
      <c r="J44" s="31">
        <v>6.6E-4</v>
      </c>
      <c r="K44" s="31">
        <v>7.2999999999999996E-4</v>
      </c>
      <c r="L44" s="31">
        <v>2.9E-4</v>
      </c>
      <c r="M44" s="31">
        <v>1.2999999999999999E-4</v>
      </c>
      <c r="N44" s="31">
        <v>9.7999999999999997E-4</v>
      </c>
      <c r="O44" s="77">
        <v>1E-3</v>
      </c>
    </row>
    <row r="45" spans="1:15">
      <c r="A45" s="82" t="s">
        <v>129</v>
      </c>
      <c r="B45" s="16" t="s">
        <v>93</v>
      </c>
      <c r="C45" s="24">
        <v>1.62</v>
      </c>
      <c r="D45" s="24">
        <v>2.23</v>
      </c>
      <c r="E45" s="24">
        <v>2.5099999999999998</v>
      </c>
      <c r="F45" s="24">
        <v>2.68</v>
      </c>
      <c r="G45" s="24">
        <v>2.78</v>
      </c>
      <c r="H45" s="24">
        <v>2.57</v>
      </c>
      <c r="I45" s="24">
        <v>4.45</v>
      </c>
      <c r="J45" s="24">
        <v>1.26</v>
      </c>
      <c r="K45" s="24">
        <v>2.54</v>
      </c>
      <c r="L45" s="24">
        <v>1.56</v>
      </c>
      <c r="M45" s="24">
        <v>1.44</v>
      </c>
      <c r="N45" s="24">
        <v>0.85</v>
      </c>
      <c r="O45" s="77"/>
    </row>
    <row r="46" spans="1:15">
      <c r="A46" s="82" t="s">
        <v>130</v>
      </c>
      <c r="B46" s="16" t="s">
        <v>93</v>
      </c>
      <c r="C46" s="12" t="s">
        <v>62</v>
      </c>
      <c r="D46" s="12" t="s">
        <v>62</v>
      </c>
      <c r="E46" s="12" t="s">
        <v>62</v>
      </c>
      <c r="F46" s="31">
        <v>6.0000000000000002E-5</v>
      </c>
      <c r="G46" s="12" t="s">
        <v>62</v>
      </c>
      <c r="H46" s="12" t="s">
        <v>62</v>
      </c>
      <c r="I46" s="31">
        <v>5.0000000000000002E-5</v>
      </c>
      <c r="J46" s="12" t="s">
        <v>62</v>
      </c>
      <c r="K46" s="12" t="s">
        <v>62</v>
      </c>
      <c r="L46" s="31">
        <v>9.0000000000000006E-5</v>
      </c>
      <c r="M46" s="31">
        <v>4.0000000000000003E-5</v>
      </c>
      <c r="N46" s="12" t="s">
        <v>62</v>
      </c>
      <c r="O46" s="77">
        <v>1E-4</v>
      </c>
    </row>
    <row r="47" spans="1:15">
      <c r="A47" s="82" t="s">
        <v>131</v>
      </c>
      <c r="B47" s="16" t="s">
        <v>93</v>
      </c>
      <c r="C47" s="24">
        <v>3.71</v>
      </c>
      <c r="D47" s="26">
        <v>10.3</v>
      </c>
      <c r="E47" s="24">
        <v>1.22</v>
      </c>
      <c r="F47" s="26">
        <v>12.1</v>
      </c>
      <c r="G47" s="24">
        <v>3.45</v>
      </c>
      <c r="H47" s="24">
        <v>3.07</v>
      </c>
      <c r="I47" s="26">
        <v>12.3</v>
      </c>
      <c r="J47" s="24">
        <v>1.31</v>
      </c>
      <c r="K47" s="24">
        <v>2.57</v>
      </c>
      <c r="L47" s="24">
        <v>0.8</v>
      </c>
      <c r="M47" s="24">
        <v>7.16</v>
      </c>
      <c r="N47" s="24">
        <v>0.79</v>
      </c>
      <c r="O47" s="89"/>
    </row>
    <row r="48" spans="1:15">
      <c r="A48" s="82" t="s">
        <v>132</v>
      </c>
      <c r="B48" s="16" t="s">
        <v>93</v>
      </c>
      <c r="C48" s="29">
        <v>0.17</v>
      </c>
      <c r="D48" s="29">
        <v>0.13600000000000001</v>
      </c>
      <c r="E48" s="29">
        <v>0.28699999999999998</v>
      </c>
      <c r="F48" s="29">
        <v>0.216</v>
      </c>
      <c r="G48" s="30">
        <v>8.1000000000000003E-2</v>
      </c>
      <c r="H48" s="30">
        <v>6.8199999999999997E-2</v>
      </c>
      <c r="I48" s="29">
        <v>0.65300000000000002</v>
      </c>
      <c r="J48" s="29">
        <v>0.129</v>
      </c>
      <c r="K48" s="29">
        <v>0.2</v>
      </c>
      <c r="L48" s="30">
        <v>4.9000000000000002E-2</v>
      </c>
      <c r="M48" s="30">
        <v>6.0600000000000001E-2</v>
      </c>
      <c r="N48" s="30">
        <v>8.4099999999999994E-2</v>
      </c>
      <c r="O48" s="89"/>
    </row>
    <row r="49" spans="1:79">
      <c r="A49" s="79" t="s">
        <v>133</v>
      </c>
      <c r="B49" s="16" t="s">
        <v>93</v>
      </c>
      <c r="C49" s="26">
        <v>57.3</v>
      </c>
      <c r="D49" s="26">
        <v>11.7</v>
      </c>
      <c r="E49" s="26">
        <v>50</v>
      </c>
      <c r="F49" s="26">
        <v>30.3</v>
      </c>
      <c r="G49" s="26">
        <v>22.3</v>
      </c>
      <c r="H49" s="26">
        <v>12.8</v>
      </c>
      <c r="I49" s="25">
        <v>421</v>
      </c>
      <c r="J49" s="26">
        <v>10.4</v>
      </c>
      <c r="K49" s="26">
        <v>64.099999999999994</v>
      </c>
      <c r="L49" s="24">
        <v>0.68</v>
      </c>
      <c r="M49" s="26">
        <v>23.8</v>
      </c>
      <c r="N49" s="24">
        <v>4.3499999999999996</v>
      </c>
      <c r="O49" s="77"/>
    </row>
    <row r="50" spans="1:79">
      <c r="A50" s="82" t="s">
        <v>134</v>
      </c>
      <c r="B50" s="16" t="s">
        <v>93</v>
      </c>
      <c r="C50" s="12" t="s">
        <v>61</v>
      </c>
      <c r="D50" s="12" t="s">
        <v>61</v>
      </c>
      <c r="E50" s="12" t="s">
        <v>61</v>
      </c>
      <c r="F50" s="31">
        <v>9.0000000000000006E-5</v>
      </c>
      <c r="G50" s="12" t="s">
        <v>61</v>
      </c>
      <c r="H50" s="12" t="s">
        <v>61</v>
      </c>
      <c r="I50" s="31">
        <v>3.6999999999999999E-4</v>
      </c>
      <c r="J50" s="12" t="s">
        <v>61</v>
      </c>
      <c r="K50" s="12" t="s">
        <v>61</v>
      </c>
      <c r="L50" s="12" t="s">
        <v>61</v>
      </c>
      <c r="M50" s="31">
        <v>5.0000000000000002E-5</v>
      </c>
      <c r="N50" s="12" t="s">
        <v>61</v>
      </c>
      <c r="O50" s="77">
        <v>8.0000000000000004E-4</v>
      </c>
    </row>
    <row r="51" spans="1:79">
      <c r="A51" s="82" t="s">
        <v>135</v>
      </c>
      <c r="B51" s="16" t="s">
        <v>93</v>
      </c>
      <c r="C51" s="31">
        <v>1.0000000000000001E-5</v>
      </c>
      <c r="D51" s="12" t="s">
        <v>62</v>
      </c>
      <c r="E51" s="31">
        <v>6.9999999999999994E-5</v>
      </c>
      <c r="F51" s="31">
        <v>6.0000000000000002E-5</v>
      </c>
      <c r="G51" s="31">
        <v>3.0000000000000001E-5</v>
      </c>
      <c r="H51" s="31">
        <v>1.8000000000000001E-4</v>
      </c>
      <c r="I51" s="12" t="s">
        <v>62</v>
      </c>
      <c r="J51" s="31">
        <v>2.0000000000000002E-5</v>
      </c>
      <c r="K51" s="12" t="s">
        <v>62</v>
      </c>
      <c r="L51" s="12" t="s">
        <v>62</v>
      </c>
      <c r="M51" s="12" t="s">
        <v>62</v>
      </c>
      <c r="N51" s="12" t="s">
        <v>62</v>
      </c>
      <c r="O51" s="77"/>
    </row>
    <row r="52" spans="1:79">
      <c r="A52" s="82" t="s">
        <v>136</v>
      </c>
      <c r="B52" s="16" t="s">
        <v>93</v>
      </c>
      <c r="C52" s="30">
        <v>5.9999999999999995E-4</v>
      </c>
      <c r="D52" s="30">
        <v>1.44E-2</v>
      </c>
      <c r="E52" s="30">
        <v>4.0000000000000001E-3</v>
      </c>
      <c r="F52" s="30">
        <v>1.2800000000000001E-2</v>
      </c>
      <c r="G52" s="30">
        <v>5.5999999999999999E-3</v>
      </c>
      <c r="H52" s="30">
        <v>1.5E-3</v>
      </c>
      <c r="I52" s="30">
        <v>2.9999999999999997E-4</v>
      </c>
      <c r="J52" s="30">
        <v>1E-3</v>
      </c>
      <c r="K52" s="30">
        <v>2.3E-3</v>
      </c>
      <c r="L52" s="30">
        <v>6.4999999999999997E-3</v>
      </c>
      <c r="M52" s="30">
        <v>1.9E-3</v>
      </c>
      <c r="N52" s="30">
        <v>5.9999999999999995E-4</v>
      </c>
      <c r="O52" s="77"/>
    </row>
    <row r="53" spans="1:79">
      <c r="A53" s="82" t="s">
        <v>137</v>
      </c>
      <c r="B53" s="16" t="s">
        <v>93</v>
      </c>
      <c r="C53" s="32">
        <v>2.7500000000000002E-4</v>
      </c>
      <c r="D53" s="31">
        <v>3.2699999999999999E-3</v>
      </c>
      <c r="E53" s="32">
        <v>4.3000000000000002E-5</v>
      </c>
      <c r="F53" s="31">
        <v>1.42E-3</v>
      </c>
      <c r="G53" s="32">
        <v>2.6999999999999999E-5</v>
      </c>
      <c r="H53" s="32">
        <v>3.1999999999999999E-5</v>
      </c>
      <c r="I53" s="32">
        <v>5.9800000000000001E-4</v>
      </c>
      <c r="J53" s="32">
        <v>2.1699999999999999E-4</v>
      </c>
      <c r="K53" s="32">
        <v>6.0999999999999999E-5</v>
      </c>
      <c r="L53" s="32">
        <v>2.32E-4</v>
      </c>
      <c r="M53" s="32">
        <v>3.6999999999999998E-5</v>
      </c>
      <c r="N53" s="31">
        <v>1.32E-3</v>
      </c>
      <c r="O53" s="77"/>
    </row>
    <row r="54" spans="1:79">
      <c r="A54" s="82" t="s">
        <v>138</v>
      </c>
      <c r="B54" s="16" t="s">
        <v>93</v>
      </c>
      <c r="C54" s="31">
        <v>3.8999999999999998E-3</v>
      </c>
      <c r="D54" s="31">
        <v>7.4000000000000003E-3</v>
      </c>
      <c r="E54" s="31">
        <v>6.8799999999999998E-3</v>
      </c>
      <c r="F54" s="31">
        <v>7.8899999999999994E-3</v>
      </c>
      <c r="G54" s="31">
        <v>6.3000000000000003E-4</v>
      </c>
      <c r="H54" s="31">
        <v>8.0999999999999996E-4</v>
      </c>
      <c r="I54" s="31">
        <v>2.1000000000000001E-4</v>
      </c>
      <c r="J54" s="31">
        <v>9.7999999999999997E-4</v>
      </c>
      <c r="K54" s="31">
        <v>2.4399999999999999E-3</v>
      </c>
      <c r="L54" s="31">
        <v>1.89E-3</v>
      </c>
      <c r="M54" s="31">
        <v>3.4000000000000002E-4</v>
      </c>
      <c r="N54" s="31">
        <v>6.8000000000000005E-4</v>
      </c>
      <c r="O54" s="77"/>
    </row>
    <row r="55" spans="1:79">
      <c r="A55" s="82" t="s">
        <v>139</v>
      </c>
      <c r="B55" s="16" t="s">
        <v>93</v>
      </c>
      <c r="C55" s="29">
        <v>3.0000000000000001E-3</v>
      </c>
      <c r="D55" s="29">
        <v>4.0000000000000001E-3</v>
      </c>
      <c r="E55" s="29">
        <v>4.0000000000000001E-3</v>
      </c>
      <c r="F55" s="29">
        <v>4.0000000000000001E-3</v>
      </c>
      <c r="G55" s="29">
        <v>5.0000000000000001E-3</v>
      </c>
      <c r="H55" s="29">
        <v>1E-3</v>
      </c>
      <c r="I55" s="29">
        <v>1.9E-2</v>
      </c>
      <c r="J55" s="29">
        <v>2E-3</v>
      </c>
      <c r="K55" s="29">
        <v>1.7999999999999999E-2</v>
      </c>
      <c r="L55" s="29">
        <v>3.0000000000000001E-3</v>
      </c>
      <c r="M55" s="29">
        <v>2E-3</v>
      </c>
      <c r="N55" s="12" t="s">
        <v>64</v>
      </c>
      <c r="O55" s="77">
        <v>0.03</v>
      </c>
    </row>
    <row r="56" spans="1:79" ht="13.5" thickBot="1">
      <c r="A56" s="90" t="s">
        <v>140</v>
      </c>
      <c r="B56" s="91" t="s">
        <v>93</v>
      </c>
      <c r="C56" s="102">
        <v>4.0000000000000003E-5</v>
      </c>
      <c r="D56" s="102">
        <v>2.0699999999999998E-3</v>
      </c>
      <c r="E56" s="102">
        <v>4.6999999999999999E-4</v>
      </c>
      <c r="F56" s="102">
        <v>2.0899999999999998E-3</v>
      </c>
      <c r="G56" s="102">
        <v>2.2000000000000001E-4</v>
      </c>
      <c r="H56" s="102">
        <v>4.0000000000000003E-5</v>
      </c>
      <c r="I56" s="102">
        <v>3.0000000000000001E-5</v>
      </c>
      <c r="J56" s="102">
        <v>6.0000000000000002E-5</v>
      </c>
      <c r="K56" s="102">
        <v>1.2E-4</v>
      </c>
      <c r="L56" s="102">
        <v>3.5E-4</v>
      </c>
      <c r="M56" s="102">
        <v>3.3E-4</v>
      </c>
      <c r="N56" s="102">
        <v>5.0000000000000002E-5</v>
      </c>
      <c r="O56" s="93"/>
    </row>
    <row r="57" spans="1:79" s="56" customFormat="1">
      <c r="A57" s="68" t="s">
        <v>253</v>
      </c>
      <c r="B57" s="60"/>
      <c r="C57" s="60"/>
      <c r="D57" s="60"/>
      <c r="E57" s="60"/>
      <c r="F57" s="69"/>
      <c r="AR57" s="57"/>
      <c r="AS57" s="57"/>
      <c r="AT57" s="57"/>
      <c r="AU57" s="57"/>
      <c r="AV57" s="57"/>
      <c r="AW57" s="57"/>
      <c r="BU57" s="57"/>
      <c r="BV57" s="57"/>
      <c r="BW57" s="57"/>
      <c r="BX57" s="57"/>
      <c r="BY57" s="57"/>
      <c r="BZ57" s="57"/>
      <c r="CA57" s="57"/>
    </row>
    <row r="58" spans="1:79" s="56" customFormat="1">
      <c r="A58" s="58" t="s">
        <v>256</v>
      </c>
      <c r="B58" s="59"/>
      <c r="C58" s="60"/>
      <c r="D58" s="60"/>
      <c r="E58" s="60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>
      <c r="A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9"/>
    </row>
    <row r="60" spans="1:79">
      <c r="A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9"/>
    </row>
    <row r="61" spans="1:79">
      <c r="A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9"/>
    </row>
    <row r="62" spans="1:79">
      <c r="A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9"/>
    </row>
    <row r="63" spans="1:79">
      <c r="A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9"/>
    </row>
    <row r="64" spans="1:79">
      <c r="A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9"/>
    </row>
    <row r="65" spans="1:16">
      <c r="A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9"/>
    </row>
    <row r="66" spans="1:16">
      <c r="A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9"/>
    </row>
    <row r="67" spans="1:16">
      <c r="A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9"/>
    </row>
    <row r="68" spans="1:16">
      <c r="A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9"/>
    </row>
    <row r="69" spans="1:16">
      <c r="A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9"/>
    </row>
    <row r="70" spans="1:16">
      <c r="A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9"/>
    </row>
    <row r="71" spans="1:16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9"/>
    </row>
    <row r="72" spans="1:16">
      <c r="A72"/>
      <c r="C72" s="8"/>
      <c r="D72" s="8"/>
      <c r="E72" s="8"/>
      <c r="F72" s="8"/>
      <c r="G72" s="8"/>
      <c r="H72" s="8"/>
      <c r="I72" s="49"/>
      <c r="J72"/>
      <c r="K72"/>
      <c r="L72"/>
      <c r="M72"/>
      <c r="N72"/>
      <c r="O72"/>
    </row>
    <row r="73" spans="1:16">
      <c r="A73"/>
      <c r="C73" s="8"/>
      <c r="D73" s="8"/>
      <c r="E73" s="8"/>
      <c r="F73" s="8"/>
      <c r="G73" s="8"/>
      <c r="H73" s="8"/>
      <c r="I73" s="49"/>
      <c r="J73"/>
      <c r="K73"/>
      <c r="L73"/>
      <c r="M73"/>
      <c r="N73"/>
      <c r="O73"/>
    </row>
    <row r="74" spans="1:16">
      <c r="A74"/>
      <c r="C74" s="8"/>
      <c r="D74" s="8"/>
      <c r="E74" s="8"/>
      <c r="F74" s="8"/>
      <c r="G74" s="8"/>
      <c r="H74" s="8"/>
      <c r="I74" s="49"/>
      <c r="J74"/>
      <c r="K74"/>
      <c r="L74"/>
      <c r="M74"/>
      <c r="N74"/>
      <c r="O74"/>
    </row>
    <row r="75" spans="1:16">
      <c r="A75"/>
      <c r="C75" s="8"/>
      <c r="D75" s="8"/>
      <c r="E75" s="8"/>
      <c r="F75" s="8"/>
      <c r="G75" s="8"/>
      <c r="H75" s="8"/>
      <c r="I75" s="49"/>
      <c r="J75"/>
      <c r="K75"/>
      <c r="L75"/>
      <c r="M75"/>
      <c r="N75"/>
      <c r="O75"/>
    </row>
    <row r="76" spans="1:16">
      <c r="A76"/>
      <c r="C76" s="8"/>
      <c r="D76" s="8"/>
      <c r="E76" s="8"/>
      <c r="F76" s="8"/>
      <c r="G76" s="8"/>
      <c r="H76" s="8"/>
      <c r="I76" s="49"/>
      <c r="J76"/>
      <c r="K76"/>
      <c r="L76"/>
      <c r="M76"/>
      <c r="N76"/>
      <c r="O76"/>
    </row>
    <row r="77" spans="1:16">
      <c r="A77"/>
      <c r="C77" s="8"/>
      <c r="D77" s="8"/>
      <c r="E77" s="8"/>
      <c r="F77" s="8"/>
      <c r="G77" s="8"/>
      <c r="H77" s="8"/>
      <c r="I77" s="49"/>
      <c r="J77"/>
      <c r="K77"/>
      <c r="L77"/>
      <c r="M77"/>
      <c r="N77"/>
      <c r="O77"/>
    </row>
    <row r="78" spans="1:16">
      <c r="A78"/>
      <c r="C78" s="8"/>
      <c r="D78" s="8"/>
      <c r="E78" s="8"/>
      <c r="F78" s="8"/>
      <c r="G78" s="8"/>
      <c r="H78" s="8"/>
      <c r="I78" s="49"/>
      <c r="J78"/>
      <c r="K78"/>
      <c r="L78"/>
      <c r="M78"/>
      <c r="N78"/>
      <c r="O78"/>
    </row>
    <row r="79" spans="1:16">
      <c r="A79"/>
      <c r="C79" s="8"/>
      <c r="D79" s="8"/>
      <c r="E79" s="8"/>
      <c r="F79" s="8"/>
      <c r="G79" s="8"/>
      <c r="H79" s="8"/>
      <c r="I79" s="49"/>
      <c r="J79"/>
      <c r="K79"/>
      <c r="L79"/>
      <c r="M79"/>
      <c r="N79"/>
      <c r="O79"/>
    </row>
    <row r="80" spans="1:16">
      <c r="A80"/>
      <c r="C80" s="8"/>
      <c r="D80" s="8"/>
      <c r="E80" s="8"/>
      <c r="F80" s="8"/>
      <c r="G80" s="8"/>
      <c r="H80" s="8"/>
      <c r="I80" s="49"/>
      <c r="J80"/>
      <c r="K80"/>
      <c r="L80"/>
      <c r="M80"/>
      <c r="N80"/>
      <c r="O80"/>
    </row>
    <row r="81" spans="1:15">
      <c r="A81"/>
      <c r="C81" s="8"/>
      <c r="D81" s="8"/>
      <c r="E81" s="8"/>
      <c r="F81" s="8"/>
      <c r="G81" s="8"/>
      <c r="H81" s="8"/>
      <c r="I81" s="49"/>
      <c r="J81"/>
      <c r="K81"/>
      <c r="L81"/>
      <c r="M81"/>
      <c r="N81"/>
      <c r="O81"/>
    </row>
    <row r="82" spans="1:15">
      <c r="A82"/>
      <c r="C82" s="8"/>
      <c r="D82" s="8"/>
      <c r="E82" s="8"/>
      <c r="F82" s="8"/>
      <c r="G82" s="8"/>
      <c r="H82" s="8"/>
      <c r="I82" s="49"/>
      <c r="J82"/>
      <c r="K82"/>
      <c r="L82"/>
      <c r="M82"/>
      <c r="N82"/>
      <c r="O82"/>
    </row>
    <row r="83" spans="1:15">
      <c r="A83"/>
      <c r="C83" s="8"/>
      <c r="D83" s="8"/>
      <c r="E83" s="8"/>
      <c r="F83" s="8"/>
      <c r="G83" s="8"/>
      <c r="H83" s="8"/>
      <c r="I83" s="49"/>
      <c r="J83"/>
      <c r="K83"/>
      <c r="L83"/>
      <c r="M83"/>
      <c r="N83"/>
      <c r="O83"/>
    </row>
    <row r="84" spans="1:15">
      <c r="A84"/>
      <c r="C84" s="8"/>
      <c r="D84" s="8"/>
      <c r="E84" s="8"/>
      <c r="F84" s="8"/>
      <c r="G84" s="8"/>
      <c r="H84" s="8"/>
      <c r="I84" s="49"/>
      <c r="J84"/>
      <c r="K84"/>
      <c r="L84"/>
      <c r="M84"/>
      <c r="N84"/>
      <c r="O84"/>
    </row>
    <row r="85" spans="1:15">
      <c r="A85"/>
      <c r="C85" s="8"/>
      <c r="D85" s="8"/>
      <c r="E85" s="8"/>
      <c r="F85" s="8"/>
      <c r="G85" s="8"/>
      <c r="H85" s="8"/>
      <c r="I85" s="49"/>
      <c r="J85"/>
      <c r="K85"/>
      <c r="L85"/>
      <c r="M85"/>
      <c r="N85"/>
      <c r="O85"/>
    </row>
    <row r="86" spans="1:15">
      <c r="A86"/>
      <c r="C86" s="8"/>
      <c r="D86" s="8"/>
      <c r="E86" s="8"/>
      <c r="F86" s="8"/>
      <c r="G86" s="8"/>
      <c r="H86" s="8"/>
      <c r="I86" s="49"/>
      <c r="J86"/>
      <c r="K86"/>
      <c r="L86"/>
      <c r="M86"/>
      <c r="N86"/>
      <c r="O86"/>
    </row>
    <row r="87" spans="1:15">
      <c r="A87"/>
      <c r="C87" s="8"/>
      <c r="D87" s="8"/>
      <c r="E87" s="8"/>
      <c r="F87" s="8"/>
      <c r="G87" s="8"/>
      <c r="H87" s="8"/>
      <c r="I87" s="49"/>
      <c r="J87"/>
      <c r="K87"/>
      <c r="L87"/>
      <c r="M87"/>
      <c r="N87"/>
      <c r="O87"/>
    </row>
    <row r="88" spans="1:15">
      <c r="A88"/>
      <c r="C88" s="8"/>
      <c r="D88" s="8"/>
      <c r="E88" s="8"/>
      <c r="F88" s="8"/>
      <c r="G88" s="8"/>
      <c r="H88" s="8"/>
      <c r="I88" s="49"/>
      <c r="J88"/>
      <c r="K88"/>
      <c r="L88"/>
      <c r="M88"/>
      <c r="N88"/>
      <c r="O88"/>
    </row>
    <row r="89" spans="1:15">
      <c r="A89"/>
      <c r="C89" s="8"/>
      <c r="D89" s="8"/>
      <c r="E89" s="8"/>
      <c r="F89" s="8"/>
      <c r="G89" s="8"/>
      <c r="H89" s="8"/>
      <c r="I89" s="49"/>
      <c r="J89"/>
      <c r="K89"/>
      <c r="L89"/>
      <c r="M89"/>
      <c r="N89"/>
      <c r="O89"/>
    </row>
    <row r="90" spans="1:15">
      <c r="A90"/>
      <c r="C90" s="8"/>
      <c r="D90" s="8"/>
      <c r="E90" s="8"/>
      <c r="F90" s="8"/>
      <c r="G90" s="8"/>
      <c r="H90" s="8"/>
      <c r="I90" s="49"/>
      <c r="J90"/>
      <c r="K90"/>
      <c r="L90"/>
      <c r="M90"/>
      <c r="N90"/>
      <c r="O90"/>
    </row>
    <row r="91" spans="1:15">
      <c r="A91"/>
      <c r="C91" s="8"/>
      <c r="D91" s="8"/>
      <c r="E91" s="8"/>
      <c r="F91" s="8"/>
      <c r="G91" s="8"/>
      <c r="H91" s="8"/>
      <c r="I91" s="49"/>
      <c r="J91"/>
      <c r="K91"/>
      <c r="L91"/>
      <c r="M91"/>
      <c r="N91"/>
      <c r="O91"/>
    </row>
    <row r="92" spans="1:15">
      <c r="B92" s="5"/>
      <c r="C92" s="4"/>
      <c r="D92" s="4"/>
      <c r="H92" s="4"/>
      <c r="I92" s="4"/>
      <c r="J92" s="4"/>
    </row>
    <row r="93" spans="1:15">
      <c r="B93" s="5"/>
      <c r="C93" s="4"/>
      <c r="D93" s="4"/>
      <c r="H93" s="4"/>
      <c r="I93" s="4"/>
      <c r="J93" s="4"/>
    </row>
    <row r="94" spans="1:15">
      <c r="B94" s="5"/>
      <c r="C94" s="4"/>
      <c r="D94" s="4"/>
      <c r="H94" s="4"/>
      <c r="I94" s="4"/>
      <c r="J94" s="4"/>
    </row>
    <row r="95" spans="1:15">
      <c r="B95" s="5"/>
      <c r="C95" s="4"/>
      <c r="D95" s="4"/>
      <c r="H95" s="4"/>
      <c r="I95" s="4"/>
      <c r="J95" s="4"/>
    </row>
    <row r="96" spans="1:15">
      <c r="B96" s="5"/>
      <c r="C96" s="4"/>
      <c r="D96" s="4"/>
      <c r="H96" s="4"/>
      <c r="I96" s="4"/>
      <c r="J96" s="4"/>
    </row>
    <row r="97" spans="2:10">
      <c r="B97" s="5"/>
      <c r="C97" s="4"/>
      <c r="D97" s="4"/>
      <c r="H97" s="4"/>
      <c r="I97" s="4"/>
      <c r="J97" s="4"/>
    </row>
    <row r="98" spans="2:10">
      <c r="B98" s="5"/>
      <c r="C98" s="4"/>
      <c r="D98" s="4"/>
      <c r="H98" s="4"/>
      <c r="I98" s="4"/>
      <c r="J98" s="4"/>
    </row>
    <row r="99" spans="2:10">
      <c r="B99" s="5"/>
      <c r="C99" s="4"/>
      <c r="D99" s="4"/>
      <c r="H99" s="4"/>
      <c r="I99" s="4"/>
      <c r="J99" s="4"/>
    </row>
    <row r="100" spans="2:10">
      <c r="B100" s="5"/>
      <c r="C100" s="4"/>
      <c r="D100" s="4"/>
      <c r="H100" s="4"/>
      <c r="I100" s="4"/>
      <c r="J100" s="4"/>
    </row>
    <row r="101" spans="2:10">
      <c r="B101" s="5"/>
      <c r="C101" s="4"/>
      <c r="D101" s="4"/>
      <c r="H101" s="4"/>
      <c r="I101" s="4"/>
      <c r="J101" s="4"/>
    </row>
    <row r="102" spans="2:10">
      <c r="B102" s="5"/>
      <c r="C102" s="4"/>
      <c r="D102" s="4"/>
      <c r="H102" s="4"/>
      <c r="I102" s="4"/>
      <c r="J102" s="4"/>
    </row>
    <row r="103" spans="2:10">
      <c r="B103" s="5"/>
      <c r="C103" s="4"/>
      <c r="D103" s="4"/>
      <c r="H103" s="4"/>
      <c r="I103" s="4"/>
      <c r="J103" s="4"/>
    </row>
    <row r="104" spans="2:10">
      <c r="B104" s="5"/>
      <c r="C104" s="4"/>
      <c r="D104" s="4"/>
      <c r="H104" s="4"/>
      <c r="I104" s="4"/>
      <c r="J104" s="4"/>
    </row>
    <row r="105" spans="2:10">
      <c r="B105" s="5"/>
      <c r="C105" s="4"/>
      <c r="D105" s="4"/>
      <c r="H105" s="4"/>
      <c r="I105" s="4"/>
      <c r="J105" s="4"/>
    </row>
    <row r="106" spans="2:10">
      <c r="B106" s="5"/>
      <c r="C106" s="4"/>
      <c r="D106" s="4"/>
      <c r="H106" s="4"/>
      <c r="I106" s="4"/>
      <c r="J106" s="4"/>
    </row>
    <row r="107" spans="2:10">
      <c r="B107" s="5"/>
      <c r="C107" s="4"/>
      <c r="D107" s="4"/>
      <c r="H107" s="4"/>
      <c r="I107" s="4"/>
      <c r="J107" s="4"/>
    </row>
    <row r="108" spans="2:10">
      <c r="B108" s="5"/>
      <c r="C108" s="4"/>
      <c r="D108" s="4"/>
      <c r="H108" s="4"/>
      <c r="I108" s="4"/>
      <c r="J108" s="4"/>
    </row>
    <row r="109" spans="2:10">
      <c r="B109" s="5"/>
      <c r="C109" s="4"/>
      <c r="D109" s="4"/>
      <c r="H109" s="4"/>
      <c r="I109" s="4"/>
      <c r="J109" s="4"/>
    </row>
    <row r="110" spans="2:10">
      <c r="B110" s="5"/>
      <c r="C110" s="4"/>
      <c r="D110" s="4"/>
      <c r="H110" s="4"/>
      <c r="I110" s="4"/>
      <c r="J110" s="4"/>
    </row>
    <row r="111" spans="2:10">
      <c r="B111" s="5"/>
      <c r="C111" s="4"/>
      <c r="D111" s="4"/>
      <c r="H111" s="4"/>
      <c r="I111" s="4"/>
      <c r="J111" s="4"/>
    </row>
    <row r="112" spans="2:10">
      <c r="B112" s="5"/>
      <c r="C112" s="4"/>
      <c r="D112" s="4"/>
      <c r="H112" s="4"/>
      <c r="I112" s="4"/>
      <c r="J112" s="4"/>
    </row>
    <row r="113" spans="2:10">
      <c r="B113" s="5"/>
      <c r="C113" s="4"/>
      <c r="D113" s="4"/>
      <c r="H113" s="4"/>
      <c r="I113" s="4"/>
      <c r="J113" s="4"/>
    </row>
    <row r="114" spans="2:10">
      <c r="B114" s="5"/>
      <c r="C114" s="4"/>
      <c r="D114" s="4"/>
      <c r="H114" s="4"/>
      <c r="I114" s="4"/>
      <c r="J114" s="4"/>
    </row>
    <row r="115" spans="2:10">
      <c r="B115" s="5"/>
      <c r="C115" s="4"/>
      <c r="D115" s="4"/>
      <c r="H115" s="4"/>
      <c r="I115" s="4"/>
      <c r="J115" s="4"/>
    </row>
    <row r="116" spans="2:10">
      <c r="B116" s="5"/>
      <c r="C116" s="4"/>
      <c r="D116" s="4"/>
      <c r="H116" s="4"/>
      <c r="I116" s="4"/>
      <c r="J116" s="4"/>
    </row>
    <row r="117" spans="2:10">
      <c r="B117" s="5"/>
      <c r="C117" s="4"/>
      <c r="D117" s="4"/>
      <c r="H117" s="4"/>
      <c r="I117" s="4"/>
      <c r="J117" s="4"/>
    </row>
    <row r="118" spans="2:10">
      <c r="B118" s="5"/>
      <c r="C118" s="4"/>
      <c r="D118" s="4"/>
      <c r="H118" s="4"/>
      <c r="I118" s="4"/>
      <c r="J118" s="4"/>
    </row>
    <row r="119" spans="2:10">
      <c r="B119" s="5"/>
      <c r="C119" s="4"/>
      <c r="D119" s="4"/>
      <c r="H119" s="4"/>
      <c r="I119" s="4"/>
      <c r="J119" s="4"/>
    </row>
    <row r="120" spans="2:10">
      <c r="B120" s="5"/>
      <c r="C120" s="4"/>
      <c r="D120" s="4"/>
      <c r="H120" s="4"/>
      <c r="I120" s="4"/>
      <c r="J120" s="4"/>
    </row>
    <row r="121" spans="2:10">
      <c r="B121" s="5"/>
      <c r="C121" s="4"/>
      <c r="D121" s="4"/>
      <c r="H121" s="4"/>
      <c r="I121" s="4"/>
      <c r="J121" s="4"/>
    </row>
    <row r="122" spans="2:10">
      <c r="B122" s="5"/>
      <c r="C122" s="4"/>
      <c r="D122" s="4"/>
      <c r="H122" s="4"/>
      <c r="I122" s="4"/>
      <c r="J122" s="4"/>
    </row>
    <row r="123" spans="2:10">
      <c r="B123" s="5"/>
      <c r="C123" s="4"/>
      <c r="D123" s="4"/>
      <c r="H123" s="4"/>
      <c r="I123" s="4"/>
      <c r="J123" s="4"/>
    </row>
    <row r="124" spans="2:10">
      <c r="B124" s="5"/>
      <c r="C124" s="4"/>
      <c r="D124" s="4"/>
      <c r="H124" s="4"/>
      <c r="I124" s="4"/>
      <c r="J124" s="4"/>
    </row>
    <row r="125" spans="2:10">
      <c r="B125" s="5"/>
      <c r="C125" s="4"/>
      <c r="D125" s="4"/>
      <c r="H125" s="4"/>
      <c r="I125" s="4"/>
      <c r="J125" s="4"/>
    </row>
    <row r="126" spans="2:10">
      <c r="B126" s="5"/>
      <c r="C126" s="4"/>
      <c r="D126" s="4"/>
      <c r="H126" s="4"/>
      <c r="I126" s="4"/>
      <c r="J126" s="4"/>
    </row>
    <row r="127" spans="2:10">
      <c r="B127" s="5"/>
      <c r="C127" s="4"/>
      <c r="D127" s="4"/>
      <c r="H127" s="4"/>
      <c r="I127" s="4"/>
      <c r="J127" s="4"/>
    </row>
    <row r="128" spans="2:10">
      <c r="B128" s="5"/>
      <c r="C128" s="4"/>
      <c r="D128" s="4"/>
      <c r="H128" s="4"/>
      <c r="I128" s="4"/>
      <c r="J128" s="4"/>
    </row>
    <row r="129" spans="2:14">
      <c r="B129" s="5"/>
      <c r="C129" s="4"/>
      <c r="D129" s="4"/>
      <c r="H129" s="4"/>
      <c r="I129" s="4"/>
      <c r="J129" s="4"/>
    </row>
    <row r="130" spans="2:14">
      <c r="B130" s="5"/>
      <c r="C130" s="4"/>
      <c r="D130" s="4"/>
      <c r="H130" s="4"/>
      <c r="I130" s="4"/>
      <c r="J130" s="4"/>
    </row>
    <row r="131" spans="2:14">
      <c r="B131" s="5"/>
      <c r="C131" s="4"/>
      <c r="D131" s="4"/>
      <c r="H131" s="4"/>
      <c r="I131" s="4"/>
      <c r="J131" s="4"/>
    </row>
    <row r="132" spans="2:14">
      <c r="B132" s="5"/>
      <c r="C132" s="4"/>
      <c r="D132" s="4"/>
      <c r="H132" s="4"/>
      <c r="I132" s="4"/>
      <c r="J132" s="4"/>
    </row>
    <row r="133" spans="2:14">
      <c r="B133" s="5"/>
      <c r="C133" s="4"/>
      <c r="D133" s="4"/>
      <c r="H133" s="4"/>
      <c r="I133" s="4"/>
      <c r="J133" s="4"/>
    </row>
    <row r="134" spans="2:14">
      <c r="C134" s="4"/>
      <c r="G134" s="4"/>
      <c r="H134" s="4"/>
      <c r="I134" s="4"/>
      <c r="K134" s="4"/>
      <c r="L134" s="4"/>
      <c r="M134" s="4"/>
      <c r="N134" s="4"/>
    </row>
    <row r="135" spans="2:14">
      <c r="C135" s="4"/>
      <c r="G135" s="4"/>
      <c r="H135" s="4"/>
      <c r="I135" s="4"/>
      <c r="K135" s="4"/>
      <c r="L135" s="4"/>
      <c r="M135" s="4"/>
      <c r="N135" s="4"/>
    </row>
    <row r="136" spans="2:14">
      <c r="C136" s="4"/>
      <c r="G136" s="4"/>
      <c r="H136" s="4"/>
      <c r="I136" s="4"/>
      <c r="K136" s="4"/>
      <c r="L136" s="4"/>
      <c r="M136" s="4"/>
      <c r="N136" s="4"/>
    </row>
    <row r="137" spans="2:14">
      <c r="C137" s="4"/>
      <c r="G137" s="4"/>
      <c r="H137" s="4"/>
      <c r="I137" s="4"/>
      <c r="K137" s="4"/>
      <c r="L137" s="4"/>
      <c r="M137" s="4"/>
      <c r="N137" s="4"/>
    </row>
    <row r="138" spans="2:14">
      <c r="C138" s="4"/>
      <c r="G138" s="4"/>
      <c r="H138" s="4"/>
      <c r="I138" s="4"/>
      <c r="K138" s="4"/>
      <c r="L138" s="4"/>
      <c r="M138" s="4"/>
      <c r="N138" s="4"/>
    </row>
    <row r="139" spans="2:14">
      <c r="C139" s="4"/>
      <c r="G139" s="4"/>
      <c r="H139" s="4"/>
      <c r="I139" s="4"/>
      <c r="K139" s="4"/>
      <c r="L139" s="4"/>
      <c r="M139" s="4"/>
      <c r="N139" s="4"/>
    </row>
    <row r="140" spans="2:14">
      <c r="C140" s="4"/>
      <c r="G140" s="4"/>
      <c r="H140" s="4"/>
      <c r="I140" s="4"/>
      <c r="K140" s="4"/>
      <c r="L140" s="4"/>
      <c r="M140" s="4"/>
      <c r="N140" s="4"/>
    </row>
    <row r="141" spans="2:14">
      <c r="C141" s="4"/>
      <c r="G141" s="4"/>
      <c r="H141" s="4"/>
      <c r="I141" s="4"/>
      <c r="K141" s="4"/>
      <c r="L141" s="4"/>
      <c r="M141" s="4"/>
      <c r="N141" s="4"/>
    </row>
    <row r="142" spans="2:14">
      <c r="C142" s="4"/>
      <c r="G142" s="4"/>
      <c r="H142" s="4"/>
      <c r="I142" s="4"/>
      <c r="K142" s="4"/>
      <c r="L142" s="4"/>
      <c r="M142" s="4"/>
      <c r="N142" s="4"/>
    </row>
    <row r="143" spans="2:14">
      <c r="C143" s="4"/>
      <c r="G143" s="4"/>
      <c r="H143" s="4"/>
      <c r="I143" s="4"/>
      <c r="K143" s="4"/>
      <c r="L143" s="4"/>
      <c r="M143" s="4"/>
      <c r="N143" s="4"/>
    </row>
    <row r="144" spans="2:14">
      <c r="C144" s="4"/>
      <c r="G144" s="4"/>
      <c r="H144" s="4"/>
      <c r="I144" s="4"/>
      <c r="K144" s="4"/>
      <c r="L144" s="4"/>
      <c r="M144" s="4"/>
      <c r="N144" s="4"/>
    </row>
    <row r="145" spans="3:14">
      <c r="C145" s="4"/>
      <c r="G145" s="4"/>
      <c r="H145" s="4"/>
      <c r="I145" s="4"/>
      <c r="K145" s="4"/>
      <c r="L145" s="4"/>
      <c r="M145" s="4"/>
      <c r="N145" s="4"/>
    </row>
    <row r="146" spans="3:14">
      <c r="C146" s="4"/>
      <c r="G146" s="4"/>
      <c r="H146" s="4"/>
      <c r="I146" s="4"/>
      <c r="K146" s="4"/>
      <c r="L146" s="4"/>
      <c r="M146" s="4"/>
      <c r="N146" s="4"/>
    </row>
    <row r="147" spans="3:14">
      <c r="C147" s="4"/>
      <c r="G147" s="4"/>
      <c r="H147" s="4"/>
      <c r="I147" s="4"/>
      <c r="K147" s="4"/>
      <c r="L147" s="4"/>
      <c r="M147" s="4"/>
      <c r="N147" s="4"/>
    </row>
    <row r="148" spans="3:14">
      <c r="C148" s="4"/>
      <c r="G148" s="4"/>
      <c r="H148" s="4"/>
      <c r="I148" s="4"/>
      <c r="K148" s="4"/>
      <c r="L148" s="4"/>
      <c r="M148" s="4"/>
      <c r="N148" s="4"/>
    </row>
    <row r="149" spans="3:14">
      <c r="C149" s="4"/>
      <c r="G149" s="4"/>
      <c r="H149" s="4"/>
      <c r="I149" s="4"/>
      <c r="K149" s="4"/>
      <c r="L149" s="4"/>
      <c r="M149" s="4"/>
      <c r="N149" s="4"/>
    </row>
    <row r="150" spans="3:14">
      <c r="C150" s="4"/>
      <c r="G150" s="4"/>
      <c r="H150" s="4"/>
      <c r="I150" s="4"/>
      <c r="K150" s="4"/>
      <c r="L150" s="4"/>
      <c r="M150" s="4"/>
      <c r="N150" s="4"/>
    </row>
    <row r="151" spans="3:14">
      <c r="C151" s="4"/>
      <c r="G151" s="4"/>
      <c r="H151" s="4"/>
      <c r="I151" s="4"/>
      <c r="K151" s="4"/>
      <c r="L151" s="4"/>
      <c r="M151" s="4"/>
      <c r="N151" s="4"/>
    </row>
    <row r="152" spans="3:14">
      <c r="C152" s="4"/>
      <c r="G152" s="4"/>
      <c r="H152" s="4"/>
      <c r="I152" s="4"/>
      <c r="K152" s="4"/>
      <c r="L152" s="4"/>
      <c r="M152" s="4"/>
      <c r="N152" s="4"/>
    </row>
    <row r="153" spans="3:14">
      <c r="C153" s="4"/>
      <c r="G153" s="4"/>
      <c r="H153" s="4"/>
      <c r="I153" s="4"/>
      <c r="K153" s="4"/>
      <c r="L153" s="4"/>
      <c r="M153" s="4"/>
      <c r="N153" s="4"/>
    </row>
    <row r="154" spans="3:14">
      <c r="C154" s="4"/>
      <c r="G154" s="4"/>
      <c r="H154" s="4"/>
      <c r="I154" s="4"/>
      <c r="K154" s="4"/>
      <c r="L154" s="4"/>
      <c r="M154" s="4"/>
      <c r="N154" s="4"/>
    </row>
    <row r="155" spans="3:14">
      <c r="C155" s="4"/>
      <c r="G155" s="4"/>
      <c r="H155" s="4"/>
      <c r="I155" s="4"/>
      <c r="K155" s="4"/>
      <c r="L155" s="4"/>
      <c r="M155" s="4"/>
      <c r="N155" s="4"/>
    </row>
    <row r="156" spans="3:14">
      <c r="C156" s="4"/>
      <c r="G156" s="4"/>
      <c r="H156" s="4"/>
      <c r="I156" s="4"/>
      <c r="K156" s="4"/>
      <c r="L156" s="4"/>
      <c r="M156" s="4"/>
      <c r="N156" s="4"/>
    </row>
    <row r="157" spans="3:14">
      <c r="C157" s="4"/>
      <c r="G157" s="4"/>
      <c r="H157" s="4"/>
      <c r="I157" s="4"/>
      <c r="K157" s="4"/>
      <c r="L157" s="4"/>
      <c r="M157" s="4"/>
      <c r="N157" s="4"/>
    </row>
    <row r="158" spans="3:14">
      <c r="C158" s="4"/>
      <c r="G158" s="4"/>
      <c r="H158" s="4"/>
      <c r="I158" s="4"/>
      <c r="K158" s="4"/>
      <c r="L158" s="4"/>
      <c r="M158" s="4"/>
      <c r="N158" s="4"/>
    </row>
    <row r="159" spans="3:14">
      <c r="C159" s="4"/>
      <c r="G159" s="4"/>
      <c r="H159" s="4"/>
      <c r="I159" s="4"/>
      <c r="K159" s="4"/>
      <c r="L159" s="4"/>
      <c r="M159" s="4"/>
      <c r="N159" s="4"/>
    </row>
    <row r="160" spans="3:14">
      <c r="C160" s="4"/>
      <c r="G160" s="4"/>
      <c r="H160" s="4"/>
      <c r="I160" s="4"/>
      <c r="K160" s="4"/>
      <c r="L160" s="4"/>
      <c r="M160" s="4"/>
      <c r="N160" s="4"/>
    </row>
    <row r="161" spans="3:14">
      <c r="C161" s="4"/>
      <c r="G161" s="4"/>
      <c r="H161" s="4"/>
      <c r="I161" s="4"/>
      <c r="K161" s="4"/>
      <c r="L161" s="4"/>
      <c r="M161" s="4"/>
      <c r="N161" s="4"/>
    </row>
    <row r="162" spans="3:14">
      <c r="C162" s="4"/>
      <c r="G162" s="4"/>
      <c r="H162" s="4"/>
      <c r="I162" s="4"/>
      <c r="K162" s="4"/>
      <c r="L162" s="4"/>
      <c r="M162" s="4"/>
      <c r="N162" s="4"/>
    </row>
    <row r="163" spans="3:14">
      <c r="C163" s="4"/>
      <c r="G163" s="4"/>
      <c r="H163" s="4"/>
      <c r="I163" s="4"/>
      <c r="K163" s="4"/>
      <c r="L163" s="4"/>
      <c r="M163" s="4"/>
      <c r="N163" s="4"/>
    </row>
    <row r="164" spans="3:14">
      <c r="C164" s="4"/>
      <c r="G164" s="4"/>
      <c r="H164" s="4"/>
      <c r="I164" s="4"/>
      <c r="K164" s="4"/>
      <c r="L164" s="4"/>
      <c r="M164" s="4"/>
      <c r="N164" s="4"/>
    </row>
    <row r="165" spans="3:14">
      <c r="C165" s="4"/>
      <c r="G165" s="4"/>
      <c r="H165" s="4"/>
      <c r="I165" s="4"/>
      <c r="K165" s="4"/>
      <c r="L165" s="4"/>
      <c r="M165" s="4"/>
      <c r="N165" s="4"/>
    </row>
    <row r="166" spans="3:14">
      <c r="C166" s="4"/>
      <c r="G166" s="4"/>
      <c r="H166" s="4"/>
      <c r="I166" s="4"/>
      <c r="K166" s="4"/>
      <c r="L166" s="4"/>
      <c r="M166" s="4"/>
      <c r="N166" s="4"/>
    </row>
    <row r="167" spans="3:14">
      <c r="C167" s="4"/>
      <c r="G167" s="4"/>
      <c r="H167" s="4"/>
      <c r="I167" s="4"/>
      <c r="K167" s="4"/>
      <c r="L167" s="4"/>
      <c r="M167" s="4"/>
      <c r="N167" s="4"/>
    </row>
    <row r="168" spans="3:14">
      <c r="C168" s="4"/>
      <c r="G168" s="4"/>
      <c r="H168" s="4"/>
      <c r="I168" s="4"/>
      <c r="K168" s="4"/>
      <c r="L168" s="4"/>
      <c r="M168" s="4"/>
      <c r="N168" s="4"/>
    </row>
    <row r="169" spans="3:14">
      <c r="C169" s="4"/>
      <c r="G169" s="4"/>
      <c r="H169" s="4"/>
      <c r="I169" s="4"/>
      <c r="K169" s="4"/>
      <c r="L169" s="4"/>
      <c r="M169" s="4"/>
      <c r="N169" s="4"/>
    </row>
    <row r="170" spans="3:14">
      <c r="C170" s="4"/>
      <c r="G170" s="4"/>
      <c r="H170" s="4"/>
      <c r="I170" s="4"/>
      <c r="K170" s="4"/>
      <c r="L170" s="4"/>
      <c r="M170" s="4"/>
      <c r="N170" s="4"/>
    </row>
    <row r="171" spans="3:14">
      <c r="C171" s="4"/>
      <c r="G171" s="4"/>
      <c r="H171" s="4"/>
      <c r="I171" s="4"/>
      <c r="K171" s="4"/>
      <c r="L171" s="4"/>
      <c r="M171" s="4"/>
      <c r="N171" s="4"/>
    </row>
    <row r="172" spans="3:14">
      <c r="C172" s="4"/>
      <c r="G172" s="4"/>
      <c r="H172" s="4"/>
      <c r="I172" s="4"/>
      <c r="K172" s="4"/>
      <c r="L172" s="4"/>
      <c r="M172" s="4"/>
      <c r="N172" s="4"/>
    </row>
    <row r="173" spans="3:14">
      <c r="C173" s="4"/>
      <c r="G173" s="4"/>
      <c r="H173" s="4"/>
      <c r="I173" s="4"/>
      <c r="K173" s="4"/>
      <c r="L173" s="4"/>
      <c r="M173" s="4"/>
      <c r="N173" s="4"/>
    </row>
    <row r="174" spans="3:14">
      <c r="C174" s="4"/>
      <c r="G174" s="4"/>
      <c r="H174" s="4"/>
      <c r="I174" s="4"/>
      <c r="K174" s="4"/>
      <c r="L174" s="4"/>
      <c r="M174" s="4"/>
      <c r="N174" s="4"/>
    </row>
    <row r="175" spans="3:14">
      <c r="C175" s="4"/>
      <c r="G175" s="4"/>
      <c r="H175" s="4"/>
      <c r="I175" s="4"/>
      <c r="K175" s="4"/>
      <c r="L175" s="4"/>
      <c r="M175" s="4"/>
      <c r="N175" s="4"/>
    </row>
    <row r="176" spans="3:14">
      <c r="C176" s="4"/>
      <c r="G176" s="4"/>
      <c r="H176" s="4"/>
      <c r="I176" s="4"/>
      <c r="K176" s="4"/>
      <c r="L176" s="4"/>
      <c r="M176" s="4"/>
      <c r="N176" s="4"/>
    </row>
    <row r="177" spans="3:14">
      <c r="C177" s="4"/>
      <c r="G177" s="4"/>
      <c r="H177" s="4"/>
      <c r="I177" s="4"/>
      <c r="K177" s="4"/>
      <c r="L177" s="4"/>
      <c r="M177" s="4"/>
      <c r="N177" s="4"/>
    </row>
    <row r="178" spans="3:14">
      <c r="C178" s="4"/>
      <c r="G178" s="4"/>
      <c r="H178" s="4"/>
      <c r="I178" s="4"/>
      <c r="K178" s="4"/>
      <c r="L178" s="4"/>
      <c r="M178" s="4"/>
      <c r="N178" s="4"/>
    </row>
    <row r="179" spans="3:14">
      <c r="C179" s="4"/>
      <c r="G179" s="4"/>
      <c r="H179" s="4"/>
      <c r="I179" s="4"/>
      <c r="K179" s="4"/>
      <c r="L179" s="4"/>
      <c r="M179" s="4"/>
      <c r="N179" s="4"/>
    </row>
    <row r="180" spans="3:14">
      <c r="C180" s="4"/>
      <c r="G180" s="4"/>
      <c r="H180" s="4"/>
      <c r="I180" s="4"/>
      <c r="K180" s="4"/>
      <c r="L180" s="4"/>
      <c r="M180" s="4"/>
      <c r="N180" s="4"/>
    </row>
    <row r="181" spans="3:14">
      <c r="C181" s="4"/>
      <c r="G181" s="4"/>
      <c r="H181" s="4"/>
      <c r="I181" s="4"/>
      <c r="K181" s="4"/>
      <c r="L181" s="4"/>
      <c r="M181" s="4"/>
      <c r="N181" s="4"/>
    </row>
    <row r="182" spans="3:14">
      <c r="C182" s="4"/>
      <c r="G182" s="4"/>
      <c r="H182" s="4"/>
      <c r="I182" s="4"/>
      <c r="K182" s="4"/>
      <c r="L182" s="4"/>
      <c r="M182" s="4"/>
      <c r="N182" s="4"/>
    </row>
    <row r="183" spans="3:14">
      <c r="C183" s="4"/>
      <c r="G183" s="4"/>
      <c r="H183" s="4"/>
      <c r="I183" s="4"/>
      <c r="K183" s="4"/>
      <c r="L183" s="4"/>
      <c r="M183" s="4"/>
      <c r="N183" s="4"/>
    </row>
    <row r="184" spans="3:14">
      <c r="C184" s="4"/>
      <c r="G184" s="4"/>
      <c r="H184" s="4"/>
      <c r="I184" s="4"/>
      <c r="K184" s="4"/>
      <c r="L184" s="4"/>
      <c r="M184" s="4"/>
      <c r="N184" s="4"/>
    </row>
    <row r="185" spans="3:14">
      <c r="C185" s="4"/>
      <c r="G185" s="4"/>
      <c r="H185" s="4"/>
      <c r="I185" s="4"/>
      <c r="K185" s="4"/>
      <c r="L185" s="4"/>
      <c r="M185" s="4"/>
      <c r="N185" s="4"/>
    </row>
    <row r="186" spans="3:14">
      <c r="C186" s="4"/>
      <c r="G186" s="4"/>
      <c r="H186" s="4"/>
      <c r="I186" s="4"/>
      <c r="K186" s="4"/>
      <c r="L186" s="4"/>
      <c r="M186" s="4"/>
      <c r="N186" s="4"/>
    </row>
    <row r="187" spans="3:14">
      <c r="C187" s="4"/>
      <c r="G187" s="4"/>
      <c r="H187" s="4"/>
      <c r="I187" s="4"/>
      <c r="K187" s="4"/>
      <c r="L187" s="4"/>
      <c r="M187" s="4"/>
      <c r="N187" s="4"/>
    </row>
    <row r="188" spans="3:14">
      <c r="C188" s="4"/>
      <c r="G188" s="4"/>
      <c r="H188" s="4"/>
      <c r="I188" s="4"/>
      <c r="K188" s="4"/>
      <c r="L188" s="4"/>
      <c r="M188" s="4"/>
      <c r="N188" s="4"/>
    </row>
    <row r="189" spans="3:14">
      <c r="C189" s="4"/>
      <c r="G189" s="4"/>
      <c r="H189" s="4"/>
      <c r="I189" s="4"/>
      <c r="K189" s="4"/>
      <c r="L189" s="4"/>
      <c r="M189" s="4"/>
      <c r="N189" s="4"/>
    </row>
    <row r="190" spans="3:14">
      <c r="C190" s="4"/>
      <c r="G190" s="4"/>
      <c r="H190" s="4"/>
      <c r="I190" s="4"/>
      <c r="K190" s="4"/>
      <c r="L190" s="4"/>
      <c r="M190" s="4"/>
      <c r="N190" s="4"/>
    </row>
    <row r="191" spans="3:14">
      <c r="C191" s="4"/>
      <c r="G191" s="4"/>
      <c r="H191" s="4"/>
      <c r="I191" s="4"/>
      <c r="K191" s="4"/>
      <c r="L191" s="4"/>
      <c r="M191" s="4"/>
      <c r="N191" s="4"/>
    </row>
    <row r="192" spans="3:14">
      <c r="C192" s="4"/>
      <c r="G192" s="4"/>
      <c r="H192" s="4"/>
      <c r="I192" s="4"/>
      <c r="K192" s="4"/>
      <c r="L192" s="4"/>
      <c r="M192" s="4"/>
      <c r="N192" s="4"/>
    </row>
    <row r="193" spans="3:14">
      <c r="C193" s="4"/>
      <c r="G193" s="4"/>
      <c r="H193" s="4"/>
      <c r="I193" s="4"/>
      <c r="K193" s="4"/>
      <c r="L193" s="4"/>
      <c r="M193" s="4"/>
      <c r="N193" s="4"/>
    </row>
    <row r="194" spans="3:14">
      <c r="C194" s="4"/>
      <c r="G194" s="4"/>
      <c r="H194" s="4"/>
      <c r="I194" s="4"/>
      <c r="K194" s="4"/>
      <c r="L194" s="4"/>
      <c r="M194" s="4"/>
      <c r="N194" s="4"/>
    </row>
    <row r="195" spans="3:14">
      <c r="C195" s="4"/>
      <c r="G195" s="4"/>
      <c r="H195" s="4"/>
      <c r="I195" s="4"/>
      <c r="K195" s="4"/>
      <c r="L195" s="4"/>
      <c r="M195" s="4"/>
      <c r="N195" s="4"/>
    </row>
    <row r="196" spans="3:14">
      <c r="C196" s="4"/>
      <c r="G196" s="4"/>
      <c r="H196" s="4"/>
      <c r="I196" s="4"/>
      <c r="K196" s="4"/>
      <c r="L196" s="4"/>
      <c r="M196" s="4"/>
      <c r="N196" s="4"/>
    </row>
    <row r="197" spans="3:14">
      <c r="C197" s="4"/>
      <c r="G197" s="4"/>
      <c r="H197" s="4"/>
      <c r="I197" s="4"/>
      <c r="K197" s="4"/>
      <c r="L197" s="4"/>
      <c r="M197" s="4"/>
      <c r="N197" s="4"/>
    </row>
    <row r="198" spans="3:14">
      <c r="C198" s="4"/>
      <c r="G198" s="4"/>
      <c r="H198" s="4"/>
      <c r="I198" s="4"/>
      <c r="K198" s="4"/>
      <c r="L198" s="4"/>
      <c r="M198" s="4"/>
      <c r="N198" s="4"/>
    </row>
    <row r="199" spans="3:14">
      <c r="C199" s="4"/>
      <c r="G199" s="4"/>
      <c r="H199" s="4"/>
      <c r="I199" s="4"/>
      <c r="K199" s="4"/>
      <c r="L199" s="4"/>
      <c r="M199" s="4"/>
      <c r="N199" s="4"/>
    </row>
    <row r="200" spans="3:14">
      <c r="C200" s="4"/>
      <c r="G200" s="4"/>
      <c r="H200" s="4"/>
      <c r="I200" s="4"/>
      <c r="K200" s="4"/>
      <c r="L200" s="4"/>
      <c r="M200" s="4"/>
      <c r="N200" s="4"/>
    </row>
    <row r="201" spans="3:14">
      <c r="C201" s="4"/>
      <c r="G201" s="4"/>
      <c r="H201" s="4"/>
      <c r="I201" s="4"/>
      <c r="K201" s="4"/>
      <c r="L201" s="4"/>
      <c r="M201" s="4"/>
      <c r="N201" s="4"/>
    </row>
    <row r="202" spans="3:14">
      <c r="C202" s="4"/>
      <c r="G202" s="4"/>
      <c r="H202" s="4"/>
      <c r="I202" s="4"/>
      <c r="K202" s="4"/>
      <c r="L202" s="4"/>
      <c r="M202" s="4"/>
      <c r="N202" s="4"/>
    </row>
    <row r="203" spans="3:14">
      <c r="C203" s="4"/>
      <c r="G203" s="4"/>
      <c r="H203" s="4"/>
      <c r="I203" s="4"/>
      <c r="K203" s="4"/>
      <c r="L203" s="4"/>
      <c r="M203" s="4"/>
      <c r="N203" s="4"/>
    </row>
    <row r="204" spans="3:14">
      <c r="C204" s="4"/>
      <c r="G204" s="4"/>
      <c r="H204" s="4"/>
      <c r="I204" s="4"/>
      <c r="K204" s="4"/>
      <c r="L204" s="4"/>
      <c r="M204" s="4"/>
      <c r="N204" s="4"/>
    </row>
    <row r="205" spans="3:14">
      <c r="C205" s="4"/>
      <c r="G205" s="4"/>
      <c r="H205" s="4"/>
      <c r="I205" s="4"/>
      <c r="K205" s="4"/>
      <c r="L205" s="4"/>
      <c r="M205" s="4"/>
      <c r="N205" s="4"/>
    </row>
    <row r="206" spans="3:14">
      <c r="C206" s="4"/>
      <c r="G206" s="4"/>
      <c r="H206" s="4"/>
      <c r="I206" s="4"/>
      <c r="K206" s="4"/>
      <c r="L206" s="4"/>
      <c r="M206" s="4"/>
      <c r="N206" s="4"/>
    </row>
    <row r="207" spans="3:14">
      <c r="C207" s="4"/>
      <c r="G207" s="4"/>
      <c r="H207" s="4"/>
      <c r="I207" s="4"/>
      <c r="K207" s="4"/>
      <c r="L207" s="4"/>
      <c r="M207" s="4"/>
      <c r="N207" s="4"/>
    </row>
    <row r="208" spans="3:14">
      <c r="C208" s="4"/>
      <c r="G208" s="4"/>
      <c r="H208" s="4"/>
      <c r="I208" s="4"/>
      <c r="K208" s="4"/>
      <c r="L208" s="4"/>
      <c r="M208" s="4"/>
      <c r="N208" s="4"/>
    </row>
    <row r="209" spans="3:14">
      <c r="C209" s="4"/>
      <c r="G209" s="4"/>
      <c r="H209" s="4"/>
      <c r="I209" s="4"/>
      <c r="K209" s="4"/>
      <c r="L209" s="4"/>
      <c r="M209" s="4"/>
      <c r="N209" s="4"/>
    </row>
    <row r="210" spans="3:14">
      <c r="C210" s="4"/>
      <c r="G210" s="4"/>
      <c r="H210" s="4"/>
      <c r="I210" s="4"/>
      <c r="K210" s="4"/>
      <c r="L210" s="4"/>
      <c r="M210" s="4"/>
      <c r="N210" s="4"/>
    </row>
    <row r="211" spans="3:14">
      <c r="C211" s="4"/>
      <c r="G211" s="4"/>
      <c r="H211" s="4"/>
      <c r="I211" s="4"/>
      <c r="K211" s="4"/>
      <c r="L211" s="4"/>
      <c r="M211" s="4"/>
      <c r="N211" s="4"/>
    </row>
    <row r="212" spans="3:14">
      <c r="C212" s="4"/>
      <c r="G212" s="4"/>
      <c r="H212" s="4"/>
      <c r="I212" s="4"/>
      <c r="K212" s="4"/>
      <c r="L212" s="4"/>
      <c r="M212" s="4"/>
      <c r="N212" s="4"/>
    </row>
    <row r="213" spans="3:14">
      <c r="C213" s="4"/>
      <c r="G213" s="4"/>
      <c r="H213" s="4"/>
      <c r="I213" s="4"/>
      <c r="K213" s="4"/>
      <c r="L213" s="4"/>
      <c r="M213" s="4"/>
      <c r="N213" s="4"/>
    </row>
    <row r="214" spans="3:14">
      <c r="C214" s="4"/>
      <c r="G214" s="4"/>
      <c r="H214" s="4"/>
      <c r="I214" s="4"/>
      <c r="K214" s="4"/>
      <c r="L214" s="4"/>
      <c r="M214" s="4"/>
      <c r="N214" s="4"/>
    </row>
    <row r="215" spans="3:14">
      <c r="C215" s="4"/>
      <c r="G215" s="4"/>
      <c r="H215" s="4"/>
      <c r="I215" s="4"/>
      <c r="K215" s="4"/>
      <c r="L215" s="4"/>
      <c r="M215" s="4"/>
      <c r="N215" s="4"/>
    </row>
    <row r="216" spans="3:14">
      <c r="C216" s="4"/>
      <c r="G216" s="4"/>
      <c r="H216" s="4"/>
      <c r="I216" s="4"/>
      <c r="K216" s="4"/>
      <c r="L216" s="4"/>
      <c r="M216" s="4"/>
      <c r="N216" s="4"/>
    </row>
    <row r="217" spans="3:14">
      <c r="C217" s="4"/>
      <c r="G217" s="4"/>
      <c r="H217" s="4"/>
      <c r="I217" s="4"/>
      <c r="K217" s="4"/>
      <c r="L217" s="4"/>
      <c r="M217" s="4"/>
      <c r="N217" s="4"/>
    </row>
    <row r="218" spans="3:14">
      <c r="C218" s="4"/>
      <c r="G218" s="4"/>
      <c r="H218" s="4"/>
      <c r="I218" s="4"/>
      <c r="K218" s="4"/>
      <c r="L218" s="4"/>
      <c r="M218" s="4"/>
      <c r="N218" s="4"/>
    </row>
    <row r="219" spans="3:14">
      <c r="C219" s="4"/>
      <c r="G219" s="4"/>
      <c r="H219" s="4"/>
      <c r="I219" s="4"/>
      <c r="K219" s="4"/>
      <c r="L219" s="4"/>
      <c r="M219" s="4"/>
      <c r="N219" s="4"/>
    </row>
    <row r="220" spans="3:14">
      <c r="C220" s="4"/>
      <c r="G220" s="4"/>
      <c r="H220" s="4"/>
      <c r="I220" s="4"/>
      <c r="K220" s="4"/>
      <c r="L220" s="4"/>
      <c r="M220" s="4"/>
      <c r="N220" s="4"/>
    </row>
    <row r="221" spans="3:14">
      <c r="C221" s="4"/>
      <c r="G221" s="4"/>
      <c r="H221" s="4"/>
      <c r="I221" s="4"/>
      <c r="K221" s="4"/>
      <c r="L221" s="4"/>
      <c r="M221" s="4"/>
      <c r="N221" s="4"/>
    </row>
    <row r="222" spans="3:14">
      <c r="C222" s="4"/>
      <c r="G222" s="4"/>
      <c r="H222" s="4"/>
      <c r="I222" s="4"/>
      <c r="K222" s="4"/>
      <c r="L222" s="4"/>
      <c r="M222" s="4"/>
      <c r="N222" s="4"/>
    </row>
    <row r="223" spans="3:14">
      <c r="C223" s="4"/>
      <c r="G223" s="4"/>
      <c r="H223" s="4"/>
      <c r="I223" s="4"/>
      <c r="K223" s="4"/>
      <c r="L223" s="4"/>
      <c r="M223" s="4"/>
      <c r="N223" s="4"/>
    </row>
    <row r="224" spans="3:14">
      <c r="C224" s="4"/>
      <c r="G224" s="4"/>
      <c r="H224" s="4"/>
      <c r="I224" s="4"/>
      <c r="K224" s="4"/>
      <c r="L224" s="4"/>
      <c r="M224" s="4"/>
      <c r="N224" s="4"/>
    </row>
    <row r="225" spans="3:14">
      <c r="C225" s="4"/>
      <c r="G225" s="4"/>
      <c r="H225" s="4"/>
      <c r="I225" s="4"/>
      <c r="K225" s="4"/>
      <c r="L225" s="4"/>
      <c r="M225" s="4"/>
      <c r="N225" s="4"/>
    </row>
    <row r="226" spans="3:14">
      <c r="C226" s="4"/>
      <c r="G226" s="4"/>
      <c r="H226" s="4"/>
      <c r="I226" s="4"/>
      <c r="K226" s="4"/>
      <c r="L226" s="4"/>
      <c r="M226" s="4"/>
      <c r="N226" s="4"/>
    </row>
    <row r="227" spans="3:14">
      <c r="C227" s="4"/>
      <c r="G227" s="4"/>
      <c r="H227" s="4"/>
      <c r="I227" s="4"/>
      <c r="K227" s="4"/>
      <c r="L227" s="4"/>
      <c r="M227" s="4"/>
      <c r="N227" s="4"/>
    </row>
    <row r="228" spans="3:14">
      <c r="C228" s="4"/>
      <c r="G228" s="4"/>
      <c r="H228" s="4"/>
      <c r="I228" s="4"/>
      <c r="K228" s="4"/>
      <c r="L228" s="4"/>
      <c r="M228" s="4"/>
      <c r="N228" s="4"/>
    </row>
    <row r="229" spans="3:14">
      <c r="C229" s="4"/>
      <c r="G229" s="4"/>
      <c r="H229" s="4"/>
      <c r="I229" s="4"/>
      <c r="K229" s="4"/>
      <c r="L229" s="4"/>
      <c r="M229" s="4"/>
      <c r="N229" s="4"/>
    </row>
    <row r="230" spans="3:14">
      <c r="C230" s="4"/>
      <c r="G230" s="4"/>
      <c r="H230" s="4"/>
      <c r="I230" s="4"/>
      <c r="K230" s="4"/>
      <c r="L230" s="4"/>
      <c r="M230" s="4"/>
      <c r="N230" s="4"/>
    </row>
    <row r="231" spans="3:14">
      <c r="C231" s="4"/>
      <c r="G231" s="4"/>
      <c r="H231" s="4"/>
      <c r="I231" s="4"/>
      <c r="K231" s="4"/>
      <c r="L231" s="4"/>
      <c r="M231" s="4"/>
      <c r="N231" s="4"/>
    </row>
    <row r="232" spans="3:14">
      <c r="C232" s="4"/>
      <c r="G232" s="4"/>
      <c r="H232" s="4"/>
      <c r="I232" s="4"/>
      <c r="K232" s="4"/>
      <c r="L232" s="4"/>
      <c r="M232" s="4"/>
      <c r="N232" s="4"/>
    </row>
    <row r="233" spans="3:14">
      <c r="C233" s="4"/>
      <c r="G233" s="4"/>
      <c r="H233" s="4"/>
      <c r="I233" s="4"/>
      <c r="K233" s="4"/>
      <c r="L233" s="4"/>
      <c r="M233" s="4"/>
      <c r="N233" s="4"/>
    </row>
    <row r="234" spans="3:14">
      <c r="C234" s="4"/>
      <c r="G234" s="4"/>
      <c r="H234" s="4"/>
      <c r="I234" s="4"/>
      <c r="K234" s="4"/>
      <c r="L234" s="4"/>
      <c r="M234" s="4"/>
      <c r="N234" s="4"/>
    </row>
    <row r="235" spans="3:14">
      <c r="C235" s="4"/>
      <c r="G235" s="4"/>
      <c r="H235" s="4"/>
      <c r="I235" s="4"/>
      <c r="K235" s="4"/>
      <c r="L235" s="4"/>
      <c r="M235" s="4"/>
      <c r="N235" s="4"/>
    </row>
    <row r="236" spans="3:14">
      <c r="C236" s="4"/>
      <c r="G236" s="4"/>
      <c r="H236" s="4"/>
      <c r="I236" s="4"/>
      <c r="K236" s="4"/>
      <c r="L236" s="4"/>
      <c r="M236" s="4"/>
      <c r="N236" s="4"/>
    </row>
    <row r="237" spans="3:14">
      <c r="C237" s="4"/>
      <c r="G237" s="4"/>
      <c r="H237" s="4"/>
      <c r="I237" s="4"/>
      <c r="K237" s="4"/>
      <c r="L237" s="4"/>
      <c r="M237" s="4"/>
      <c r="N237" s="4"/>
    </row>
    <row r="238" spans="3:14">
      <c r="C238" s="4"/>
      <c r="G238" s="4"/>
      <c r="H238" s="4"/>
      <c r="I238" s="4"/>
      <c r="K238" s="4"/>
      <c r="L238" s="4"/>
      <c r="M238" s="4"/>
      <c r="N238" s="4"/>
    </row>
    <row r="239" spans="3:14">
      <c r="C239" s="4"/>
      <c r="G239" s="4"/>
      <c r="H239" s="4"/>
      <c r="I239" s="4"/>
      <c r="K239" s="4"/>
      <c r="L239" s="4"/>
      <c r="M239" s="4"/>
      <c r="N239" s="4"/>
    </row>
    <row r="240" spans="3:14">
      <c r="C240" s="4"/>
      <c r="G240" s="4"/>
      <c r="H240" s="4"/>
      <c r="I240" s="4"/>
      <c r="K240" s="4"/>
      <c r="L240" s="4"/>
      <c r="M240" s="4"/>
      <c r="N240" s="4"/>
    </row>
  </sheetData>
  <mergeCells count="6">
    <mergeCell ref="A15:N15"/>
    <mergeCell ref="A20:N20"/>
    <mergeCell ref="A2:N2"/>
    <mergeCell ref="A3:A4"/>
    <mergeCell ref="B3:B4"/>
    <mergeCell ref="A5:N5"/>
  </mergeCells>
  <printOptions horizontalCentered="1"/>
  <pageMargins left="0.51181102362204722" right="0.51181102362204722" top="0.74803149606299213" bottom="0.74803149606299213" header="0.31496062992125984" footer="0.31496062992125984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CA240"/>
  <sheetViews>
    <sheetView view="pageBreakPreview" zoomScale="60" zoomScaleNormal="100" workbookViewId="0">
      <selection activeCell="A3" sqref="A3:A4"/>
    </sheetView>
  </sheetViews>
  <sheetFormatPr defaultRowHeight="12.75"/>
  <cols>
    <col min="1" max="1" width="20" style="3" bestFit="1" customWidth="1"/>
    <col min="2" max="2" width="10.85546875" style="6" bestFit="1" customWidth="1"/>
    <col min="3" max="3" width="12.28515625" style="5" bestFit="1" customWidth="1"/>
    <col min="4" max="5" width="12.140625" style="5" bestFit="1" customWidth="1"/>
    <col min="6" max="6" width="18.85546875" style="38" customWidth="1"/>
  </cols>
  <sheetData>
    <row r="1" spans="1:6" ht="15.75" thickBot="1">
      <c r="B1" s="39" t="s">
        <v>259</v>
      </c>
    </row>
    <row r="2" spans="1:6" ht="22.5">
      <c r="A2" s="106" t="s">
        <v>167</v>
      </c>
      <c r="B2" s="107"/>
      <c r="C2" s="107"/>
      <c r="D2" s="107"/>
      <c r="E2" s="108"/>
      <c r="F2" s="73" t="s">
        <v>252</v>
      </c>
    </row>
    <row r="3" spans="1:6" ht="45">
      <c r="A3" s="114" t="s">
        <v>69</v>
      </c>
      <c r="B3" s="112" t="s">
        <v>56</v>
      </c>
      <c r="C3" s="23" t="s">
        <v>50</v>
      </c>
      <c r="D3" s="23" t="s">
        <v>51</v>
      </c>
      <c r="E3" s="23" t="s">
        <v>52</v>
      </c>
      <c r="F3" s="75" t="s">
        <v>251</v>
      </c>
    </row>
    <row r="4" spans="1:6">
      <c r="A4" s="115"/>
      <c r="B4" s="113"/>
      <c r="C4" s="14" t="s">
        <v>53</v>
      </c>
      <c r="D4" s="14" t="s">
        <v>53</v>
      </c>
      <c r="E4" s="14" t="s">
        <v>54</v>
      </c>
      <c r="F4" s="116"/>
    </row>
    <row r="5" spans="1:6">
      <c r="A5" s="98" t="s">
        <v>82</v>
      </c>
      <c r="B5" s="99"/>
      <c r="C5" s="99"/>
      <c r="D5" s="99"/>
      <c r="E5" s="109"/>
      <c r="F5" s="117"/>
    </row>
    <row r="6" spans="1:6">
      <c r="A6" s="79" t="s">
        <v>83</v>
      </c>
      <c r="B6" s="16" t="s">
        <v>84</v>
      </c>
      <c r="C6" s="16">
        <v>750</v>
      </c>
      <c r="D6" s="16">
        <v>750</v>
      </c>
      <c r="E6" s="16">
        <v>750</v>
      </c>
      <c r="F6" s="117"/>
    </row>
    <row r="7" spans="1:6">
      <c r="A7" s="79" t="s">
        <v>85</v>
      </c>
      <c r="B7" s="16" t="s">
        <v>86</v>
      </c>
      <c r="C7" s="16">
        <v>250</v>
      </c>
      <c r="D7" s="16">
        <v>250</v>
      </c>
      <c r="E7" s="16">
        <v>250</v>
      </c>
      <c r="F7" s="117"/>
    </row>
    <row r="8" spans="1:6">
      <c r="A8" s="79" t="s">
        <v>1</v>
      </c>
      <c r="B8" s="16"/>
      <c r="C8" s="24">
        <v>7.67</v>
      </c>
      <c r="D8" s="24">
        <v>7.82</v>
      </c>
      <c r="E8" s="24">
        <v>7.86</v>
      </c>
      <c r="F8" s="77" t="s">
        <v>57</v>
      </c>
    </row>
    <row r="9" spans="1:6">
      <c r="A9" s="80" t="s">
        <v>87</v>
      </c>
      <c r="B9" s="16" t="s">
        <v>88</v>
      </c>
      <c r="C9" s="25">
        <v>317.38</v>
      </c>
      <c r="D9" s="25">
        <v>350.58</v>
      </c>
      <c r="E9" s="25">
        <v>344.72</v>
      </c>
      <c r="F9" s="76"/>
    </row>
    <row r="10" spans="1:6">
      <c r="A10" s="80" t="s">
        <v>58</v>
      </c>
      <c r="B10" s="16" t="s">
        <v>89</v>
      </c>
      <c r="C10" s="25">
        <v>389.11</v>
      </c>
      <c r="D10" s="25">
        <v>208.56</v>
      </c>
      <c r="E10" s="25">
        <v>61.43</v>
      </c>
      <c r="F10" s="81"/>
    </row>
    <row r="11" spans="1:6">
      <c r="A11" s="80" t="s">
        <v>90</v>
      </c>
      <c r="B11" s="16" t="s">
        <v>91</v>
      </c>
      <c r="C11" s="12" t="e">
        <f>NA()</f>
        <v>#N/A</v>
      </c>
      <c r="D11" s="12" t="e">
        <f>NA()</f>
        <v>#N/A</v>
      </c>
      <c r="E11" s="12" t="e">
        <f>NA()</f>
        <v>#N/A</v>
      </c>
      <c r="F11" s="81"/>
    </row>
    <row r="12" spans="1:6">
      <c r="A12" s="79" t="s">
        <v>92</v>
      </c>
      <c r="B12" s="16" t="s">
        <v>91</v>
      </c>
      <c r="C12" s="26">
        <v>3.65</v>
      </c>
      <c r="D12" s="26">
        <v>3.62</v>
      </c>
      <c r="E12" s="26">
        <v>3.02</v>
      </c>
      <c r="F12" s="81"/>
    </row>
    <row r="13" spans="1:6">
      <c r="A13" s="80" t="s">
        <v>60</v>
      </c>
      <c r="B13" s="16" t="s">
        <v>91</v>
      </c>
      <c r="C13" s="26">
        <v>50.13</v>
      </c>
      <c r="D13" s="26">
        <v>38.78</v>
      </c>
      <c r="E13" s="26">
        <v>24.32</v>
      </c>
      <c r="F13" s="81"/>
    </row>
    <row r="14" spans="1:6">
      <c r="A14" s="79" t="s">
        <v>59</v>
      </c>
      <c r="B14" s="20" t="s">
        <v>93</v>
      </c>
      <c r="C14" s="16">
        <v>109</v>
      </c>
      <c r="D14" s="16">
        <v>58</v>
      </c>
      <c r="E14" s="16">
        <v>10</v>
      </c>
      <c r="F14" s="77"/>
    </row>
    <row r="15" spans="1:6">
      <c r="A15" s="98" t="s">
        <v>94</v>
      </c>
      <c r="B15" s="99"/>
      <c r="C15" s="99"/>
      <c r="D15" s="99"/>
      <c r="E15" s="109"/>
      <c r="F15" s="81"/>
    </row>
    <row r="16" spans="1:6">
      <c r="A16" s="79" t="s">
        <v>95</v>
      </c>
      <c r="B16" s="16" t="s">
        <v>96</v>
      </c>
      <c r="C16" s="27">
        <f>C13*2/100+C14*2/96</f>
        <v>3.2734333333333336</v>
      </c>
      <c r="D16" s="27">
        <f t="shared" ref="D16:E16" si="0">D13*2/100+D14*2/96</f>
        <v>1.9839333333333333</v>
      </c>
      <c r="E16" s="27">
        <f t="shared" si="0"/>
        <v>0.69473333333333331</v>
      </c>
      <c r="F16" s="81"/>
    </row>
    <row r="17" spans="1:6">
      <c r="A17" s="79" t="s">
        <v>97</v>
      </c>
      <c r="B17" s="16" t="s">
        <v>96</v>
      </c>
      <c r="C17" s="27">
        <f>C30*2/40.08+C37*2/24.3+C43/39.1+C47/23+C48*2/87.6</f>
        <v>3.9831555585247251</v>
      </c>
      <c r="D17" s="27">
        <f>D30*2/40.08+D37*2/24.3+D43/39.1+D47/23+D24*3/74.9</f>
        <v>2.0898389613802979</v>
      </c>
      <c r="E17" s="27">
        <f>E30*2/40.08+E37*2/24.3+E43/39.1+E47/23+E22*3/27+E34*3/55.8</f>
        <v>0.65333438754894346</v>
      </c>
      <c r="F17" s="81"/>
    </row>
    <row r="18" spans="1:6">
      <c r="A18" s="79" t="s">
        <v>98</v>
      </c>
      <c r="B18" s="16" t="s">
        <v>96</v>
      </c>
      <c r="C18" s="27">
        <f t="shared" ref="C18:E18" si="1">C16-C17</f>
        <v>-0.7097222251913915</v>
      </c>
      <c r="D18" s="27">
        <f t="shared" si="1"/>
        <v>-0.10590562804696457</v>
      </c>
      <c r="E18" s="27">
        <f t="shared" si="1"/>
        <v>4.1398945784389851E-2</v>
      </c>
      <c r="F18" s="81"/>
    </row>
    <row r="19" spans="1:6">
      <c r="A19" s="79" t="s">
        <v>99</v>
      </c>
      <c r="B19" s="16" t="s">
        <v>100</v>
      </c>
      <c r="C19" s="28">
        <f t="shared" ref="C19:E19" si="2">C18/(C16+C17)</f>
        <v>-9.7803835351304602E-2</v>
      </c>
      <c r="D19" s="28">
        <f t="shared" si="2"/>
        <v>-2.5996943467948369E-2</v>
      </c>
      <c r="E19" s="28">
        <f t="shared" si="2"/>
        <v>3.0709841310713432E-2</v>
      </c>
      <c r="F19" s="81"/>
    </row>
    <row r="20" spans="1:6">
      <c r="A20" s="98" t="s">
        <v>101</v>
      </c>
      <c r="B20" s="99"/>
      <c r="C20" s="99"/>
      <c r="D20" s="99"/>
      <c r="E20" s="109"/>
      <c r="F20" s="81"/>
    </row>
    <row r="21" spans="1:6">
      <c r="A21" s="79" t="s">
        <v>102</v>
      </c>
      <c r="B21" s="16" t="s">
        <v>93</v>
      </c>
      <c r="C21" s="25">
        <v>191</v>
      </c>
      <c r="D21" s="26">
        <v>98.6</v>
      </c>
      <c r="E21" s="26">
        <v>28.7</v>
      </c>
      <c r="F21" s="81" t="s">
        <v>55</v>
      </c>
    </row>
    <row r="22" spans="1:6" ht="22.5">
      <c r="A22" s="82" t="s">
        <v>103</v>
      </c>
      <c r="B22" s="16" t="s">
        <v>93</v>
      </c>
      <c r="C22" s="30">
        <v>1.8100000000000002E-2</v>
      </c>
      <c r="D22" s="30">
        <v>3.4299999999999997E-2</v>
      </c>
      <c r="E22" s="45">
        <v>0.105</v>
      </c>
      <c r="F22" s="94" t="s">
        <v>246</v>
      </c>
    </row>
    <row r="23" spans="1:6">
      <c r="A23" s="82" t="s">
        <v>104</v>
      </c>
      <c r="B23" s="16" t="s">
        <v>93</v>
      </c>
      <c r="C23" s="29">
        <v>0.90500000000000003</v>
      </c>
      <c r="D23" s="29">
        <v>0.11</v>
      </c>
      <c r="E23" s="30">
        <v>1.2999999999999999E-3</v>
      </c>
      <c r="F23" s="77"/>
    </row>
    <row r="24" spans="1:6">
      <c r="A24" s="82" t="s">
        <v>105</v>
      </c>
      <c r="B24" s="16" t="s">
        <v>93</v>
      </c>
      <c r="C24" s="45">
        <v>0.375</v>
      </c>
      <c r="D24" s="45">
        <v>0.13100000000000001</v>
      </c>
      <c r="E24" s="30">
        <v>2.0999999999999999E-3</v>
      </c>
      <c r="F24" s="84">
        <v>5.0000000000000001E-3</v>
      </c>
    </row>
    <row r="25" spans="1:6">
      <c r="A25" s="82" t="s">
        <v>106</v>
      </c>
      <c r="B25" s="16" t="s">
        <v>93</v>
      </c>
      <c r="C25" s="30">
        <v>3.2800000000000003E-2</v>
      </c>
      <c r="D25" s="30">
        <v>1.4999999999999999E-2</v>
      </c>
      <c r="E25" s="30">
        <v>4.0099999999999997E-2</v>
      </c>
      <c r="F25" s="77"/>
    </row>
    <row r="26" spans="1:6">
      <c r="A26" s="82" t="s">
        <v>107</v>
      </c>
      <c r="B26" s="16" t="s">
        <v>93</v>
      </c>
      <c r="C26" s="12" t="s">
        <v>61</v>
      </c>
      <c r="D26" s="12" t="s">
        <v>61</v>
      </c>
      <c r="E26" s="12" t="s">
        <v>61</v>
      </c>
      <c r="F26" s="77"/>
    </row>
    <row r="27" spans="1:6">
      <c r="A27" s="82" t="s">
        <v>108</v>
      </c>
      <c r="B27" s="16" t="s">
        <v>93</v>
      </c>
      <c r="C27" s="12" t="s">
        <v>62</v>
      </c>
      <c r="D27" s="12" t="s">
        <v>62</v>
      </c>
      <c r="E27" s="12" t="s">
        <v>62</v>
      </c>
      <c r="F27" s="77"/>
    </row>
    <row r="28" spans="1:6">
      <c r="A28" s="82" t="s">
        <v>109</v>
      </c>
      <c r="B28" s="16" t="s">
        <v>93</v>
      </c>
      <c r="C28" s="30">
        <v>1.6799999999999999E-2</v>
      </c>
      <c r="D28" s="30">
        <v>1.72E-2</v>
      </c>
      <c r="E28" s="30">
        <v>7.3000000000000001E-3</v>
      </c>
      <c r="F28" s="95">
        <v>1.5</v>
      </c>
    </row>
    <row r="29" spans="1:6">
      <c r="A29" s="82" t="s">
        <v>110</v>
      </c>
      <c r="B29" s="16" t="s">
        <v>93</v>
      </c>
      <c r="C29" s="48">
        <v>1.4400000000000001E-3</v>
      </c>
      <c r="D29" s="44">
        <v>2.9399999999999999E-4</v>
      </c>
      <c r="E29" s="32">
        <v>3.0000000000000001E-6</v>
      </c>
      <c r="F29" s="96" t="s">
        <v>247</v>
      </c>
    </row>
    <row r="30" spans="1:6">
      <c r="A30" s="82" t="s">
        <v>111</v>
      </c>
      <c r="B30" s="16" t="s">
        <v>93</v>
      </c>
      <c r="C30" s="26">
        <v>52.2</v>
      </c>
      <c r="D30" s="26">
        <v>29.8</v>
      </c>
      <c r="E30" s="24">
        <v>8.73</v>
      </c>
      <c r="F30" s="77"/>
    </row>
    <row r="31" spans="1:6">
      <c r="A31" s="82" t="s">
        <v>112</v>
      </c>
      <c r="B31" s="16" t="s">
        <v>93</v>
      </c>
      <c r="C31" s="12" t="s">
        <v>63</v>
      </c>
      <c r="D31" s="12" t="s">
        <v>63</v>
      </c>
      <c r="E31" s="12" t="s">
        <v>63</v>
      </c>
      <c r="F31" s="77"/>
    </row>
    <row r="32" spans="1:6">
      <c r="A32" s="82" t="s">
        <v>113</v>
      </c>
      <c r="B32" s="16" t="s">
        <v>93</v>
      </c>
      <c r="C32" s="32">
        <v>1.13E-4</v>
      </c>
      <c r="D32" s="32">
        <v>6.9999999999999994E-5</v>
      </c>
      <c r="E32" s="32">
        <v>7.7999999999999999E-5</v>
      </c>
      <c r="F32" s="77"/>
    </row>
    <row r="33" spans="1:6">
      <c r="A33" s="82" t="s">
        <v>114</v>
      </c>
      <c r="B33" s="16" t="s">
        <v>93</v>
      </c>
      <c r="C33" s="47">
        <v>6.4999999999999997E-3</v>
      </c>
      <c r="D33" s="30">
        <v>1.6000000000000001E-3</v>
      </c>
      <c r="E33" s="30">
        <v>1.4E-3</v>
      </c>
      <c r="F33" s="97" t="s">
        <v>248</v>
      </c>
    </row>
    <row r="34" spans="1:6">
      <c r="A34" s="82" t="s">
        <v>115</v>
      </c>
      <c r="B34" s="16" t="s">
        <v>93</v>
      </c>
      <c r="C34" s="29">
        <v>2.1000000000000001E-2</v>
      </c>
      <c r="D34" s="29">
        <v>0.02</v>
      </c>
      <c r="E34" s="29">
        <v>9.5000000000000001E-2</v>
      </c>
      <c r="F34" s="77">
        <v>0.3</v>
      </c>
    </row>
    <row r="35" spans="1:6">
      <c r="A35" s="82" t="s">
        <v>116</v>
      </c>
      <c r="B35" s="16" t="s">
        <v>93</v>
      </c>
      <c r="C35" s="31">
        <v>5.1599999999999997E-3</v>
      </c>
      <c r="D35" s="31">
        <v>1.0499999999999999E-3</v>
      </c>
      <c r="E35" s="31">
        <v>1.2999999999999999E-4</v>
      </c>
      <c r="F35" s="96" t="s">
        <v>249</v>
      </c>
    </row>
    <row r="36" spans="1:6">
      <c r="A36" s="82" t="s">
        <v>117</v>
      </c>
      <c r="B36" s="16" t="s">
        <v>93</v>
      </c>
      <c r="C36" s="29">
        <v>4.0000000000000001E-3</v>
      </c>
      <c r="D36" s="12" t="s">
        <v>64</v>
      </c>
      <c r="E36" s="12" t="s">
        <v>64</v>
      </c>
      <c r="F36" s="88"/>
    </row>
    <row r="37" spans="1:6">
      <c r="A37" s="82" t="s">
        <v>118</v>
      </c>
      <c r="B37" s="16" t="s">
        <v>93</v>
      </c>
      <c r="C37" s="26">
        <v>14.7</v>
      </c>
      <c r="D37" s="24">
        <v>5.9</v>
      </c>
      <c r="E37" s="24">
        <v>1.68</v>
      </c>
      <c r="F37" s="84"/>
    </row>
    <row r="38" spans="1:6">
      <c r="A38" s="82" t="s">
        <v>119</v>
      </c>
      <c r="B38" s="16" t="s">
        <v>93</v>
      </c>
      <c r="C38" s="30">
        <v>1.89E-2</v>
      </c>
      <c r="D38" s="30">
        <v>2.3999999999999998E-3</v>
      </c>
      <c r="E38" s="30">
        <v>1.0500000000000001E-2</v>
      </c>
      <c r="F38" s="77"/>
    </row>
    <row r="39" spans="1:6">
      <c r="A39" s="82" t="s">
        <v>120</v>
      </c>
      <c r="B39" s="16" t="s">
        <v>121</v>
      </c>
      <c r="C39" s="24">
        <v>0.02</v>
      </c>
      <c r="D39" s="12" t="s">
        <v>122</v>
      </c>
      <c r="E39" s="12" t="s">
        <v>122</v>
      </c>
      <c r="F39" s="77">
        <v>2.5999999999999999E-3</v>
      </c>
    </row>
    <row r="40" spans="1:6">
      <c r="A40" s="82" t="s">
        <v>123</v>
      </c>
      <c r="B40" s="16" t="s">
        <v>93</v>
      </c>
      <c r="C40" s="31">
        <v>2.66E-3</v>
      </c>
      <c r="D40" s="31">
        <v>1.1999999999999999E-3</v>
      </c>
      <c r="E40" s="31">
        <v>3.5E-4</v>
      </c>
      <c r="F40" s="77">
        <v>7.2999999999999995E-2</v>
      </c>
    </row>
    <row r="41" spans="1:6">
      <c r="A41" s="82" t="s">
        <v>124</v>
      </c>
      <c r="B41" s="16" t="s">
        <v>93</v>
      </c>
      <c r="C41" s="30">
        <v>4.0000000000000002E-4</v>
      </c>
      <c r="D41" s="30">
        <v>2.9999999999999997E-4</v>
      </c>
      <c r="E41" s="30">
        <v>4.0000000000000002E-4</v>
      </c>
      <c r="F41" s="97" t="s">
        <v>250</v>
      </c>
    </row>
    <row r="42" spans="1:6">
      <c r="A42" s="82" t="s">
        <v>126</v>
      </c>
      <c r="B42" s="16" t="s">
        <v>93</v>
      </c>
      <c r="C42" s="29">
        <v>1.4E-2</v>
      </c>
      <c r="D42" s="29">
        <v>1.4E-2</v>
      </c>
      <c r="E42" s="12" t="s">
        <v>65</v>
      </c>
      <c r="F42" s="77"/>
    </row>
    <row r="43" spans="1:6">
      <c r="A43" s="82" t="s">
        <v>127</v>
      </c>
      <c r="B43" s="16" t="s">
        <v>93</v>
      </c>
      <c r="C43" s="24">
        <v>4.21</v>
      </c>
      <c r="D43" s="24">
        <v>3.29</v>
      </c>
      <c r="E43" s="24">
        <v>1.0900000000000001</v>
      </c>
      <c r="F43" s="77"/>
    </row>
    <row r="44" spans="1:6">
      <c r="A44" s="82" t="s">
        <v>128</v>
      </c>
      <c r="B44" s="16" t="s">
        <v>93</v>
      </c>
      <c r="C44" s="31">
        <v>4.0999999999999999E-4</v>
      </c>
      <c r="D44" s="31">
        <v>4.0999999999999999E-4</v>
      </c>
      <c r="E44" s="31">
        <v>2.0000000000000001E-4</v>
      </c>
      <c r="F44" s="77">
        <v>1E-3</v>
      </c>
    </row>
    <row r="45" spans="1:6">
      <c r="A45" s="82" t="s">
        <v>129</v>
      </c>
      <c r="B45" s="16" t="s">
        <v>93</v>
      </c>
      <c r="C45" s="24">
        <v>2.56</v>
      </c>
      <c r="D45" s="24">
        <v>2.16</v>
      </c>
      <c r="E45" s="24">
        <v>2.0099999999999998</v>
      </c>
      <c r="F45" s="77"/>
    </row>
    <row r="46" spans="1:6">
      <c r="A46" s="82" t="s">
        <v>130</v>
      </c>
      <c r="B46" s="16" t="s">
        <v>93</v>
      </c>
      <c r="C46" s="31">
        <v>3.6000000000000002E-4</v>
      </c>
      <c r="D46" s="12" t="s">
        <v>62</v>
      </c>
      <c r="E46" s="12" t="s">
        <v>62</v>
      </c>
      <c r="F46" s="77">
        <v>1E-4</v>
      </c>
    </row>
    <row r="47" spans="1:6">
      <c r="A47" s="82" t="s">
        <v>131</v>
      </c>
      <c r="B47" s="16" t="s">
        <v>93</v>
      </c>
      <c r="C47" s="24">
        <v>1.32</v>
      </c>
      <c r="D47" s="24">
        <v>0.64</v>
      </c>
      <c r="E47" s="24">
        <v>0.8</v>
      </c>
      <c r="F47" s="89"/>
    </row>
    <row r="48" spans="1:6">
      <c r="A48" s="82" t="s">
        <v>132</v>
      </c>
      <c r="B48" s="16" t="s">
        <v>93</v>
      </c>
      <c r="C48" s="29">
        <v>0.15</v>
      </c>
      <c r="D48" s="30">
        <v>6.6900000000000001E-2</v>
      </c>
      <c r="E48" s="30">
        <v>3.0800000000000001E-2</v>
      </c>
      <c r="F48" s="89"/>
    </row>
    <row r="49" spans="1:79">
      <c r="A49" s="79" t="s">
        <v>133</v>
      </c>
      <c r="B49" s="16" t="s">
        <v>93</v>
      </c>
      <c r="C49" s="26">
        <v>47.8</v>
      </c>
      <c r="D49" s="26">
        <v>21.1</v>
      </c>
      <c r="E49" s="24">
        <v>3.57</v>
      </c>
      <c r="F49" s="77"/>
    </row>
    <row r="50" spans="1:79">
      <c r="A50" s="82" t="s">
        <v>134</v>
      </c>
      <c r="B50" s="16" t="s">
        <v>93</v>
      </c>
      <c r="C50" s="31">
        <v>2.1000000000000001E-4</v>
      </c>
      <c r="D50" s="31">
        <v>4.0000000000000003E-5</v>
      </c>
      <c r="E50" s="12" t="s">
        <v>61</v>
      </c>
      <c r="F50" s="77">
        <v>8.0000000000000004E-4</v>
      </c>
    </row>
    <row r="51" spans="1:79">
      <c r="A51" s="82" t="s">
        <v>135</v>
      </c>
      <c r="B51" s="16" t="s">
        <v>93</v>
      </c>
      <c r="C51" s="31">
        <v>8.7000000000000001E-4</v>
      </c>
      <c r="D51" s="12" t="s">
        <v>62</v>
      </c>
      <c r="E51" s="12" t="s">
        <v>62</v>
      </c>
      <c r="F51" s="77"/>
    </row>
    <row r="52" spans="1:79">
      <c r="A52" s="82" t="s">
        <v>136</v>
      </c>
      <c r="B52" s="16" t="s">
        <v>93</v>
      </c>
      <c r="C52" s="30">
        <v>2.9999999999999997E-4</v>
      </c>
      <c r="D52" s="30">
        <v>4.0000000000000002E-4</v>
      </c>
      <c r="E52" s="30">
        <v>2.5000000000000001E-3</v>
      </c>
      <c r="F52" s="77"/>
    </row>
    <row r="53" spans="1:79">
      <c r="A53" s="82" t="s">
        <v>137</v>
      </c>
      <c r="B53" s="16" t="s">
        <v>93</v>
      </c>
      <c r="C53" s="32">
        <v>4.1100000000000002E-4</v>
      </c>
      <c r="D53" s="32">
        <v>1.56E-4</v>
      </c>
      <c r="E53" s="32">
        <v>2.1999999999999999E-5</v>
      </c>
      <c r="F53" s="77"/>
    </row>
    <row r="54" spans="1:79">
      <c r="A54" s="82" t="s">
        <v>138</v>
      </c>
      <c r="B54" s="16" t="s">
        <v>93</v>
      </c>
      <c r="C54" s="31">
        <v>2.9E-4</v>
      </c>
      <c r="D54" s="31">
        <v>3.2000000000000003E-4</v>
      </c>
      <c r="E54" s="31">
        <v>6.2E-4</v>
      </c>
      <c r="F54" s="77"/>
    </row>
    <row r="55" spans="1:79">
      <c r="A55" s="82" t="s">
        <v>139</v>
      </c>
      <c r="B55" s="16" t="s">
        <v>93</v>
      </c>
      <c r="C55" s="29">
        <v>3.7999999999999999E-2</v>
      </c>
      <c r="D55" s="29">
        <v>6.0000000000000001E-3</v>
      </c>
      <c r="E55" s="29">
        <v>1E-3</v>
      </c>
      <c r="F55" s="77">
        <v>0.03</v>
      </c>
    </row>
    <row r="56" spans="1:79" ht="13.5" thickBot="1">
      <c r="A56" s="90" t="s">
        <v>140</v>
      </c>
      <c r="B56" s="91" t="s">
        <v>93</v>
      </c>
      <c r="C56" s="102">
        <v>1.3999999999999999E-4</v>
      </c>
      <c r="D56" s="102">
        <v>5.0000000000000002E-5</v>
      </c>
      <c r="E56" s="102">
        <v>3.0000000000000001E-5</v>
      </c>
      <c r="F56" s="93"/>
    </row>
    <row r="57" spans="1:79" s="56" customFormat="1">
      <c r="A57" s="53" t="s">
        <v>253</v>
      </c>
      <c r="B57" s="54"/>
      <c r="C57" s="54"/>
      <c r="D57" s="54"/>
      <c r="E57" s="54"/>
      <c r="F57" s="55"/>
      <c r="AR57" s="57"/>
      <c r="AS57" s="57"/>
      <c r="AT57" s="57"/>
      <c r="AU57" s="57"/>
      <c r="AV57" s="57"/>
      <c r="AW57" s="57"/>
      <c r="BU57" s="57"/>
      <c r="BV57" s="57"/>
      <c r="BW57" s="57"/>
      <c r="BX57" s="57"/>
      <c r="BY57" s="57"/>
      <c r="BZ57" s="57"/>
      <c r="CA57" s="57"/>
    </row>
    <row r="58" spans="1:79" s="56" customFormat="1">
      <c r="A58" s="58" t="s">
        <v>256</v>
      </c>
      <c r="B58" s="59"/>
      <c r="C58" s="60"/>
      <c r="D58" s="60"/>
      <c r="E58" s="60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>
      <c r="A59"/>
      <c r="C59" s="8"/>
      <c r="D59" s="8"/>
      <c r="E59" s="8"/>
      <c r="F59" s="8"/>
      <c r="G59" s="8"/>
      <c r="H59" s="8"/>
      <c r="I59" s="49"/>
    </row>
    <row r="60" spans="1:79">
      <c r="A60"/>
      <c r="C60" s="8"/>
      <c r="D60" s="8"/>
      <c r="E60" s="8"/>
      <c r="F60" s="8"/>
      <c r="G60" s="8"/>
      <c r="H60" s="8"/>
      <c r="I60" s="49"/>
    </row>
    <row r="61" spans="1:79">
      <c r="A61"/>
      <c r="C61" s="8"/>
      <c r="D61" s="8"/>
      <c r="E61" s="8"/>
      <c r="F61" s="8"/>
      <c r="G61" s="8"/>
      <c r="H61" s="8"/>
      <c r="I61" s="49"/>
    </row>
    <row r="62" spans="1:79">
      <c r="A62"/>
      <c r="C62" s="8"/>
      <c r="D62" s="8"/>
      <c r="E62" s="8"/>
      <c r="F62" s="8"/>
      <c r="G62" s="8"/>
      <c r="H62" s="8"/>
      <c r="I62" s="49"/>
    </row>
    <row r="63" spans="1:79">
      <c r="A63"/>
      <c r="C63" s="8"/>
      <c r="D63" s="8"/>
      <c r="E63" s="8"/>
      <c r="F63" s="8"/>
      <c r="G63" s="8"/>
      <c r="H63" s="8"/>
      <c r="I63" s="49"/>
    </row>
    <row r="64" spans="1:79">
      <c r="A64"/>
      <c r="C64" s="8"/>
      <c r="D64" s="8"/>
      <c r="E64" s="8"/>
      <c r="F64" s="8"/>
      <c r="G64" s="8"/>
      <c r="H64" s="8"/>
      <c r="I64" s="49"/>
    </row>
    <row r="65" spans="1:9">
      <c r="A65"/>
      <c r="C65" s="8"/>
      <c r="D65" s="8"/>
      <c r="E65" s="8"/>
      <c r="F65" s="8"/>
      <c r="G65" s="8"/>
      <c r="H65" s="8"/>
      <c r="I65" s="49"/>
    </row>
    <row r="66" spans="1:9">
      <c r="A66"/>
      <c r="C66" s="8"/>
      <c r="D66" s="8"/>
      <c r="E66" s="8"/>
      <c r="F66" s="8"/>
      <c r="G66" s="8"/>
      <c r="H66" s="8"/>
      <c r="I66" s="49"/>
    </row>
    <row r="67" spans="1:9">
      <c r="A67"/>
      <c r="C67" s="8"/>
      <c r="D67" s="8"/>
      <c r="E67" s="8"/>
      <c r="F67" s="8"/>
      <c r="G67" s="8"/>
      <c r="H67" s="8"/>
      <c r="I67" s="49"/>
    </row>
    <row r="68" spans="1:9">
      <c r="A68"/>
      <c r="C68" s="8"/>
      <c r="D68" s="8"/>
      <c r="E68" s="8"/>
      <c r="F68" s="8"/>
      <c r="G68" s="8"/>
      <c r="H68" s="8"/>
      <c r="I68" s="49"/>
    </row>
    <row r="69" spans="1:9">
      <c r="A69"/>
      <c r="C69" s="8"/>
      <c r="D69" s="8"/>
      <c r="E69" s="8"/>
      <c r="F69" s="8"/>
      <c r="G69" s="8"/>
      <c r="H69" s="8"/>
      <c r="I69" s="49"/>
    </row>
    <row r="70" spans="1:9">
      <c r="A70"/>
      <c r="C70" s="8"/>
      <c r="D70" s="8"/>
      <c r="E70" s="8"/>
      <c r="F70" s="8"/>
      <c r="G70" s="8"/>
      <c r="H70" s="8"/>
      <c r="I70" s="49"/>
    </row>
    <row r="71" spans="1:9">
      <c r="A71"/>
      <c r="C71" s="8"/>
      <c r="D71" s="8"/>
      <c r="E71" s="8"/>
      <c r="F71" s="8"/>
      <c r="G71" s="8"/>
      <c r="H71" s="8"/>
      <c r="I71" s="49"/>
    </row>
    <row r="72" spans="1:9">
      <c r="A72"/>
      <c r="C72" s="8"/>
      <c r="D72" s="8"/>
      <c r="E72" s="8"/>
      <c r="F72" s="8"/>
      <c r="G72" s="8"/>
      <c r="H72" s="8"/>
      <c r="I72" s="49"/>
    </row>
    <row r="73" spans="1:9">
      <c r="A73"/>
      <c r="C73" s="8"/>
      <c r="D73" s="8"/>
      <c r="E73" s="8"/>
      <c r="F73" s="8"/>
      <c r="G73" s="8"/>
      <c r="H73" s="8"/>
      <c r="I73" s="49"/>
    </row>
    <row r="74" spans="1:9">
      <c r="A74"/>
      <c r="C74" s="8"/>
      <c r="D74" s="8"/>
      <c r="E74" s="8"/>
      <c r="F74" s="8"/>
      <c r="G74" s="8"/>
      <c r="H74" s="8"/>
      <c r="I74" s="49"/>
    </row>
    <row r="75" spans="1:9">
      <c r="A75"/>
      <c r="C75" s="8"/>
      <c r="D75" s="8"/>
      <c r="E75" s="8"/>
      <c r="F75" s="8"/>
      <c r="G75" s="8"/>
      <c r="H75" s="8"/>
      <c r="I75" s="49"/>
    </row>
    <row r="76" spans="1:9">
      <c r="A76"/>
      <c r="C76" s="8"/>
      <c r="D76" s="8"/>
      <c r="E76" s="8"/>
      <c r="F76" s="8"/>
      <c r="G76" s="8"/>
      <c r="H76" s="8"/>
      <c r="I76" s="49"/>
    </row>
    <row r="77" spans="1:9">
      <c r="A77"/>
      <c r="C77" s="8"/>
      <c r="D77" s="8"/>
      <c r="E77" s="8"/>
      <c r="F77" s="8"/>
      <c r="G77" s="8"/>
      <c r="H77" s="8"/>
      <c r="I77" s="49"/>
    </row>
    <row r="78" spans="1:9">
      <c r="A78"/>
      <c r="C78" s="8"/>
      <c r="D78" s="8"/>
      <c r="E78" s="8"/>
      <c r="F78" s="8"/>
      <c r="G78" s="8"/>
      <c r="H78" s="8"/>
      <c r="I78" s="49"/>
    </row>
    <row r="79" spans="1:9">
      <c r="A79"/>
      <c r="C79" s="8"/>
      <c r="D79" s="8"/>
      <c r="E79" s="8"/>
      <c r="F79" s="8"/>
      <c r="G79" s="8"/>
      <c r="H79" s="8"/>
      <c r="I79" s="49"/>
    </row>
    <row r="80" spans="1:9">
      <c r="A80"/>
      <c r="C80" s="8"/>
      <c r="D80" s="8"/>
      <c r="E80" s="8"/>
      <c r="F80" s="8"/>
      <c r="G80" s="8"/>
      <c r="H80" s="8"/>
      <c r="I80" s="49"/>
    </row>
    <row r="81" spans="1:9">
      <c r="A81"/>
      <c r="C81" s="8"/>
      <c r="D81" s="8"/>
      <c r="E81" s="8"/>
      <c r="F81" s="8"/>
      <c r="G81" s="8"/>
      <c r="H81" s="8"/>
      <c r="I81" s="49"/>
    </row>
    <row r="82" spans="1:9">
      <c r="A82"/>
      <c r="C82" s="8"/>
      <c r="D82" s="8"/>
      <c r="E82" s="8"/>
      <c r="F82" s="8"/>
      <c r="G82" s="8"/>
      <c r="H82" s="8"/>
      <c r="I82" s="49"/>
    </row>
    <row r="83" spans="1:9">
      <c r="A83"/>
      <c r="C83" s="8"/>
      <c r="D83" s="8"/>
      <c r="E83" s="8"/>
      <c r="F83" s="8"/>
      <c r="G83" s="8"/>
      <c r="H83" s="8"/>
      <c r="I83" s="49"/>
    </row>
    <row r="84" spans="1:9">
      <c r="A84"/>
      <c r="C84" s="8"/>
      <c r="D84" s="8"/>
      <c r="E84" s="8"/>
      <c r="F84" s="8"/>
      <c r="G84" s="8"/>
      <c r="H84" s="8"/>
      <c r="I84" s="49"/>
    </row>
    <row r="85" spans="1:9">
      <c r="A85"/>
      <c r="C85" s="8"/>
      <c r="D85" s="8"/>
      <c r="E85" s="8"/>
      <c r="F85" s="8"/>
      <c r="G85" s="8"/>
      <c r="H85" s="8"/>
      <c r="I85" s="49"/>
    </row>
    <row r="86" spans="1:9">
      <c r="A86"/>
      <c r="C86" s="8"/>
      <c r="D86" s="8"/>
      <c r="E86" s="8"/>
      <c r="F86" s="8"/>
      <c r="G86" s="8"/>
      <c r="H86" s="8"/>
      <c r="I86" s="49"/>
    </row>
    <row r="87" spans="1:9">
      <c r="A87"/>
      <c r="C87" s="8"/>
      <c r="D87" s="8"/>
      <c r="E87" s="8"/>
      <c r="F87" s="8"/>
      <c r="G87" s="8"/>
      <c r="H87" s="8"/>
      <c r="I87" s="49"/>
    </row>
    <row r="88" spans="1:9">
      <c r="A88"/>
      <c r="C88" s="8"/>
      <c r="D88" s="8"/>
      <c r="E88" s="8"/>
      <c r="F88" s="8"/>
      <c r="G88" s="8"/>
      <c r="H88" s="8"/>
      <c r="I88" s="49"/>
    </row>
    <row r="89" spans="1:9">
      <c r="A89"/>
      <c r="C89" s="8"/>
      <c r="D89" s="8"/>
      <c r="E89" s="8"/>
      <c r="F89" s="8"/>
      <c r="G89" s="8"/>
      <c r="H89" s="8"/>
      <c r="I89" s="49"/>
    </row>
    <row r="90" spans="1:9">
      <c r="A90"/>
      <c r="C90" s="8"/>
      <c r="D90" s="8"/>
      <c r="E90" s="8"/>
      <c r="F90" s="8"/>
      <c r="G90" s="8"/>
      <c r="H90" s="8"/>
      <c r="I90" s="49"/>
    </row>
    <row r="91" spans="1:9">
      <c r="A91"/>
      <c r="C91" s="8"/>
      <c r="D91" s="8"/>
      <c r="E91" s="8"/>
      <c r="F91" s="8"/>
      <c r="G91" s="8"/>
      <c r="H91" s="8"/>
      <c r="I91" s="49"/>
    </row>
    <row r="92" spans="1:9">
      <c r="A92"/>
      <c r="C92" s="8"/>
      <c r="D92" s="8"/>
      <c r="E92" s="8"/>
      <c r="F92" s="8"/>
      <c r="G92" s="8"/>
      <c r="H92" s="8"/>
      <c r="I92" s="49"/>
    </row>
    <row r="93" spans="1:9">
      <c r="A93"/>
      <c r="C93" s="8"/>
      <c r="D93" s="8"/>
      <c r="E93" s="8"/>
      <c r="F93" s="8"/>
      <c r="G93" s="8"/>
      <c r="H93" s="8"/>
      <c r="I93" s="49"/>
    </row>
    <row r="94" spans="1:9">
      <c r="A94"/>
      <c r="C94" s="8"/>
      <c r="D94" s="8"/>
      <c r="E94" s="8"/>
      <c r="F94" s="8"/>
      <c r="G94" s="8"/>
      <c r="H94" s="8"/>
      <c r="I94" s="49"/>
    </row>
    <row r="95" spans="1:9">
      <c r="A95"/>
      <c r="C95" s="8"/>
      <c r="D95" s="8"/>
      <c r="E95" s="8"/>
      <c r="F95" s="8"/>
      <c r="G95" s="8"/>
      <c r="H95" s="8"/>
      <c r="I95" s="49"/>
    </row>
    <row r="96" spans="1:9">
      <c r="A96"/>
      <c r="C96" s="8"/>
      <c r="D96" s="8"/>
      <c r="E96" s="8"/>
      <c r="F96" s="8"/>
      <c r="G96" s="8"/>
      <c r="H96" s="8"/>
      <c r="I96" s="49"/>
    </row>
    <row r="97" spans="1:9">
      <c r="A97"/>
      <c r="C97" s="8"/>
      <c r="D97" s="8"/>
      <c r="E97" s="8"/>
      <c r="F97" s="8"/>
      <c r="G97" s="8"/>
      <c r="H97" s="8"/>
      <c r="I97" s="49"/>
    </row>
    <row r="98" spans="1:9">
      <c r="C98" s="4"/>
    </row>
    <row r="99" spans="1:9">
      <c r="C99" s="4"/>
    </row>
    <row r="100" spans="1:9">
      <c r="C100" s="4"/>
    </row>
    <row r="101" spans="1:9">
      <c r="C101" s="4"/>
    </row>
    <row r="102" spans="1:9">
      <c r="C102" s="4"/>
    </row>
    <row r="103" spans="1:9">
      <c r="C103" s="4"/>
    </row>
    <row r="104" spans="1:9">
      <c r="C104" s="4"/>
    </row>
    <row r="105" spans="1:9">
      <c r="C105" s="4"/>
    </row>
    <row r="106" spans="1:9">
      <c r="C106" s="4"/>
    </row>
    <row r="107" spans="1:9">
      <c r="C107" s="4"/>
    </row>
    <row r="108" spans="1:9">
      <c r="C108" s="4"/>
    </row>
    <row r="109" spans="1:9">
      <c r="C109" s="4"/>
    </row>
    <row r="110" spans="1:9">
      <c r="C110" s="4"/>
    </row>
    <row r="111" spans="1:9">
      <c r="C111" s="4"/>
    </row>
    <row r="112" spans="1:9">
      <c r="C112" s="4"/>
    </row>
    <row r="113" spans="3:3">
      <c r="C113" s="4"/>
    </row>
    <row r="114" spans="3:3">
      <c r="C114" s="4"/>
    </row>
    <row r="115" spans="3:3">
      <c r="C115" s="4"/>
    </row>
    <row r="116" spans="3:3">
      <c r="C116" s="4"/>
    </row>
    <row r="117" spans="3:3">
      <c r="C117" s="4"/>
    </row>
    <row r="118" spans="3:3">
      <c r="C118" s="4"/>
    </row>
    <row r="119" spans="3:3">
      <c r="C119" s="4"/>
    </row>
    <row r="120" spans="3:3">
      <c r="C120" s="4"/>
    </row>
    <row r="121" spans="3:3">
      <c r="C121" s="4"/>
    </row>
    <row r="122" spans="3:3">
      <c r="C122" s="4"/>
    </row>
    <row r="123" spans="3:3">
      <c r="C123" s="4"/>
    </row>
    <row r="124" spans="3:3">
      <c r="C124" s="4"/>
    </row>
    <row r="125" spans="3:3">
      <c r="C125" s="4"/>
    </row>
    <row r="126" spans="3:3">
      <c r="C126" s="4"/>
    </row>
    <row r="127" spans="3:3">
      <c r="C127" s="4"/>
    </row>
    <row r="128" spans="3:3">
      <c r="C128" s="4"/>
    </row>
    <row r="129" spans="3:3">
      <c r="C129" s="4"/>
    </row>
    <row r="130" spans="3:3">
      <c r="C130" s="4"/>
    </row>
    <row r="131" spans="3:3">
      <c r="C131" s="4"/>
    </row>
    <row r="132" spans="3:3">
      <c r="C132" s="4"/>
    </row>
    <row r="133" spans="3:3">
      <c r="C133" s="4"/>
    </row>
    <row r="134" spans="3:3">
      <c r="C134" s="4"/>
    </row>
    <row r="135" spans="3:3">
      <c r="C135" s="4"/>
    </row>
    <row r="136" spans="3:3">
      <c r="C136" s="4"/>
    </row>
    <row r="137" spans="3:3">
      <c r="C137" s="4"/>
    </row>
    <row r="138" spans="3:3">
      <c r="C138" s="4"/>
    </row>
    <row r="139" spans="3:3">
      <c r="C139" s="4"/>
    </row>
    <row r="140" spans="3:3">
      <c r="C140" s="4"/>
    </row>
    <row r="141" spans="3:3">
      <c r="C141" s="4"/>
    </row>
    <row r="142" spans="3:3">
      <c r="C142" s="4"/>
    </row>
    <row r="143" spans="3:3">
      <c r="C143" s="4"/>
    </row>
    <row r="144" spans="3:3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  <row r="171" spans="3:3">
      <c r="C171" s="4"/>
    </row>
    <row r="172" spans="3:3">
      <c r="C172" s="4"/>
    </row>
    <row r="173" spans="3:3">
      <c r="C173" s="4"/>
    </row>
    <row r="174" spans="3:3">
      <c r="C174" s="4"/>
    </row>
    <row r="175" spans="3:3">
      <c r="C175" s="4"/>
    </row>
    <row r="176" spans="3:3">
      <c r="C176" s="4"/>
    </row>
    <row r="177" spans="3:3">
      <c r="C177" s="4"/>
    </row>
    <row r="178" spans="3:3">
      <c r="C178" s="4"/>
    </row>
    <row r="179" spans="3:3">
      <c r="C179" s="4"/>
    </row>
    <row r="180" spans="3:3">
      <c r="C180" s="4"/>
    </row>
    <row r="181" spans="3:3">
      <c r="C181" s="4"/>
    </row>
    <row r="182" spans="3:3">
      <c r="C182" s="4"/>
    </row>
    <row r="183" spans="3:3">
      <c r="C183" s="4"/>
    </row>
    <row r="184" spans="3:3">
      <c r="C184" s="4"/>
    </row>
    <row r="185" spans="3:3">
      <c r="C185" s="4"/>
    </row>
    <row r="186" spans="3:3">
      <c r="C186" s="4"/>
    </row>
    <row r="187" spans="3:3">
      <c r="C187" s="4"/>
    </row>
    <row r="188" spans="3:3">
      <c r="C188" s="4"/>
    </row>
    <row r="189" spans="3:3">
      <c r="C189" s="4"/>
    </row>
    <row r="190" spans="3:3">
      <c r="C190" s="4"/>
    </row>
    <row r="191" spans="3:3">
      <c r="C191" s="4"/>
    </row>
    <row r="192" spans="3:3">
      <c r="C192" s="4"/>
    </row>
    <row r="193" spans="3:3">
      <c r="C193" s="4"/>
    </row>
    <row r="194" spans="3:3">
      <c r="C194" s="4"/>
    </row>
    <row r="195" spans="3:3">
      <c r="C195" s="4"/>
    </row>
    <row r="196" spans="3:3">
      <c r="C196" s="4"/>
    </row>
    <row r="197" spans="3:3">
      <c r="C197" s="4"/>
    </row>
    <row r="198" spans="3:3">
      <c r="C198" s="4"/>
    </row>
    <row r="199" spans="3:3">
      <c r="C199" s="4"/>
    </row>
    <row r="200" spans="3:3">
      <c r="C200" s="4"/>
    </row>
    <row r="201" spans="3:3">
      <c r="C201" s="4"/>
    </row>
    <row r="202" spans="3:3">
      <c r="C202" s="4"/>
    </row>
    <row r="203" spans="3:3">
      <c r="C203" s="4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</sheetData>
  <mergeCells count="6">
    <mergeCell ref="A2:E2"/>
    <mergeCell ref="A5:E5"/>
    <mergeCell ref="A20:E20"/>
    <mergeCell ref="A15:E15"/>
    <mergeCell ref="B3:B4"/>
    <mergeCell ref="A3:A4"/>
  </mergeCells>
  <printOptions horizontalCentered="1"/>
  <pageMargins left="0.51181102362204722" right="0.51181102362204722" top="0.74803149606299213" bottom="0.74803149606299213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A240"/>
  <sheetViews>
    <sheetView view="pageBreakPreview" zoomScale="60" zoomScaleNormal="80" workbookViewId="0">
      <selection activeCell="L38" sqref="L38"/>
    </sheetView>
  </sheetViews>
  <sheetFormatPr defaultRowHeight="12.75"/>
  <cols>
    <col min="1" max="1" width="20" style="3" bestFit="1" customWidth="1"/>
    <col min="2" max="2" width="10.85546875" style="6" bestFit="1" customWidth="1"/>
    <col min="3" max="3" width="11.42578125" style="5" bestFit="1" customWidth="1"/>
    <col min="4" max="5" width="11.7109375" style="5" bestFit="1" customWidth="1"/>
    <col min="6" max="6" width="22.42578125" style="38" customWidth="1"/>
  </cols>
  <sheetData>
    <row r="1" spans="1:6" ht="15.75" thickBot="1">
      <c r="A1" s="104"/>
      <c r="B1" s="65" t="s">
        <v>258</v>
      </c>
      <c r="C1" s="105"/>
      <c r="D1" s="105"/>
      <c r="E1" s="105"/>
      <c r="F1" s="111"/>
    </row>
    <row r="2" spans="1:6">
      <c r="A2" s="106" t="s">
        <v>166</v>
      </c>
      <c r="B2" s="107"/>
      <c r="C2" s="107"/>
      <c r="D2" s="107"/>
      <c r="E2" s="108"/>
      <c r="F2" s="73" t="s">
        <v>252</v>
      </c>
    </row>
    <row r="3" spans="1:6" ht="33.75">
      <c r="A3" s="114" t="s">
        <v>69</v>
      </c>
      <c r="B3" s="112" t="s">
        <v>56</v>
      </c>
      <c r="C3" s="23" t="s">
        <v>66</v>
      </c>
      <c r="D3" s="23" t="s">
        <v>67</v>
      </c>
      <c r="E3" s="23" t="s">
        <v>68</v>
      </c>
      <c r="F3" s="75" t="s">
        <v>251</v>
      </c>
    </row>
    <row r="4" spans="1:6">
      <c r="A4" s="115"/>
      <c r="B4" s="113"/>
      <c r="C4" s="14" t="s">
        <v>54</v>
      </c>
      <c r="D4" s="14" t="s">
        <v>53</v>
      </c>
      <c r="E4" s="14" t="s">
        <v>54</v>
      </c>
      <c r="F4" s="116"/>
    </row>
    <row r="5" spans="1:6">
      <c r="A5" s="98" t="s">
        <v>82</v>
      </c>
      <c r="B5" s="99"/>
      <c r="C5" s="99"/>
      <c r="D5" s="99"/>
      <c r="E5" s="109"/>
      <c r="F5" s="117"/>
    </row>
    <row r="6" spans="1:6">
      <c r="A6" s="79" t="s">
        <v>83</v>
      </c>
      <c r="B6" s="16" t="s">
        <v>84</v>
      </c>
      <c r="C6" s="16">
        <v>750</v>
      </c>
      <c r="D6" s="16">
        <v>750</v>
      </c>
      <c r="E6" s="16">
        <v>750</v>
      </c>
      <c r="F6" s="117"/>
    </row>
    <row r="7" spans="1:6">
      <c r="A7" s="79" t="s">
        <v>85</v>
      </c>
      <c r="B7" s="16" t="s">
        <v>86</v>
      </c>
      <c r="C7" s="16">
        <v>250</v>
      </c>
      <c r="D7" s="16">
        <v>250</v>
      </c>
      <c r="E7" s="16">
        <v>250</v>
      </c>
      <c r="F7" s="117"/>
    </row>
    <row r="8" spans="1:6">
      <c r="A8" s="79" t="s">
        <v>1</v>
      </c>
      <c r="B8" s="16"/>
      <c r="C8" s="24">
        <v>7.43</v>
      </c>
      <c r="D8" s="24">
        <v>7.83</v>
      </c>
      <c r="E8" s="24">
        <v>7.82</v>
      </c>
      <c r="F8" s="77" t="s">
        <v>57</v>
      </c>
    </row>
    <row r="9" spans="1:6">
      <c r="A9" s="80" t="s">
        <v>87</v>
      </c>
      <c r="B9" s="16" t="s">
        <v>88</v>
      </c>
      <c r="C9" s="25">
        <v>365.72</v>
      </c>
      <c r="D9" s="25">
        <v>360.83</v>
      </c>
      <c r="E9" s="25">
        <v>357.42</v>
      </c>
      <c r="F9" s="76"/>
    </row>
    <row r="10" spans="1:6">
      <c r="A10" s="80" t="s">
        <v>58</v>
      </c>
      <c r="B10" s="16" t="s">
        <v>89</v>
      </c>
      <c r="C10" s="25">
        <v>203.38</v>
      </c>
      <c r="D10" s="25">
        <v>260.36</v>
      </c>
      <c r="E10" s="25">
        <v>287.29000000000002</v>
      </c>
      <c r="F10" s="81"/>
    </row>
    <row r="11" spans="1:6">
      <c r="A11" s="80" t="s">
        <v>90</v>
      </c>
      <c r="B11" s="16" t="s">
        <v>91</v>
      </c>
      <c r="C11" s="12" t="e">
        <f>NA()</f>
        <v>#N/A</v>
      </c>
      <c r="D11" s="12" t="e">
        <f>NA()</f>
        <v>#N/A</v>
      </c>
      <c r="E11" s="12" t="e">
        <f>NA()</f>
        <v>#N/A</v>
      </c>
      <c r="F11" s="81"/>
    </row>
    <row r="12" spans="1:6">
      <c r="A12" s="79" t="s">
        <v>92</v>
      </c>
      <c r="B12" s="16" t="s">
        <v>91</v>
      </c>
      <c r="C12" s="26">
        <v>3.77</v>
      </c>
      <c r="D12" s="26">
        <v>3.43</v>
      </c>
      <c r="E12" s="26">
        <v>3.76</v>
      </c>
      <c r="F12" s="81"/>
    </row>
    <row r="13" spans="1:6">
      <c r="A13" s="80" t="s">
        <v>60</v>
      </c>
      <c r="B13" s="16" t="s">
        <v>91</v>
      </c>
      <c r="C13" s="26">
        <v>4</v>
      </c>
      <c r="D13" s="26">
        <v>42.08</v>
      </c>
      <c r="E13" s="26">
        <v>36.64</v>
      </c>
      <c r="F13" s="81"/>
    </row>
    <row r="14" spans="1:6">
      <c r="A14" s="79" t="s">
        <v>59</v>
      </c>
      <c r="B14" s="20" t="s">
        <v>93</v>
      </c>
      <c r="C14" s="16">
        <v>82</v>
      </c>
      <c r="D14" s="16">
        <v>77</v>
      </c>
      <c r="E14" s="16">
        <v>96</v>
      </c>
      <c r="F14" s="77"/>
    </row>
    <row r="15" spans="1:6">
      <c r="A15" s="78" t="s">
        <v>94</v>
      </c>
      <c r="B15" s="15"/>
      <c r="C15" s="16"/>
      <c r="D15" s="16"/>
      <c r="E15" s="16"/>
      <c r="F15" s="81"/>
    </row>
    <row r="16" spans="1:6">
      <c r="A16" s="79" t="s">
        <v>95</v>
      </c>
      <c r="B16" s="16" t="s">
        <v>96</v>
      </c>
      <c r="C16" s="27">
        <f t="shared" ref="C16:E16" si="0">C13*2/100+C14*2/96</f>
        <v>1.7883333333333333</v>
      </c>
      <c r="D16" s="27">
        <f t="shared" si="0"/>
        <v>2.4457666666666666</v>
      </c>
      <c r="E16" s="27">
        <f t="shared" si="0"/>
        <v>2.7328000000000001</v>
      </c>
      <c r="F16" s="81"/>
    </row>
    <row r="17" spans="1:6">
      <c r="A17" s="79" t="s">
        <v>97</v>
      </c>
      <c r="B17" s="16" t="s">
        <v>96</v>
      </c>
      <c r="C17" s="27">
        <f>C30*2/40.08+C37*2/24.3+C43/39.1+C47/23+C34*3/55.8</f>
        <v>1.9024164379823865</v>
      </c>
      <c r="D17" s="27">
        <f>D30*2/40.08+D37*2/24.3+D43/39.1+D47/23</f>
        <v>2.6217243533834735</v>
      </c>
      <c r="E17" s="27">
        <f>E30*2/40.08+E37*2/24.3+E43/39.1+E47/23+E48*2/87.6</f>
        <v>2.8126146555496456</v>
      </c>
      <c r="F17" s="81"/>
    </row>
    <row r="18" spans="1:6">
      <c r="A18" s="79" t="s">
        <v>98</v>
      </c>
      <c r="B18" s="16" t="s">
        <v>96</v>
      </c>
      <c r="C18" s="27">
        <f t="shared" ref="C18:E18" si="1">C16-C17</f>
        <v>-0.11408310464905314</v>
      </c>
      <c r="D18" s="27">
        <f t="shared" si="1"/>
        <v>-0.17595768671680689</v>
      </c>
      <c r="E18" s="27">
        <f t="shared" si="1"/>
        <v>-7.9814655549645508E-2</v>
      </c>
      <c r="F18" s="81"/>
    </row>
    <row r="19" spans="1:6">
      <c r="A19" s="79" t="s">
        <v>99</v>
      </c>
      <c r="B19" s="16" t="s">
        <v>100</v>
      </c>
      <c r="C19" s="28">
        <f t="shared" ref="C19:E19" si="2">C18/(C16+C17)</f>
        <v>-3.0910549811775375E-2</v>
      </c>
      <c r="D19" s="28">
        <f t="shared" si="2"/>
        <v>-3.4722841347051052E-2</v>
      </c>
      <c r="E19" s="28">
        <f t="shared" si="2"/>
        <v>-1.4392910270428553E-2</v>
      </c>
      <c r="F19" s="81"/>
    </row>
    <row r="20" spans="1:6">
      <c r="A20" s="98" t="s">
        <v>101</v>
      </c>
      <c r="B20" s="99"/>
      <c r="C20" s="99"/>
      <c r="D20" s="99"/>
      <c r="E20" s="109"/>
      <c r="F20" s="81"/>
    </row>
    <row r="21" spans="1:6">
      <c r="A21" s="79" t="s">
        <v>102</v>
      </c>
      <c r="B21" s="16" t="s">
        <v>93</v>
      </c>
      <c r="C21" s="26">
        <v>85.5</v>
      </c>
      <c r="D21" s="25">
        <v>124</v>
      </c>
      <c r="E21" s="25">
        <v>132</v>
      </c>
      <c r="F21" s="81" t="s">
        <v>55</v>
      </c>
    </row>
    <row r="22" spans="1:6">
      <c r="A22" s="82" t="s">
        <v>103</v>
      </c>
      <c r="B22" s="16" t="s">
        <v>93</v>
      </c>
      <c r="C22" s="30">
        <v>4.3999999999999997E-2</v>
      </c>
      <c r="D22" s="30">
        <v>3.4000000000000002E-2</v>
      </c>
      <c r="E22" s="30">
        <v>3.6200000000000003E-2</v>
      </c>
      <c r="F22" s="94" t="s">
        <v>246</v>
      </c>
    </row>
    <row r="23" spans="1:6">
      <c r="A23" s="82" t="s">
        <v>104</v>
      </c>
      <c r="B23" s="16" t="s">
        <v>93</v>
      </c>
      <c r="C23" s="30">
        <v>6.4999999999999997E-3</v>
      </c>
      <c r="D23" s="30">
        <v>1.0699999999999999E-2</v>
      </c>
      <c r="E23" s="30">
        <v>2.5999999999999999E-3</v>
      </c>
      <c r="F23" s="77"/>
    </row>
    <row r="24" spans="1:6">
      <c r="A24" s="82" t="s">
        <v>105</v>
      </c>
      <c r="B24" s="16" t="s">
        <v>93</v>
      </c>
      <c r="C24" s="47">
        <v>9.1999999999999998E-3</v>
      </c>
      <c r="D24" s="47">
        <v>2.1499999999999998E-2</v>
      </c>
      <c r="E24" s="30">
        <v>3.0999999999999999E-3</v>
      </c>
      <c r="F24" s="84">
        <v>5.0000000000000001E-3</v>
      </c>
    </row>
    <row r="25" spans="1:6">
      <c r="A25" s="82" t="s">
        <v>106</v>
      </c>
      <c r="B25" s="16" t="s">
        <v>93</v>
      </c>
      <c r="C25" s="30">
        <v>5.8599999999999999E-2</v>
      </c>
      <c r="D25" s="30">
        <v>1.8800000000000001E-2</v>
      </c>
      <c r="E25" s="30">
        <v>1.52E-2</v>
      </c>
      <c r="F25" s="77"/>
    </row>
    <row r="26" spans="1:6">
      <c r="A26" s="82" t="s">
        <v>107</v>
      </c>
      <c r="B26" s="16" t="s">
        <v>93</v>
      </c>
      <c r="C26" s="12" t="s">
        <v>61</v>
      </c>
      <c r="D26" s="12" t="s">
        <v>61</v>
      </c>
      <c r="E26" s="12" t="s">
        <v>61</v>
      </c>
      <c r="F26" s="77"/>
    </row>
    <row r="27" spans="1:6">
      <c r="A27" s="82" t="s">
        <v>108</v>
      </c>
      <c r="B27" s="16" t="s">
        <v>93</v>
      </c>
      <c r="C27" s="31">
        <v>2.0000000000000002E-5</v>
      </c>
      <c r="D27" s="12" t="s">
        <v>62</v>
      </c>
      <c r="E27" s="12" t="s">
        <v>62</v>
      </c>
      <c r="F27" s="77"/>
    </row>
    <row r="28" spans="1:6">
      <c r="A28" s="82" t="s">
        <v>109</v>
      </c>
      <c r="B28" s="16" t="s">
        <v>93</v>
      </c>
      <c r="C28" s="30">
        <v>4.7999999999999996E-3</v>
      </c>
      <c r="D28" s="30">
        <v>1.54E-2</v>
      </c>
      <c r="E28" s="30">
        <v>6.3E-3</v>
      </c>
      <c r="F28" s="95">
        <v>1.5</v>
      </c>
    </row>
    <row r="29" spans="1:6">
      <c r="A29" s="82" t="s">
        <v>110</v>
      </c>
      <c r="B29" s="16" t="s">
        <v>93</v>
      </c>
      <c r="C29" s="32">
        <v>1.47E-4</v>
      </c>
      <c r="D29" s="32">
        <v>9.7999999999999997E-5</v>
      </c>
      <c r="E29" s="44">
        <v>2.8600000000000001E-4</v>
      </c>
      <c r="F29" s="96" t="s">
        <v>247</v>
      </c>
    </row>
    <row r="30" spans="1:6">
      <c r="A30" s="82" t="s">
        <v>111</v>
      </c>
      <c r="B30" s="16" t="s">
        <v>93</v>
      </c>
      <c r="C30" s="26">
        <v>25.6</v>
      </c>
      <c r="D30" s="26">
        <v>39.4</v>
      </c>
      <c r="E30" s="26">
        <v>42.7</v>
      </c>
      <c r="F30" s="77"/>
    </row>
    <row r="31" spans="1:6">
      <c r="A31" s="82" t="s">
        <v>112</v>
      </c>
      <c r="B31" s="16" t="s">
        <v>93</v>
      </c>
      <c r="C31" s="12" t="s">
        <v>63</v>
      </c>
      <c r="D31" s="12" t="s">
        <v>63</v>
      </c>
      <c r="E31" s="12" t="s">
        <v>63</v>
      </c>
      <c r="F31" s="77"/>
    </row>
    <row r="32" spans="1:6">
      <c r="A32" s="82" t="s">
        <v>113</v>
      </c>
      <c r="B32" s="16" t="s">
        <v>93</v>
      </c>
      <c r="C32" s="32">
        <v>8.3999999999999995E-5</v>
      </c>
      <c r="D32" s="32">
        <v>1.35E-4</v>
      </c>
      <c r="E32" s="32">
        <v>8.7000000000000001E-5</v>
      </c>
      <c r="F32" s="77"/>
    </row>
    <row r="33" spans="1:6">
      <c r="A33" s="82" t="s">
        <v>114</v>
      </c>
      <c r="B33" s="16" t="s">
        <v>93</v>
      </c>
      <c r="C33" s="47">
        <v>3.3E-3</v>
      </c>
      <c r="D33" s="30">
        <v>1E-3</v>
      </c>
      <c r="E33" s="30">
        <v>8.0000000000000004E-4</v>
      </c>
      <c r="F33" s="97" t="s">
        <v>248</v>
      </c>
    </row>
    <row r="34" spans="1:6">
      <c r="A34" s="82" t="s">
        <v>115</v>
      </c>
      <c r="B34" s="16" t="s">
        <v>93</v>
      </c>
      <c r="C34" s="29">
        <v>0.10100000000000001</v>
      </c>
      <c r="D34" s="29">
        <v>2.1999999999999999E-2</v>
      </c>
      <c r="E34" s="29">
        <v>1.6E-2</v>
      </c>
      <c r="F34" s="77">
        <v>0.3</v>
      </c>
    </row>
    <row r="35" spans="1:6">
      <c r="A35" s="82" t="s">
        <v>116</v>
      </c>
      <c r="B35" s="16" t="s">
        <v>93</v>
      </c>
      <c r="C35" s="31">
        <v>2.0200000000000001E-3</v>
      </c>
      <c r="D35" s="31">
        <v>4.4999999999999999E-4</v>
      </c>
      <c r="E35" s="31">
        <v>3.2000000000000003E-4</v>
      </c>
      <c r="F35" s="96" t="s">
        <v>249</v>
      </c>
    </row>
    <row r="36" spans="1:6">
      <c r="A36" s="82" t="s">
        <v>117</v>
      </c>
      <c r="B36" s="16" t="s">
        <v>93</v>
      </c>
      <c r="C36" s="29">
        <v>1E-3</v>
      </c>
      <c r="D36" s="12" t="s">
        <v>64</v>
      </c>
      <c r="E36" s="29">
        <v>2E-3</v>
      </c>
      <c r="F36" s="88"/>
    </row>
    <row r="37" spans="1:6">
      <c r="A37" s="82" t="s">
        <v>118</v>
      </c>
      <c r="B37" s="16" t="s">
        <v>93</v>
      </c>
      <c r="C37" s="24">
        <v>5.25</v>
      </c>
      <c r="D37" s="24">
        <v>6.25</v>
      </c>
      <c r="E37" s="24">
        <v>6.1</v>
      </c>
      <c r="F37" s="84"/>
    </row>
    <row r="38" spans="1:6">
      <c r="A38" s="82" t="s">
        <v>119</v>
      </c>
      <c r="B38" s="16" t="s">
        <v>93</v>
      </c>
      <c r="C38" s="30">
        <v>2.6200000000000001E-2</v>
      </c>
      <c r="D38" s="30">
        <v>3.0000000000000001E-3</v>
      </c>
      <c r="E38" s="30">
        <v>5.4000000000000003E-3</v>
      </c>
      <c r="F38" s="77"/>
    </row>
    <row r="39" spans="1:6">
      <c r="A39" s="82" t="s">
        <v>120</v>
      </c>
      <c r="B39" s="16" t="s">
        <v>121</v>
      </c>
      <c r="C39" s="12" t="s">
        <v>122</v>
      </c>
      <c r="D39" s="12" t="s">
        <v>122</v>
      </c>
      <c r="E39" s="12" t="s">
        <v>122</v>
      </c>
      <c r="F39" s="77">
        <v>2.5999999999999999E-3</v>
      </c>
    </row>
    <row r="40" spans="1:6">
      <c r="A40" s="82" t="s">
        <v>123</v>
      </c>
      <c r="B40" s="16" t="s">
        <v>93</v>
      </c>
      <c r="C40" s="31">
        <v>8.0000000000000007E-5</v>
      </c>
      <c r="D40" s="31">
        <v>2.3000000000000001E-4</v>
      </c>
      <c r="E40" s="31">
        <v>4.4000000000000002E-4</v>
      </c>
      <c r="F40" s="77">
        <v>7.2999999999999995E-2</v>
      </c>
    </row>
    <row r="41" spans="1:6">
      <c r="A41" s="82" t="s">
        <v>124</v>
      </c>
      <c r="B41" s="16" t="s">
        <v>93</v>
      </c>
      <c r="C41" s="30">
        <v>6.9999999999999999E-4</v>
      </c>
      <c r="D41" s="30">
        <v>2.0000000000000001E-4</v>
      </c>
      <c r="E41" s="30">
        <v>2.0000000000000001E-4</v>
      </c>
      <c r="F41" s="97" t="s">
        <v>250</v>
      </c>
    </row>
    <row r="42" spans="1:6">
      <c r="A42" s="82" t="s">
        <v>126</v>
      </c>
      <c r="B42" s="16" t="s">
        <v>93</v>
      </c>
      <c r="C42" s="29">
        <v>1.0999999999999999E-2</v>
      </c>
      <c r="D42" s="29">
        <v>2.5999999999999999E-2</v>
      </c>
      <c r="E42" s="12" t="s">
        <v>65</v>
      </c>
      <c r="F42" s="77"/>
    </row>
    <row r="43" spans="1:6">
      <c r="A43" s="82" t="s">
        <v>127</v>
      </c>
      <c r="B43" s="16" t="s">
        <v>93</v>
      </c>
      <c r="C43" s="24">
        <v>4.32</v>
      </c>
      <c r="D43" s="24">
        <v>3.67</v>
      </c>
      <c r="E43" s="24">
        <v>3.14</v>
      </c>
      <c r="F43" s="77"/>
    </row>
    <row r="44" spans="1:6">
      <c r="A44" s="82" t="s">
        <v>128</v>
      </c>
      <c r="B44" s="16" t="s">
        <v>93</v>
      </c>
      <c r="C44" s="31">
        <v>1.3999999999999999E-4</v>
      </c>
      <c r="D44" s="31">
        <v>9.0000000000000006E-5</v>
      </c>
      <c r="E44" s="31">
        <v>9.0000000000000006E-5</v>
      </c>
      <c r="F44" s="77">
        <v>1E-3</v>
      </c>
    </row>
    <row r="45" spans="1:6">
      <c r="A45" s="82" t="s">
        <v>129</v>
      </c>
      <c r="B45" s="16" t="s">
        <v>93</v>
      </c>
      <c r="C45" s="24">
        <v>3.58</v>
      </c>
      <c r="D45" s="24">
        <v>2.46</v>
      </c>
      <c r="E45" s="24">
        <v>2.38</v>
      </c>
      <c r="F45" s="77"/>
    </row>
    <row r="46" spans="1:6">
      <c r="A46" s="82" t="s">
        <v>130</v>
      </c>
      <c r="B46" s="16" t="s">
        <v>93</v>
      </c>
      <c r="C46" s="31">
        <v>1.0000000000000001E-5</v>
      </c>
      <c r="D46" s="12" t="s">
        <v>62</v>
      </c>
      <c r="E46" s="12" t="s">
        <v>62</v>
      </c>
      <c r="F46" s="77">
        <v>1E-4</v>
      </c>
    </row>
    <row r="47" spans="1:6">
      <c r="A47" s="82" t="s">
        <v>131</v>
      </c>
      <c r="B47" s="16" t="s">
        <v>93</v>
      </c>
      <c r="C47" s="24">
        <v>1.77</v>
      </c>
      <c r="D47" s="24">
        <v>1.0900000000000001</v>
      </c>
      <c r="E47" s="24">
        <v>2.21</v>
      </c>
      <c r="F47" s="89"/>
    </row>
    <row r="48" spans="1:6">
      <c r="A48" s="82" t="s">
        <v>132</v>
      </c>
      <c r="B48" s="16" t="s">
        <v>93</v>
      </c>
      <c r="C48" s="30">
        <v>7.2099999999999997E-2</v>
      </c>
      <c r="D48" s="30">
        <v>8.6499999999999994E-2</v>
      </c>
      <c r="E48" s="29">
        <v>0.15</v>
      </c>
      <c r="F48" s="89"/>
    </row>
    <row r="49" spans="1:79">
      <c r="A49" s="79" t="s">
        <v>133</v>
      </c>
      <c r="B49" s="16" t="s">
        <v>93</v>
      </c>
      <c r="C49" s="26">
        <v>28.6</v>
      </c>
      <c r="D49" s="26">
        <v>28.8</v>
      </c>
      <c r="E49" s="26">
        <v>32.5</v>
      </c>
      <c r="F49" s="77"/>
    </row>
    <row r="50" spans="1:79">
      <c r="A50" s="82" t="s">
        <v>134</v>
      </c>
      <c r="B50" s="16" t="s">
        <v>93</v>
      </c>
      <c r="C50" s="31">
        <v>4.0000000000000003E-5</v>
      </c>
      <c r="D50" s="12" t="s">
        <v>61</v>
      </c>
      <c r="E50" s="12" t="s">
        <v>61</v>
      </c>
      <c r="F50" s="77">
        <v>8.0000000000000004E-4</v>
      </c>
    </row>
    <row r="51" spans="1:79">
      <c r="A51" s="82" t="s">
        <v>135</v>
      </c>
      <c r="B51" s="16" t="s">
        <v>93</v>
      </c>
      <c r="C51" s="12" t="s">
        <v>62</v>
      </c>
      <c r="D51" s="12" t="s">
        <v>62</v>
      </c>
      <c r="E51" s="12" t="s">
        <v>62</v>
      </c>
      <c r="F51" s="77"/>
    </row>
    <row r="52" spans="1:79">
      <c r="A52" s="82" t="s">
        <v>136</v>
      </c>
      <c r="B52" s="16" t="s">
        <v>93</v>
      </c>
      <c r="C52" s="30">
        <v>1.2999999999999999E-3</v>
      </c>
      <c r="D52" s="30">
        <v>4.0000000000000002E-4</v>
      </c>
      <c r="E52" s="30">
        <v>2.0000000000000001E-4</v>
      </c>
      <c r="F52" s="77"/>
    </row>
    <row r="53" spans="1:79">
      <c r="A53" s="82" t="s">
        <v>137</v>
      </c>
      <c r="B53" s="16" t="s">
        <v>93</v>
      </c>
      <c r="C53" s="32">
        <v>7.9999999999999996E-6</v>
      </c>
      <c r="D53" s="32">
        <v>1.4200000000000001E-4</v>
      </c>
      <c r="E53" s="32">
        <v>1.5899999999999999E-4</v>
      </c>
      <c r="F53" s="77"/>
    </row>
    <row r="54" spans="1:79">
      <c r="A54" s="82" t="s">
        <v>138</v>
      </c>
      <c r="B54" s="16" t="s">
        <v>93</v>
      </c>
      <c r="C54" s="31">
        <v>2.7E-4</v>
      </c>
      <c r="D54" s="31">
        <v>1.7000000000000001E-4</v>
      </c>
      <c r="E54" s="31">
        <v>1.2E-4</v>
      </c>
      <c r="F54" s="77"/>
    </row>
    <row r="55" spans="1:79">
      <c r="A55" s="82" t="s">
        <v>139</v>
      </c>
      <c r="B55" s="16" t="s">
        <v>93</v>
      </c>
      <c r="C55" s="29">
        <v>6.0000000000000001E-3</v>
      </c>
      <c r="D55" s="29">
        <v>3.0000000000000001E-3</v>
      </c>
      <c r="E55" s="29">
        <v>4.0000000000000001E-3</v>
      </c>
      <c r="F55" s="77">
        <v>0.03</v>
      </c>
    </row>
    <row r="56" spans="1:79" ht="13.5" thickBot="1">
      <c r="A56" s="90" t="s">
        <v>140</v>
      </c>
      <c r="B56" s="91" t="s">
        <v>93</v>
      </c>
      <c r="C56" s="102">
        <v>6.9999999999999994E-5</v>
      </c>
      <c r="D56" s="102">
        <v>3.0000000000000001E-5</v>
      </c>
      <c r="E56" s="102">
        <v>2.0000000000000002E-5</v>
      </c>
      <c r="F56" s="93"/>
    </row>
    <row r="57" spans="1:79" s="56" customFormat="1">
      <c r="A57" s="53" t="s">
        <v>253</v>
      </c>
      <c r="B57" s="54"/>
      <c r="C57" s="54"/>
      <c r="D57" s="54"/>
      <c r="E57" s="54"/>
      <c r="F57" s="55"/>
      <c r="AR57" s="57"/>
      <c r="AS57" s="57"/>
      <c r="AT57" s="57"/>
      <c r="AU57" s="57"/>
      <c r="AV57" s="57"/>
      <c r="AW57" s="57"/>
      <c r="BU57" s="57"/>
      <c r="BV57" s="57"/>
      <c r="BW57" s="57"/>
      <c r="BX57" s="57"/>
      <c r="BY57" s="57"/>
      <c r="BZ57" s="57"/>
      <c r="CA57" s="57"/>
    </row>
    <row r="58" spans="1:79" s="56" customFormat="1">
      <c r="A58" s="58" t="s">
        <v>256</v>
      </c>
      <c r="B58" s="59"/>
      <c r="C58" s="60"/>
      <c r="D58" s="60"/>
      <c r="E58" s="60"/>
      <c r="AR58" s="57"/>
      <c r="AS58" s="57"/>
      <c r="AT58" s="57"/>
      <c r="AU58" s="57"/>
      <c r="AV58" s="57"/>
      <c r="AW58" s="57"/>
      <c r="BU58" s="57"/>
      <c r="BV58" s="57"/>
      <c r="BW58" s="57"/>
      <c r="BX58" s="57"/>
      <c r="BY58" s="57"/>
      <c r="BZ58" s="57"/>
      <c r="CA58" s="57"/>
    </row>
    <row r="59" spans="1:79">
      <c r="A59"/>
      <c r="C59" s="8"/>
      <c r="D59" s="8"/>
      <c r="E59" s="8"/>
      <c r="F59" s="8"/>
      <c r="G59" s="8"/>
      <c r="H59" s="8"/>
      <c r="I59" s="49"/>
    </row>
    <row r="60" spans="1:79">
      <c r="A60"/>
      <c r="C60" s="8"/>
      <c r="D60" s="8"/>
      <c r="E60" s="8"/>
      <c r="F60" s="8"/>
      <c r="G60" s="8"/>
      <c r="H60" s="8"/>
      <c r="I60" s="49"/>
    </row>
    <row r="61" spans="1:79">
      <c r="A61"/>
      <c r="C61" s="8"/>
      <c r="D61" s="8"/>
      <c r="E61" s="8"/>
      <c r="F61" s="8"/>
      <c r="G61" s="8"/>
      <c r="H61" s="8"/>
      <c r="I61" s="49"/>
    </row>
    <row r="62" spans="1:79">
      <c r="A62"/>
      <c r="C62" s="8"/>
      <c r="D62" s="8"/>
      <c r="E62" s="8"/>
      <c r="F62" s="8"/>
      <c r="G62" s="8"/>
      <c r="H62" s="8"/>
      <c r="I62" s="49"/>
    </row>
    <row r="63" spans="1:79">
      <c r="A63"/>
      <c r="C63" s="8"/>
      <c r="D63" s="8"/>
      <c r="E63" s="8"/>
      <c r="F63" s="8"/>
      <c r="G63" s="8"/>
      <c r="H63" s="8"/>
      <c r="I63" s="49"/>
    </row>
    <row r="64" spans="1:79">
      <c r="A64"/>
      <c r="C64" s="8"/>
      <c r="D64" s="8"/>
      <c r="E64" s="8"/>
      <c r="F64" s="8"/>
      <c r="G64" s="8"/>
      <c r="H64" s="8"/>
      <c r="I64" s="49"/>
    </row>
    <row r="65" spans="1:16">
      <c r="A65"/>
      <c r="C65" s="8"/>
      <c r="D65" s="8"/>
      <c r="E65" s="8"/>
      <c r="F65" s="8"/>
      <c r="G65" s="8"/>
      <c r="H65" s="8"/>
      <c r="I65" s="49"/>
    </row>
    <row r="66" spans="1:16">
      <c r="A66"/>
      <c r="C66" s="8"/>
      <c r="D66" s="8"/>
      <c r="E66" s="8"/>
      <c r="F66" s="8"/>
      <c r="G66" s="8"/>
      <c r="H66" s="8"/>
      <c r="I66" s="49"/>
    </row>
    <row r="67" spans="1:16">
      <c r="A67"/>
      <c r="C67" s="8"/>
      <c r="D67" s="8"/>
      <c r="E67" s="8"/>
      <c r="F67" s="8"/>
      <c r="G67" s="8"/>
      <c r="H67" s="8"/>
      <c r="I67" s="49"/>
    </row>
    <row r="68" spans="1:16">
      <c r="A68"/>
      <c r="C68" s="8"/>
      <c r="D68" s="8"/>
      <c r="E68" s="8"/>
      <c r="F68" s="8"/>
      <c r="G68" s="8"/>
      <c r="H68" s="8"/>
      <c r="I68" s="49"/>
    </row>
    <row r="69" spans="1:16">
      <c r="A69"/>
      <c r="C69" s="8"/>
      <c r="D69" s="8"/>
      <c r="E69" s="8"/>
      <c r="F69" s="8"/>
      <c r="G69" s="8"/>
      <c r="H69" s="8"/>
      <c r="I69" s="49"/>
    </row>
    <row r="70" spans="1:16">
      <c r="A70"/>
      <c r="C70" s="8"/>
      <c r="D70" s="8"/>
      <c r="E70" s="8"/>
      <c r="F70" s="8"/>
      <c r="G70" s="8"/>
      <c r="H70" s="8"/>
      <c r="I70" s="49"/>
    </row>
    <row r="71" spans="1:16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9"/>
    </row>
    <row r="72" spans="1:16">
      <c r="A72"/>
      <c r="C72" s="8"/>
      <c r="D72" s="8"/>
      <c r="E72" s="8"/>
      <c r="F72" s="8"/>
      <c r="G72" s="8"/>
      <c r="H72" s="8"/>
      <c r="I72" s="49"/>
    </row>
    <row r="73" spans="1:16">
      <c r="A73"/>
      <c r="C73" s="8"/>
      <c r="D73" s="8"/>
      <c r="E73" s="8"/>
      <c r="F73" s="8"/>
      <c r="G73" s="8"/>
      <c r="H73" s="8"/>
      <c r="I73" s="49"/>
    </row>
    <row r="74" spans="1:16">
      <c r="A74"/>
      <c r="C74" s="8"/>
      <c r="D74" s="8"/>
      <c r="E74" s="8"/>
      <c r="F74" s="8"/>
      <c r="G74" s="8"/>
      <c r="H74" s="8"/>
      <c r="I74" s="49"/>
    </row>
    <row r="75" spans="1:16">
      <c r="A75"/>
      <c r="C75" s="8"/>
      <c r="D75" s="8"/>
      <c r="E75" s="8"/>
      <c r="F75" s="8"/>
      <c r="G75" s="8"/>
      <c r="H75" s="8"/>
      <c r="I75" s="49"/>
    </row>
    <row r="76" spans="1:16">
      <c r="A76"/>
      <c r="C76" s="8"/>
      <c r="D76" s="8"/>
      <c r="E76" s="8"/>
      <c r="F76" s="8"/>
      <c r="G76" s="8"/>
      <c r="H76" s="8"/>
      <c r="I76" s="49"/>
    </row>
    <row r="77" spans="1:16">
      <c r="A77"/>
      <c r="C77" s="8"/>
      <c r="D77" s="8"/>
      <c r="E77" s="8"/>
      <c r="F77" s="8"/>
      <c r="G77" s="8"/>
      <c r="H77" s="8"/>
      <c r="I77" s="49"/>
    </row>
    <row r="78" spans="1:16">
      <c r="A78"/>
      <c r="C78" s="8"/>
      <c r="D78" s="8"/>
      <c r="E78" s="8"/>
      <c r="F78" s="8"/>
      <c r="G78" s="8"/>
      <c r="H78" s="8"/>
      <c r="I78" s="49"/>
    </row>
    <row r="79" spans="1:16">
      <c r="A79"/>
      <c r="C79" s="8"/>
      <c r="D79" s="8"/>
      <c r="E79" s="8"/>
      <c r="F79" s="8"/>
      <c r="G79" s="8"/>
      <c r="H79" s="8"/>
      <c r="I79" s="49"/>
    </row>
    <row r="80" spans="1:16">
      <c r="A80"/>
      <c r="C80" s="8"/>
      <c r="D80" s="8"/>
      <c r="E80" s="8"/>
      <c r="F80" s="8"/>
      <c r="G80" s="8"/>
      <c r="H80" s="8"/>
      <c r="I80" s="49"/>
    </row>
    <row r="81" spans="1:16">
      <c r="A81"/>
      <c r="C81" s="8"/>
      <c r="D81" s="8"/>
      <c r="E81" s="8"/>
      <c r="F81" s="8"/>
      <c r="G81" s="8"/>
      <c r="H81" s="8"/>
      <c r="I81" s="49"/>
    </row>
    <row r="82" spans="1:16">
      <c r="A82"/>
      <c r="C82" s="8"/>
      <c r="D82" s="8"/>
      <c r="E82" s="8"/>
      <c r="F82" s="8"/>
      <c r="G82" s="8"/>
      <c r="H82" s="8"/>
      <c r="I82" s="49"/>
    </row>
    <row r="83" spans="1:16">
      <c r="A83"/>
      <c r="C83" s="8"/>
      <c r="D83" s="8"/>
      <c r="E83" s="8"/>
      <c r="F83" s="8"/>
      <c r="G83" s="8"/>
      <c r="H83" s="8"/>
      <c r="I83" s="49"/>
    </row>
    <row r="84" spans="1:16">
      <c r="A84"/>
      <c r="C84" s="8"/>
      <c r="D84" s="8"/>
      <c r="E84" s="8"/>
      <c r="F84" s="8"/>
      <c r="G84" s="8"/>
      <c r="H84" s="8"/>
      <c r="I84" s="49"/>
    </row>
    <row r="85" spans="1:16">
      <c r="A85"/>
      <c r="C85" s="8"/>
      <c r="D85" s="8"/>
      <c r="E85" s="8"/>
      <c r="F85" s="8"/>
      <c r="G85" s="8"/>
      <c r="H85" s="8"/>
      <c r="I85" s="49"/>
    </row>
    <row r="86" spans="1:16">
      <c r="A86"/>
      <c r="C86" s="8"/>
      <c r="D86" s="8"/>
      <c r="E86" s="8"/>
      <c r="F86" s="8"/>
      <c r="G86" s="8"/>
      <c r="H86" s="8"/>
      <c r="I86" s="49"/>
    </row>
    <row r="87" spans="1:16">
      <c r="A87"/>
      <c r="C87" s="8"/>
      <c r="D87" s="8"/>
      <c r="E87" s="8"/>
      <c r="F87" s="8"/>
      <c r="G87" s="8"/>
      <c r="H87" s="8"/>
      <c r="I87" s="49"/>
    </row>
    <row r="88" spans="1:16">
      <c r="A88"/>
      <c r="C88" s="8"/>
      <c r="D88" s="8"/>
      <c r="E88" s="8"/>
      <c r="F88" s="8"/>
      <c r="G88" s="8"/>
      <c r="H88" s="8"/>
      <c r="I88" s="49"/>
    </row>
    <row r="89" spans="1:16">
      <c r="A89"/>
      <c r="C89" s="8"/>
      <c r="D89" s="8"/>
      <c r="E89" s="8"/>
      <c r="F89" s="8"/>
      <c r="G89" s="8"/>
      <c r="H89" s="8"/>
      <c r="I89" s="49"/>
    </row>
    <row r="90" spans="1:16">
      <c r="A90"/>
      <c r="C90" s="8"/>
      <c r="D90" s="8"/>
      <c r="E90" s="8"/>
      <c r="F90" s="8"/>
      <c r="G90" s="8"/>
      <c r="H90" s="8"/>
      <c r="I90" s="49"/>
    </row>
    <row r="91" spans="1:16">
      <c r="A91"/>
      <c r="C91" s="8"/>
      <c r="D91" s="8"/>
      <c r="E91" s="8"/>
      <c r="F91" s="8"/>
      <c r="G91" s="8"/>
      <c r="H91" s="8"/>
      <c r="I91" s="49"/>
    </row>
    <row r="92" spans="1:16">
      <c r="B92" s="5"/>
      <c r="E92" s="4"/>
      <c r="P92" s="9"/>
    </row>
    <row r="93" spans="1:16">
      <c r="B93" s="5"/>
      <c r="E93" s="4"/>
      <c r="P93" s="9"/>
    </row>
    <row r="94" spans="1:16">
      <c r="B94" s="5"/>
      <c r="E94" s="4"/>
      <c r="P94" s="9"/>
    </row>
    <row r="95" spans="1:16">
      <c r="B95" s="5"/>
      <c r="E95" s="4"/>
      <c r="P95" s="9"/>
    </row>
    <row r="96" spans="1:16">
      <c r="B96" s="5"/>
      <c r="E96" s="4"/>
      <c r="P96" s="9"/>
    </row>
    <row r="97" spans="2:16">
      <c r="B97" s="5"/>
      <c r="E97" s="4"/>
      <c r="P97" s="9"/>
    </row>
    <row r="98" spans="2:16">
      <c r="B98" s="5"/>
      <c r="E98" s="4"/>
    </row>
    <row r="99" spans="2:16">
      <c r="B99" s="5"/>
      <c r="E99" s="4"/>
    </row>
    <row r="100" spans="2:16">
      <c r="D100" s="4"/>
      <c r="E100" s="4"/>
    </row>
    <row r="101" spans="2:16">
      <c r="D101" s="4"/>
      <c r="E101" s="4"/>
    </row>
    <row r="102" spans="2:16">
      <c r="D102" s="4"/>
      <c r="E102" s="4"/>
    </row>
    <row r="103" spans="2:16">
      <c r="D103" s="4"/>
      <c r="E103" s="4"/>
    </row>
    <row r="104" spans="2:16">
      <c r="D104" s="4"/>
      <c r="E104" s="4"/>
    </row>
    <row r="105" spans="2:16">
      <c r="D105" s="4"/>
      <c r="E105" s="4"/>
    </row>
    <row r="106" spans="2:16">
      <c r="D106" s="4"/>
      <c r="E106" s="4"/>
    </row>
    <row r="107" spans="2:16">
      <c r="D107" s="4"/>
      <c r="E107" s="4"/>
    </row>
    <row r="108" spans="2:16">
      <c r="D108" s="4"/>
      <c r="E108" s="4"/>
    </row>
    <row r="109" spans="2:16">
      <c r="D109" s="4"/>
      <c r="E109" s="4"/>
    </row>
    <row r="110" spans="2:16">
      <c r="D110" s="4"/>
      <c r="E110" s="4"/>
    </row>
    <row r="111" spans="2:16">
      <c r="D111" s="4"/>
      <c r="E111" s="4"/>
    </row>
    <row r="112" spans="2:16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  <row r="176" spans="4:5">
      <c r="D176" s="4"/>
      <c r="E176" s="4"/>
    </row>
    <row r="177" spans="4:5">
      <c r="D177" s="4"/>
      <c r="E177" s="4"/>
    </row>
    <row r="178" spans="4:5">
      <c r="D178" s="4"/>
      <c r="E178" s="4"/>
    </row>
    <row r="179" spans="4:5">
      <c r="D179" s="4"/>
      <c r="E179" s="4"/>
    </row>
    <row r="180" spans="4:5">
      <c r="D180" s="4"/>
      <c r="E180" s="4"/>
    </row>
    <row r="181" spans="4:5">
      <c r="D181" s="4"/>
      <c r="E181" s="4"/>
    </row>
    <row r="182" spans="4:5">
      <c r="D182" s="4"/>
      <c r="E182" s="4"/>
    </row>
    <row r="183" spans="4:5">
      <c r="D183" s="4"/>
      <c r="E183" s="4"/>
    </row>
    <row r="184" spans="4:5">
      <c r="D184" s="4"/>
      <c r="E184" s="4"/>
    </row>
    <row r="185" spans="4:5">
      <c r="D185" s="4"/>
      <c r="E185" s="4"/>
    </row>
    <row r="186" spans="4:5">
      <c r="D186" s="4"/>
      <c r="E186" s="4"/>
    </row>
    <row r="187" spans="4:5">
      <c r="D187" s="4"/>
      <c r="E187" s="4"/>
    </row>
    <row r="188" spans="4:5">
      <c r="D188" s="4"/>
      <c r="E188" s="4"/>
    </row>
    <row r="189" spans="4:5">
      <c r="D189" s="4"/>
      <c r="E189" s="4"/>
    </row>
    <row r="190" spans="4:5">
      <c r="D190" s="4"/>
      <c r="E190" s="4"/>
    </row>
    <row r="191" spans="4:5">
      <c r="D191" s="4"/>
      <c r="E191" s="4"/>
    </row>
    <row r="192" spans="4:5">
      <c r="D192" s="4"/>
      <c r="E192" s="4"/>
    </row>
    <row r="193" spans="4:5">
      <c r="D193" s="4"/>
      <c r="E193" s="4"/>
    </row>
    <row r="194" spans="4:5">
      <c r="D194" s="4"/>
      <c r="E194" s="4"/>
    </row>
    <row r="195" spans="4:5">
      <c r="D195" s="4"/>
      <c r="E195" s="4"/>
    </row>
    <row r="196" spans="4:5">
      <c r="D196" s="4"/>
      <c r="E196" s="4"/>
    </row>
    <row r="197" spans="4:5">
      <c r="D197" s="4"/>
      <c r="E197" s="4"/>
    </row>
    <row r="198" spans="4:5">
      <c r="D198" s="4"/>
      <c r="E198" s="4"/>
    </row>
    <row r="199" spans="4:5">
      <c r="D199" s="4"/>
      <c r="E199" s="4"/>
    </row>
    <row r="200" spans="4:5">
      <c r="D200" s="4"/>
      <c r="E200" s="4"/>
    </row>
    <row r="201" spans="4:5">
      <c r="D201" s="4"/>
      <c r="E201" s="4"/>
    </row>
    <row r="202" spans="4:5">
      <c r="D202" s="4"/>
      <c r="E202" s="4"/>
    </row>
    <row r="203" spans="4:5">
      <c r="D203" s="4"/>
      <c r="E203" s="4"/>
    </row>
    <row r="204" spans="4:5">
      <c r="D204" s="4"/>
      <c r="E204" s="4"/>
    </row>
    <row r="205" spans="4:5">
      <c r="D205" s="4"/>
      <c r="E205" s="4"/>
    </row>
    <row r="206" spans="4:5">
      <c r="D206" s="4"/>
      <c r="E206" s="4"/>
    </row>
    <row r="207" spans="4:5">
      <c r="D207" s="4"/>
      <c r="E207" s="4"/>
    </row>
    <row r="208" spans="4:5">
      <c r="D208" s="4"/>
      <c r="E208" s="4"/>
    </row>
    <row r="209" spans="4:5">
      <c r="D209" s="4"/>
      <c r="E209" s="4"/>
    </row>
    <row r="210" spans="4:5">
      <c r="D210" s="4"/>
      <c r="E210" s="4"/>
    </row>
    <row r="211" spans="4:5">
      <c r="D211" s="4"/>
      <c r="E211" s="4"/>
    </row>
    <row r="212" spans="4:5">
      <c r="D212" s="4"/>
      <c r="E212" s="4"/>
    </row>
    <row r="213" spans="4:5">
      <c r="D213" s="4"/>
      <c r="E213" s="4"/>
    </row>
    <row r="214" spans="4:5">
      <c r="D214" s="4"/>
      <c r="E214" s="4"/>
    </row>
    <row r="215" spans="4:5">
      <c r="D215" s="4"/>
      <c r="E215" s="4"/>
    </row>
    <row r="216" spans="4:5">
      <c r="D216" s="4"/>
      <c r="E216" s="4"/>
    </row>
    <row r="217" spans="4:5">
      <c r="D217" s="4"/>
      <c r="E217" s="4"/>
    </row>
    <row r="218" spans="4:5">
      <c r="D218" s="4"/>
      <c r="E218" s="4"/>
    </row>
    <row r="219" spans="4:5">
      <c r="D219" s="4"/>
      <c r="E219" s="4"/>
    </row>
    <row r="220" spans="4:5">
      <c r="D220" s="4"/>
      <c r="E220" s="4"/>
    </row>
    <row r="221" spans="4:5">
      <c r="D221" s="4"/>
      <c r="E221" s="4"/>
    </row>
    <row r="222" spans="4:5">
      <c r="D222" s="4"/>
      <c r="E222" s="4"/>
    </row>
    <row r="223" spans="4:5">
      <c r="D223" s="4"/>
      <c r="E223" s="4"/>
    </row>
    <row r="224" spans="4:5">
      <c r="D224" s="4"/>
      <c r="E224" s="4"/>
    </row>
    <row r="225" spans="4:5">
      <c r="D225" s="4"/>
      <c r="E225" s="4"/>
    </row>
    <row r="226" spans="4:5">
      <c r="D226" s="4"/>
      <c r="E226" s="4"/>
    </row>
    <row r="227" spans="4:5">
      <c r="D227" s="4"/>
      <c r="E227" s="4"/>
    </row>
    <row r="228" spans="4:5">
      <c r="D228" s="4"/>
      <c r="E228" s="4"/>
    </row>
    <row r="229" spans="4:5">
      <c r="D229" s="4"/>
      <c r="E229" s="4"/>
    </row>
    <row r="230" spans="4:5">
      <c r="D230" s="4"/>
      <c r="E230" s="4"/>
    </row>
    <row r="231" spans="4:5">
      <c r="D231" s="4"/>
      <c r="E231" s="4"/>
    </row>
    <row r="232" spans="4:5">
      <c r="D232" s="4"/>
      <c r="E232" s="4"/>
    </row>
    <row r="233" spans="4:5">
      <c r="D233" s="4"/>
      <c r="E233" s="4"/>
    </row>
    <row r="234" spans="4:5">
      <c r="D234" s="4"/>
      <c r="E234" s="4"/>
    </row>
    <row r="235" spans="4:5">
      <c r="D235" s="4"/>
      <c r="E235" s="4"/>
    </row>
    <row r="236" spans="4:5">
      <c r="D236" s="4"/>
      <c r="E236" s="4"/>
    </row>
    <row r="237" spans="4:5">
      <c r="D237" s="4"/>
      <c r="E237" s="4"/>
    </row>
    <row r="238" spans="4:5">
      <c r="D238" s="4"/>
      <c r="E238" s="4"/>
    </row>
    <row r="239" spans="4:5">
      <c r="D239" s="4"/>
      <c r="E239" s="4"/>
    </row>
    <row r="240" spans="4:5">
      <c r="D240" s="4"/>
      <c r="E240" s="4"/>
    </row>
  </sheetData>
  <mergeCells count="5">
    <mergeCell ref="A2:E2"/>
    <mergeCell ref="A5:E5"/>
    <mergeCell ref="A20:E20"/>
    <mergeCell ref="A3:A4"/>
    <mergeCell ref="B3:B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84C060-A649-472C-A802-3BA4DA8271CF}"/>
</file>

<file path=customXml/itemProps2.xml><?xml version="1.0" encoding="utf-8"?>
<ds:datastoreItem xmlns:ds="http://schemas.openxmlformats.org/officeDocument/2006/customXml" ds:itemID="{E292C679-96A7-4123-BD7A-C9C2200BA512}"/>
</file>

<file path=customXml/itemProps3.xml><?xml version="1.0" encoding="utf-8"?>
<ds:datastoreItem xmlns:ds="http://schemas.openxmlformats.org/officeDocument/2006/customXml" ds:itemID="{201D77D7-8AC3-4B58-BA24-6624C7117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Pitwall</vt:lpstr>
      <vt:lpstr>LGO</vt:lpstr>
      <vt:lpstr>WR Dump</vt:lpstr>
      <vt:lpstr>WR Dump - C1</vt:lpstr>
      <vt:lpstr>WR Dump  - C2</vt:lpstr>
      <vt:lpstr>Dam Fill Material</vt:lpstr>
      <vt:lpstr>Native</vt:lpstr>
      <vt:lpstr>Mill</vt:lpstr>
      <vt:lpstr>Road</vt:lpstr>
      <vt:lpstr>Borrow Material</vt:lpstr>
      <vt:lpstr>'Borrow Material'!Print_Area</vt:lpstr>
      <vt:lpstr>'Dam Fill Material'!Print_Area</vt:lpstr>
      <vt:lpstr>LGO!Print_Area</vt:lpstr>
      <vt:lpstr>Mill!Print_Area</vt:lpstr>
      <vt:lpstr>Native!Print_Area</vt:lpstr>
      <vt:lpstr>Pitwall!Print_Area</vt:lpstr>
      <vt:lpstr>Road!Print_Area</vt:lpstr>
      <vt:lpstr>'WR Dump'!Print_Area</vt:lpstr>
      <vt:lpstr>'WR Dump  - C2'!Print_Area</vt:lpstr>
      <vt:lpstr>'WR Dump - C1'!Print_Area</vt:lpstr>
      <vt:lpstr>'WR Dump'!Print_Titles</vt:lpstr>
      <vt:lpstr>'WR Dump  - C2'!Print_Titles</vt:lpstr>
      <vt:lpstr>'WR Dump - C1'!Print_Titles</vt:lpstr>
    </vt:vector>
  </TitlesOfParts>
  <Company>Amec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Judy Andrina</cp:lastModifiedBy>
  <cp:lastPrinted>2014-03-18T18:41:37Z</cp:lastPrinted>
  <dcterms:created xsi:type="dcterms:W3CDTF">2013-12-20T20:59:54Z</dcterms:created>
  <dcterms:modified xsi:type="dcterms:W3CDTF">2014-03-18T18:44:22Z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