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20730" windowHeight="9915" activeTab="4"/>
  </bookViews>
  <sheets>
    <sheet name="1 - Hydrology" sheetId="1" r:id="rId1"/>
    <sheet name="Hydrology Legend" sheetId="3" r:id="rId2"/>
    <sheet name="2 - WQ Conditions" sheetId="5" r:id="rId3"/>
    <sheet name="3 - WQ results - May 4-6 2015" sheetId="8" r:id="rId4"/>
    <sheet name="3 - WQ results - May 12-14 2015" sheetId="6" r:id="rId5"/>
    <sheet name="3 - WQ instructions" sheetId="7" state="hidden" r:id="rId6"/>
  </sheets>
  <definedNames>
    <definedName name="_xlnm.Print_Area" localSheetId="4">'3 - WQ results - May 12-14 2015'!$A$1:$AO$117</definedName>
    <definedName name="_xlnm.Print_Area" localSheetId="3">'3 - WQ results - May 4-6 2015'!$A$1:$AN$117</definedName>
    <definedName name="_xlnm.Print_Titles" localSheetId="0">'1 - Hydrology'!$1:$1</definedName>
    <definedName name="_xlnm.Print_Titles" localSheetId="2">'2 - WQ Conditions'!$1:$1</definedName>
    <definedName name="_xlnm.Print_Titles" localSheetId="4">'3 - WQ results - May 12-14 2015'!$A:$E,'3 - WQ results - May 12-14 2015'!$1:$5</definedName>
    <definedName name="_xlnm.Print_Titles" localSheetId="3">'3 - WQ results - May 4-6 2015'!$A:$E,'3 - WQ results - May 4-6 2015'!$1:$5</definedName>
  </definedNames>
  <calcPr calcId="145621"/>
</workbook>
</file>

<file path=xl/calcChain.xml><?xml version="1.0" encoding="utf-8"?>
<calcChain xmlns="http://schemas.openxmlformats.org/spreadsheetml/2006/main">
  <c r="F93" i="8" l="1"/>
  <c r="G93" i="8"/>
  <c r="H93" i="8"/>
  <c r="I93" i="8"/>
  <c r="J93" i="8"/>
  <c r="F86" i="8"/>
  <c r="G86" i="8"/>
  <c r="H86" i="8"/>
  <c r="I86" i="8"/>
  <c r="J86" i="8"/>
  <c r="F83" i="8"/>
  <c r="G83" i="8"/>
  <c r="H83" i="8"/>
  <c r="I83" i="8"/>
  <c r="J83" i="8"/>
  <c r="F78" i="8"/>
  <c r="G78" i="8"/>
  <c r="H78" i="8"/>
  <c r="I78" i="8"/>
  <c r="J78" i="8"/>
  <c r="F54" i="8"/>
  <c r="G54" i="8"/>
  <c r="H54" i="8"/>
  <c r="I54" i="8"/>
  <c r="J54" i="8"/>
  <c r="F44" i="8"/>
  <c r="G44" i="8"/>
  <c r="H44" i="8"/>
  <c r="I44" i="8"/>
  <c r="J44" i="8"/>
  <c r="F39" i="8"/>
  <c r="G39" i="8"/>
  <c r="H39" i="8"/>
  <c r="I39" i="8"/>
  <c r="J39" i="8"/>
  <c r="F47" i="8"/>
  <c r="G47" i="8"/>
  <c r="H47" i="8"/>
  <c r="I47" i="8"/>
  <c r="J47" i="8"/>
  <c r="AA13" i="8" l="1"/>
  <c r="AA14" i="8"/>
  <c r="AA15" i="8"/>
  <c r="AA16" i="8"/>
  <c r="AA17" i="8"/>
  <c r="AA18" i="8"/>
  <c r="AA19" i="8"/>
  <c r="AA20" i="8"/>
  <c r="AA21" i="8"/>
  <c r="AA22" i="8"/>
  <c r="AA23" i="8"/>
  <c r="AA24" i="8"/>
  <c r="AA25" i="8"/>
  <c r="AA26" i="8"/>
  <c r="AA27" i="8"/>
  <c r="AA28" i="8"/>
  <c r="AA29" i="8"/>
  <c r="AA30" i="8"/>
  <c r="AA31" i="8"/>
  <c r="AA32" i="8"/>
  <c r="AA33" i="8"/>
  <c r="AA34" i="8"/>
  <c r="AA35" i="8"/>
  <c r="AA36" i="8"/>
  <c r="AA37" i="8"/>
  <c r="AA38" i="8"/>
  <c r="AA40" i="8"/>
  <c r="AA41" i="8"/>
  <c r="AA42" i="8"/>
  <c r="AA43" i="8"/>
  <c r="AA45" i="8"/>
  <c r="AA46" i="8"/>
  <c r="AA48" i="8"/>
  <c r="AA49" i="8"/>
  <c r="AA50" i="8"/>
  <c r="AA51" i="8"/>
  <c r="AA52" i="8"/>
  <c r="AA53" i="8"/>
  <c r="AA55" i="8"/>
  <c r="AA56" i="8"/>
  <c r="AA57" i="8"/>
  <c r="AA58" i="8"/>
  <c r="AA59" i="8"/>
  <c r="AA60" i="8"/>
  <c r="AA61" i="8"/>
  <c r="AA62" i="8"/>
  <c r="AA63" i="8"/>
  <c r="AA64" i="8"/>
  <c r="AA65" i="8"/>
  <c r="AA66" i="8"/>
  <c r="AA67" i="8"/>
  <c r="AA68" i="8"/>
  <c r="AA70" i="8"/>
  <c r="AA71" i="8"/>
  <c r="AA72" i="8"/>
  <c r="AA73" i="8"/>
  <c r="AA74" i="8"/>
  <c r="AA75" i="8"/>
  <c r="AA76" i="8"/>
  <c r="AA77" i="8"/>
  <c r="AA79" i="8"/>
  <c r="AA80" i="8"/>
  <c r="AA81" i="8"/>
  <c r="AA82" i="8"/>
  <c r="AA84" i="8"/>
  <c r="AA85" i="8"/>
  <c r="AA87" i="8"/>
  <c r="AA88" i="8"/>
  <c r="AA89" i="8"/>
  <c r="AA90" i="8"/>
  <c r="AA91" i="8"/>
  <c r="AA92" i="8"/>
  <c r="AA94" i="8"/>
  <c r="AA95" i="8"/>
  <c r="AA96" i="8"/>
  <c r="AA97" i="8"/>
  <c r="AA98" i="8"/>
  <c r="AA99" i="8"/>
  <c r="AA100" i="8"/>
  <c r="AA101" i="8"/>
  <c r="AA102" i="8"/>
  <c r="AA103" i="8"/>
  <c r="AA104" i="8"/>
  <c r="AA105" i="8"/>
  <c r="AA106" i="8"/>
  <c r="AA107" i="8"/>
  <c r="P40" i="8"/>
  <c r="P41" i="8"/>
  <c r="P42" i="8"/>
  <c r="P43" i="8"/>
  <c r="P45" i="8"/>
  <c r="P46" i="8"/>
  <c r="P48" i="8"/>
  <c r="P49" i="8"/>
  <c r="P50" i="8"/>
  <c r="P51" i="8"/>
  <c r="P52" i="8"/>
  <c r="P53" i="8"/>
  <c r="P55" i="8"/>
  <c r="P56" i="8"/>
  <c r="P57" i="8"/>
  <c r="P58" i="8"/>
  <c r="P59" i="8"/>
  <c r="P60" i="8"/>
  <c r="P61" i="8"/>
  <c r="P62" i="8"/>
  <c r="P63" i="8"/>
  <c r="P64" i="8"/>
  <c r="P65" i="8"/>
  <c r="P66" i="8"/>
  <c r="P67" i="8"/>
  <c r="P68" i="8"/>
  <c r="P70" i="8"/>
  <c r="P71" i="8"/>
  <c r="P72" i="8"/>
  <c r="P73" i="8"/>
  <c r="P74" i="8"/>
  <c r="P75" i="8"/>
  <c r="P76" i="8"/>
  <c r="P77" i="8"/>
  <c r="P79" i="8"/>
  <c r="P80" i="8"/>
  <c r="P81" i="8"/>
  <c r="P82" i="8"/>
  <c r="P84" i="8"/>
  <c r="P85" i="8"/>
  <c r="P87" i="8"/>
  <c r="P88" i="8"/>
  <c r="P89" i="8"/>
  <c r="P90" i="8"/>
  <c r="P91" i="8"/>
  <c r="P92" i="8"/>
  <c r="P94" i="8"/>
  <c r="P95" i="8"/>
  <c r="P96" i="8"/>
  <c r="P97" i="8"/>
  <c r="P98" i="8"/>
  <c r="P99" i="8"/>
  <c r="P100" i="8"/>
  <c r="P101" i="8"/>
  <c r="P102" i="8"/>
  <c r="P103" i="8"/>
  <c r="P104" i="8"/>
  <c r="P105" i="8"/>
  <c r="P106" i="8"/>
  <c r="P107" i="8"/>
  <c r="P13" i="8"/>
  <c r="P14" i="8"/>
  <c r="P15" i="8"/>
  <c r="P16" i="8"/>
  <c r="P17" i="8"/>
  <c r="P18" i="8"/>
  <c r="P19" i="8"/>
  <c r="P20" i="8"/>
  <c r="P21" i="8"/>
  <c r="P22" i="8"/>
  <c r="P23" i="8"/>
  <c r="P24" i="8"/>
  <c r="P25" i="8"/>
  <c r="P26" i="8"/>
  <c r="P27" i="8"/>
  <c r="P28" i="8"/>
  <c r="P29" i="8"/>
  <c r="P30" i="8"/>
  <c r="P31" i="8"/>
  <c r="P32" i="8"/>
  <c r="P33" i="8"/>
  <c r="P34" i="8"/>
  <c r="P35" i="8"/>
  <c r="P36" i="8"/>
  <c r="P37" i="8"/>
  <c r="P38" i="8"/>
  <c r="AA12" i="8"/>
  <c r="P12" i="8"/>
  <c r="K93" i="8"/>
  <c r="L93" i="8"/>
  <c r="N93" i="8"/>
  <c r="O93" i="8"/>
  <c r="Q93" i="8"/>
  <c r="R93" i="8"/>
  <c r="S93" i="8"/>
  <c r="T93" i="8"/>
  <c r="U93" i="8"/>
  <c r="V93" i="8"/>
  <c r="W93" i="8"/>
  <c r="X93" i="8"/>
  <c r="Y93" i="8"/>
  <c r="Z93" i="8"/>
  <c r="AB93" i="8"/>
  <c r="AC93" i="8"/>
  <c r="AD93" i="8"/>
  <c r="AE93" i="8"/>
  <c r="AF93" i="8"/>
  <c r="AG93" i="8"/>
  <c r="AH93" i="8"/>
  <c r="AI93" i="8"/>
  <c r="AJ93" i="8"/>
  <c r="AK93" i="8"/>
  <c r="AL93" i="8"/>
  <c r="AM93" i="8"/>
  <c r="AN93" i="8"/>
  <c r="K86" i="8"/>
  <c r="L86" i="8"/>
  <c r="N86" i="8"/>
  <c r="O86" i="8"/>
  <c r="Q86" i="8"/>
  <c r="R86" i="8"/>
  <c r="S86" i="8"/>
  <c r="T86" i="8"/>
  <c r="U86" i="8"/>
  <c r="V86" i="8"/>
  <c r="W86" i="8"/>
  <c r="X86" i="8"/>
  <c r="Y86" i="8"/>
  <c r="Z86" i="8"/>
  <c r="AB86" i="8"/>
  <c r="AC86" i="8"/>
  <c r="AD86" i="8"/>
  <c r="AE86" i="8"/>
  <c r="AF86" i="8"/>
  <c r="AG86" i="8"/>
  <c r="AH86" i="8"/>
  <c r="AI86" i="8"/>
  <c r="AJ86" i="8"/>
  <c r="AK86" i="8"/>
  <c r="AL86" i="8"/>
  <c r="AM86" i="8"/>
  <c r="AN86" i="8"/>
  <c r="K83" i="8"/>
  <c r="L83" i="8"/>
  <c r="N83" i="8"/>
  <c r="O83" i="8"/>
  <c r="Q83" i="8"/>
  <c r="R83" i="8"/>
  <c r="S83" i="8"/>
  <c r="T83" i="8"/>
  <c r="U83" i="8"/>
  <c r="V83" i="8"/>
  <c r="W83" i="8"/>
  <c r="X83" i="8"/>
  <c r="Y83" i="8"/>
  <c r="Z83" i="8"/>
  <c r="AB83" i="8"/>
  <c r="AC83" i="8"/>
  <c r="AD83" i="8"/>
  <c r="AE83" i="8"/>
  <c r="AF83" i="8"/>
  <c r="AG83" i="8"/>
  <c r="AH83" i="8"/>
  <c r="AI83" i="8"/>
  <c r="AJ83" i="8"/>
  <c r="AK83" i="8"/>
  <c r="AL83" i="8"/>
  <c r="AM83" i="8"/>
  <c r="AN83" i="8"/>
  <c r="K78" i="8"/>
  <c r="L78" i="8"/>
  <c r="N78" i="8"/>
  <c r="O78" i="8"/>
  <c r="Q78" i="8"/>
  <c r="R78" i="8"/>
  <c r="S78" i="8"/>
  <c r="T78" i="8"/>
  <c r="U78" i="8"/>
  <c r="V78" i="8"/>
  <c r="W78" i="8"/>
  <c r="X78" i="8"/>
  <c r="Y78" i="8"/>
  <c r="Z78" i="8"/>
  <c r="AB78" i="8"/>
  <c r="AC78" i="8"/>
  <c r="AD78" i="8"/>
  <c r="AE78" i="8"/>
  <c r="AF78" i="8"/>
  <c r="AG78" i="8"/>
  <c r="AH78" i="8"/>
  <c r="AI78" i="8"/>
  <c r="AJ78" i="8"/>
  <c r="AK78" i="8"/>
  <c r="AL78" i="8"/>
  <c r="AM78" i="8"/>
  <c r="AN78" i="8"/>
  <c r="K54" i="8"/>
  <c r="L54" i="8"/>
  <c r="N54" i="8"/>
  <c r="O54" i="8"/>
  <c r="Q54" i="8"/>
  <c r="R54" i="8"/>
  <c r="S54" i="8"/>
  <c r="T54" i="8"/>
  <c r="U54" i="8"/>
  <c r="V54" i="8"/>
  <c r="W54" i="8"/>
  <c r="X54" i="8"/>
  <c r="Y54" i="8"/>
  <c r="Z54" i="8"/>
  <c r="AB54" i="8"/>
  <c r="AC54" i="8"/>
  <c r="AD54" i="8"/>
  <c r="AE54" i="8"/>
  <c r="AF54" i="8"/>
  <c r="AG54" i="8"/>
  <c r="AH54" i="8"/>
  <c r="AI54" i="8"/>
  <c r="AJ54" i="8"/>
  <c r="AK54" i="8"/>
  <c r="AL54" i="8"/>
  <c r="AM54" i="8"/>
  <c r="AN54" i="8"/>
  <c r="K47" i="8"/>
  <c r="L47" i="8"/>
  <c r="N47" i="8"/>
  <c r="O47" i="8"/>
  <c r="Q47" i="8"/>
  <c r="R47" i="8"/>
  <c r="S47" i="8"/>
  <c r="T47" i="8"/>
  <c r="U47" i="8"/>
  <c r="V47" i="8"/>
  <c r="W47" i="8"/>
  <c r="X47" i="8"/>
  <c r="Y47" i="8"/>
  <c r="Z47" i="8"/>
  <c r="AB47" i="8"/>
  <c r="AC47" i="8"/>
  <c r="AD47" i="8"/>
  <c r="AE47" i="8"/>
  <c r="AF47" i="8"/>
  <c r="AG47" i="8"/>
  <c r="AH47" i="8"/>
  <c r="AI47" i="8"/>
  <c r="AJ47" i="8"/>
  <c r="AK47" i="8"/>
  <c r="AL47" i="8"/>
  <c r="AM47" i="8"/>
  <c r="AN47" i="8"/>
  <c r="K44" i="8"/>
  <c r="L44" i="8"/>
  <c r="N44" i="8"/>
  <c r="O44" i="8"/>
  <c r="Q44" i="8"/>
  <c r="R44" i="8"/>
  <c r="S44" i="8"/>
  <c r="T44" i="8"/>
  <c r="U44" i="8"/>
  <c r="V44" i="8"/>
  <c r="W44" i="8"/>
  <c r="X44" i="8"/>
  <c r="Y44" i="8"/>
  <c r="Z44" i="8"/>
  <c r="AB44" i="8"/>
  <c r="AC44" i="8"/>
  <c r="AD44" i="8"/>
  <c r="AE44" i="8"/>
  <c r="AF44" i="8"/>
  <c r="AG44" i="8"/>
  <c r="AH44" i="8"/>
  <c r="AI44" i="8"/>
  <c r="AJ44" i="8"/>
  <c r="AK44" i="8"/>
  <c r="AL44" i="8"/>
  <c r="AM44" i="8"/>
  <c r="AN44" i="8"/>
  <c r="AM39" i="8"/>
  <c r="AN39" i="8"/>
  <c r="L39" i="8"/>
  <c r="N39" i="8"/>
  <c r="O39" i="8"/>
  <c r="Q39" i="8"/>
  <c r="R39" i="8"/>
  <c r="S39" i="8"/>
  <c r="T39" i="8"/>
  <c r="U39" i="8"/>
  <c r="V39" i="8"/>
  <c r="W39" i="8"/>
  <c r="X39" i="8"/>
  <c r="Y39" i="8"/>
  <c r="Z39" i="8"/>
  <c r="AB39" i="8"/>
  <c r="AC39" i="8"/>
  <c r="AD39" i="8"/>
  <c r="AE39" i="8"/>
  <c r="AF39" i="8"/>
  <c r="AG39" i="8"/>
  <c r="AH39" i="8"/>
  <c r="AI39" i="8"/>
  <c r="AJ39" i="8"/>
  <c r="AK39" i="8"/>
  <c r="AL39" i="8"/>
  <c r="K39" i="8"/>
  <c r="M13" i="8"/>
  <c r="M14" i="8"/>
  <c r="M15" i="8"/>
  <c r="M16" i="8"/>
  <c r="M17" i="8"/>
  <c r="M18" i="8"/>
  <c r="M19" i="8"/>
  <c r="M20" i="8"/>
  <c r="M21" i="8"/>
  <c r="M22" i="8"/>
  <c r="M23" i="8"/>
  <c r="M24" i="8"/>
  <c r="M25" i="8"/>
  <c r="M26" i="8"/>
  <c r="M27" i="8"/>
  <c r="M28" i="8"/>
  <c r="M29" i="8"/>
  <c r="M30" i="8"/>
  <c r="M31" i="8"/>
  <c r="M32" i="8"/>
  <c r="M33" i="8"/>
  <c r="M34" i="8"/>
  <c r="M35" i="8"/>
  <c r="M36" i="8"/>
  <c r="M37" i="8"/>
  <c r="M38" i="8"/>
  <c r="M40" i="8"/>
  <c r="M41" i="8"/>
  <c r="M42" i="8"/>
  <c r="M43" i="8"/>
  <c r="M45" i="8"/>
  <c r="M46" i="8"/>
  <c r="M48" i="8"/>
  <c r="M49" i="8"/>
  <c r="M50" i="8"/>
  <c r="M51" i="8"/>
  <c r="M52" i="8"/>
  <c r="M53" i="8"/>
  <c r="M55" i="8"/>
  <c r="M56" i="8"/>
  <c r="M57" i="8"/>
  <c r="M58" i="8"/>
  <c r="M59" i="8"/>
  <c r="M60" i="8"/>
  <c r="M61" i="8"/>
  <c r="M62" i="8"/>
  <c r="M63" i="8"/>
  <c r="M64" i="8"/>
  <c r="M65" i="8"/>
  <c r="M66" i="8"/>
  <c r="M67" i="8"/>
  <c r="M68" i="8"/>
  <c r="M70" i="8"/>
  <c r="M71" i="8"/>
  <c r="M72" i="8"/>
  <c r="M73" i="8"/>
  <c r="M74" i="8"/>
  <c r="M75" i="8"/>
  <c r="M76" i="8"/>
  <c r="M77" i="8"/>
  <c r="M79" i="8"/>
  <c r="M80" i="8"/>
  <c r="M81" i="8"/>
  <c r="M82" i="8"/>
  <c r="M84" i="8"/>
  <c r="M85" i="8"/>
  <c r="M87" i="8"/>
  <c r="M88" i="8"/>
  <c r="M89" i="8"/>
  <c r="M90" i="8"/>
  <c r="M91" i="8"/>
  <c r="M92" i="8"/>
  <c r="M94" i="8"/>
  <c r="M95" i="8"/>
  <c r="M96" i="8"/>
  <c r="M97" i="8"/>
  <c r="M98" i="8"/>
  <c r="M99" i="8"/>
  <c r="M100" i="8"/>
  <c r="M101" i="8"/>
  <c r="M102" i="8"/>
  <c r="M103" i="8"/>
  <c r="M104" i="8"/>
  <c r="M105" i="8"/>
  <c r="M106" i="8"/>
  <c r="M107" i="8"/>
  <c r="M12" i="8"/>
  <c r="E83" i="8"/>
  <c r="AC107" i="6" l="1"/>
  <c r="O107" i="6"/>
  <c r="J107" i="6"/>
  <c r="AC106" i="6"/>
  <c r="O106" i="6"/>
  <c r="J106" i="6"/>
  <c r="AC105" i="6"/>
  <c r="O105" i="6"/>
  <c r="J105" i="6"/>
  <c r="AC104" i="6"/>
  <c r="O104" i="6"/>
  <c r="J104" i="6"/>
  <c r="AC103" i="6"/>
  <c r="O103" i="6"/>
  <c r="J103" i="6"/>
  <c r="AC102" i="6"/>
  <c r="O102" i="6"/>
  <c r="J102" i="6"/>
  <c r="AC101" i="6"/>
  <c r="O101" i="6"/>
  <c r="J101" i="6"/>
  <c r="AC100" i="6"/>
  <c r="O100" i="6"/>
  <c r="J100" i="6"/>
  <c r="AC99" i="6"/>
  <c r="O99" i="6"/>
  <c r="J99" i="6"/>
  <c r="AC98" i="6"/>
  <c r="O98" i="6"/>
  <c r="J98" i="6"/>
  <c r="AC97" i="6"/>
  <c r="O97" i="6"/>
  <c r="J97" i="6"/>
  <c r="AC96" i="6"/>
  <c r="O96" i="6"/>
  <c r="J96" i="6"/>
  <c r="AC95" i="6"/>
  <c r="O95" i="6"/>
  <c r="J95" i="6"/>
  <c r="AC94" i="6"/>
  <c r="O94" i="6"/>
  <c r="J94" i="6"/>
  <c r="AN93" i="6"/>
  <c r="AM93" i="6"/>
  <c r="AL93" i="6"/>
  <c r="AK93" i="6"/>
  <c r="AJ93" i="6"/>
  <c r="AI93" i="6"/>
  <c r="AH93" i="6"/>
  <c r="AG93" i="6"/>
  <c r="AF93" i="6"/>
  <c r="AE93" i="6"/>
  <c r="AD93" i="6"/>
  <c r="AB93" i="6"/>
  <c r="AA93" i="6"/>
  <c r="Z93" i="6"/>
  <c r="Y93" i="6"/>
  <c r="X93" i="6"/>
  <c r="W93" i="6"/>
  <c r="V93" i="6"/>
  <c r="U93" i="6"/>
  <c r="T93" i="6"/>
  <c r="S93" i="6"/>
  <c r="R93" i="6"/>
  <c r="Q93" i="6"/>
  <c r="P93" i="6"/>
  <c r="N93" i="6"/>
  <c r="M93" i="6"/>
  <c r="L93" i="6"/>
  <c r="K93" i="6"/>
  <c r="I93" i="6"/>
  <c r="H93" i="6"/>
  <c r="G93" i="6"/>
  <c r="F93" i="6"/>
  <c r="AC92" i="6"/>
  <c r="O92" i="6"/>
  <c r="J92" i="6"/>
  <c r="AC91" i="6"/>
  <c r="O91" i="6"/>
  <c r="J91" i="6"/>
  <c r="AC90" i="6"/>
  <c r="O90" i="6"/>
  <c r="J90" i="6"/>
  <c r="AC89" i="6"/>
  <c r="O89" i="6"/>
  <c r="J89" i="6"/>
  <c r="AC88" i="6"/>
  <c r="O88" i="6"/>
  <c r="J88" i="6"/>
  <c r="AC87" i="6"/>
  <c r="O87" i="6"/>
  <c r="AN86" i="6"/>
  <c r="AM86" i="6"/>
  <c r="AL86" i="6"/>
  <c r="AK86" i="6"/>
  <c r="AJ86" i="6"/>
  <c r="AI86" i="6"/>
  <c r="AH86" i="6"/>
  <c r="AG86" i="6"/>
  <c r="AF86" i="6"/>
  <c r="AE86" i="6"/>
  <c r="AD86" i="6"/>
  <c r="AB86" i="6"/>
  <c r="AA86" i="6"/>
  <c r="Z86" i="6"/>
  <c r="Y86" i="6"/>
  <c r="X86" i="6"/>
  <c r="W86" i="6"/>
  <c r="V86" i="6"/>
  <c r="U86" i="6"/>
  <c r="T86" i="6"/>
  <c r="S86" i="6"/>
  <c r="R86" i="6"/>
  <c r="Q86" i="6"/>
  <c r="P86" i="6"/>
  <c r="N86" i="6"/>
  <c r="M86" i="6"/>
  <c r="L86" i="6"/>
  <c r="K86" i="6"/>
  <c r="J86" i="6"/>
  <c r="I86" i="6"/>
  <c r="H86" i="6"/>
  <c r="G86" i="6"/>
  <c r="F86" i="6"/>
  <c r="AC85" i="6"/>
  <c r="O85" i="6"/>
  <c r="J85" i="6"/>
  <c r="AC84" i="6"/>
  <c r="O84" i="6"/>
  <c r="J84" i="6"/>
  <c r="AN83" i="6"/>
  <c r="AM83" i="6"/>
  <c r="AL83" i="6"/>
  <c r="AK83" i="6"/>
  <c r="AJ83" i="6"/>
  <c r="AI83" i="6"/>
  <c r="AH83" i="6"/>
  <c r="AG83" i="6"/>
  <c r="AF83" i="6"/>
  <c r="AE83" i="6"/>
  <c r="AD83" i="6"/>
  <c r="AB83" i="6"/>
  <c r="AA83" i="6"/>
  <c r="Z83" i="6"/>
  <c r="Y83" i="6"/>
  <c r="X83" i="6"/>
  <c r="W83" i="6"/>
  <c r="V83" i="6"/>
  <c r="U83" i="6"/>
  <c r="T83" i="6"/>
  <c r="S83" i="6"/>
  <c r="R83" i="6"/>
  <c r="Q83" i="6"/>
  <c r="P83" i="6"/>
  <c r="N83" i="6"/>
  <c r="M83" i="6"/>
  <c r="L83" i="6"/>
  <c r="K83" i="6"/>
  <c r="I83" i="6"/>
  <c r="H83" i="6"/>
  <c r="G83" i="6"/>
  <c r="F83" i="6"/>
  <c r="E83" i="6"/>
  <c r="AC82" i="6"/>
  <c r="O82" i="6"/>
  <c r="J82" i="6"/>
  <c r="AC81" i="6"/>
  <c r="O81" i="6"/>
  <c r="J81" i="6"/>
  <c r="AC80" i="6"/>
  <c r="O80" i="6"/>
  <c r="J80" i="6"/>
  <c r="AC79" i="6"/>
  <c r="O79" i="6"/>
  <c r="J79" i="6"/>
  <c r="AN78" i="6"/>
  <c r="AM78" i="6"/>
  <c r="AL78" i="6"/>
  <c r="AK78" i="6"/>
  <c r="AJ78" i="6"/>
  <c r="AI78" i="6"/>
  <c r="AH78" i="6"/>
  <c r="AG78" i="6"/>
  <c r="AF78" i="6"/>
  <c r="AE78" i="6"/>
  <c r="AD78" i="6"/>
  <c r="AB78" i="6"/>
  <c r="AA78" i="6"/>
  <c r="Z78" i="6"/>
  <c r="Y78" i="6"/>
  <c r="X78" i="6"/>
  <c r="W78" i="6"/>
  <c r="V78" i="6"/>
  <c r="U78" i="6"/>
  <c r="T78" i="6"/>
  <c r="S78" i="6"/>
  <c r="R78" i="6"/>
  <c r="Q78" i="6"/>
  <c r="P78" i="6"/>
  <c r="N78" i="6"/>
  <c r="M78" i="6"/>
  <c r="L78" i="6"/>
  <c r="K78" i="6"/>
  <c r="I78" i="6"/>
  <c r="H78" i="6"/>
  <c r="G78" i="6"/>
  <c r="F78" i="6"/>
  <c r="AC77" i="6"/>
  <c r="O77" i="6"/>
  <c r="J77" i="6"/>
  <c r="AC76" i="6"/>
  <c r="O76" i="6"/>
  <c r="J76" i="6"/>
  <c r="AC75" i="6"/>
  <c r="O75" i="6"/>
  <c r="J75" i="6"/>
  <c r="AC74" i="6"/>
  <c r="O74" i="6"/>
  <c r="J74" i="6"/>
  <c r="AC73" i="6"/>
  <c r="O73" i="6"/>
  <c r="J73" i="6"/>
  <c r="AC72" i="6"/>
  <c r="O72" i="6"/>
  <c r="J72" i="6"/>
  <c r="AC71" i="6"/>
  <c r="O71" i="6"/>
  <c r="J71" i="6"/>
  <c r="AC70" i="6"/>
  <c r="O70" i="6"/>
  <c r="J70" i="6"/>
  <c r="AC69" i="6"/>
  <c r="O69" i="6"/>
  <c r="J69" i="6"/>
  <c r="AC68" i="6"/>
  <c r="O68" i="6"/>
  <c r="J68" i="6"/>
  <c r="AC67" i="6"/>
  <c r="O67" i="6"/>
  <c r="J67" i="6"/>
  <c r="AC66" i="6"/>
  <c r="O66" i="6"/>
  <c r="J66" i="6"/>
  <c r="AC65" i="6"/>
  <c r="O65" i="6"/>
  <c r="J65" i="6"/>
  <c r="AC64" i="6"/>
  <c r="O64" i="6"/>
  <c r="J64" i="6"/>
  <c r="AC63" i="6"/>
  <c r="O63" i="6"/>
  <c r="J63" i="6"/>
  <c r="AC62" i="6"/>
  <c r="O62" i="6"/>
  <c r="J62" i="6"/>
  <c r="AC61" i="6"/>
  <c r="O61" i="6"/>
  <c r="J61" i="6"/>
  <c r="AC60" i="6"/>
  <c r="O60" i="6"/>
  <c r="J60" i="6"/>
  <c r="AC59" i="6"/>
  <c r="O59" i="6"/>
  <c r="J59" i="6"/>
  <c r="AC58" i="6"/>
  <c r="O58" i="6"/>
  <c r="J58" i="6"/>
  <c r="AC57" i="6"/>
  <c r="O57" i="6"/>
  <c r="J57" i="6"/>
  <c r="AC56" i="6"/>
  <c r="O56" i="6"/>
  <c r="J56" i="6"/>
  <c r="AC55" i="6"/>
  <c r="O55" i="6"/>
  <c r="J55" i="6"/>
  <c r="AO54" i="6"/>
  <c r="AN54" i="6"/>
  <c r="AM54" i="6"/>
  <c r="AL54" i="6"/>
  <c r="AK54" i="6"/>
  <c r="AJ54" i="6"/>
  <c r="AI54" i="6"/>
  <c r="AH54" i="6"/>
  <c r="AG54" i="6"/>
  <c r="AF54" i="6"/>
  <c r="AE54" i="6"/>
  <c r="AD54" i="6"/>
  <c r="AB54" i="6"/>
  <c r="AA54" i="6"/>
  <c r="Z54" i="6"/>
  <c r="Y54" i="6"/>
  <c r="X54" i="6"/>
  <c r="W54" i="6"/>
  <c r="V54" i="6"/>
  <c r="U54" i="6"/>
  <c r="T54" i="6"/>
  <c r="S54" i="6"/>
  <c r="R54" i="6"/>
  <c r="Q54" i="6"/>
  <c r="P54" i="6"/>
  <c r="N54" i="6"/>
  <c r="M54" i="6"/>
  <c r="L54" i="6"/>
  <c r="K54" i="6"/>
  <c r="I54" i="6"/>
  <c r="H54" i="6"/>
  <c r="G54" i="6"/>
  <c r="F54" i="6"/>
  <c r="AC53" i="6"/>
  <c r="O53" i="6"/>
  <c r="J53" i="6"/>
  <c r="AC52" i="6"/>
  <c r="O52" i="6"/>
  <c r="J52" i="6"/>
  <c r="AC51" i="6"/>
  <c r="O51" i="6"/>
  <c r="J51" i="6"/>
  <c r="AC50" i="6"/>
  <c r="O50" i="6"/>
  <c r="J50" i="6"/>
  <c r="AC49" i="6"/>
  <c r="O49" i="6"/>
  <c r="J49" i="6"/>
  <c r="AC48" i="6"/>
  <c r="O48" i="6"/>
  <c r="J48" i="6"/>
  <c r="AO47" i="6"/>
  <c r="AN47" i="6"/>
  <c r="AM47" i="6"/>
  <c r="AL47" i="6"/>
  <c r="AK47" i="6"/>
  <c r="AJ47" i="6"/>
  <c r="AI47" i="6"/>
  <c r="AH47" i="6"/>
  <c r="AG47" i="6"/>
  <c r="AF47" i="6"/>
  <c r="AE47" i="6"/>
  <c r="AD47" i="6"/>
  <c r="AB47" i="6"/>
  <c r="AA47" i="6"/>
  <c r="Z47" i="6"/>
  <c r="Y47" i="6"/>
  <c r="X47" i="6"/>
  <c r="W47" i="6"/>
  <c r="V47" i="6"/>
  <c r="U47" i="6"/>
  <c r="T47" i="6"/>
  <c r="S47" i="6"/>
  <c r="R47" i="6"/>
  <c r="Q47" i="6"/>
  <c r="P47" i="6"/>
  <c r="N47" i="6"/>
  <c r="M47" i="6"/>
  <c r="L47" i="6"/>
  <c r="K47" i="6"/>
  <c r="I47" i="6"/>
  <c r="H47" i="6"/>
  <c r="G47" i="6"/>
  <c r="F47" i="6"/>
  <c r="AC46" i="6"/>
  <c r="O46" i="6"/>
  <c r="J46" i="6"/>
  <c r="AC45" i="6"/>
  <c r="O45" i="6"/>
  <c r="J45" i="6"/>
  <c r="AO44" i="6"/>
  <c r="AN44" i="6"/>
  <c r="AM44" i="6"/>
  <c r="AL44" i="6"/>
  <c r="AK44" i="6"/>
  <c r="AJ44" i="6"/>
  <c r="AI44" i="6"/>
  <c r="AH44" i="6"/>
  <c r="AG44" i="6"/>
  <c r="AF44" i="6"/>
  <c r="AE44" i="6"/>
  <c r="AD44" i="6"/>
  <c r="AB44" i="6"/>
  <c r="AA44" i="6"/>
  <c r="Z44" i="6"/>
  <c r="Y44" i="6"/>
  <c r="X44" i="6"/>
  <c r="W44" i="6"/>
  <c r="V44" i="6"/>
  <c r="U44" i="6"/>
  <c r="T44" i="6"/>
  <c r="S44" i="6"/>
  <c r="R44" i="6"/>
  <c r="Q44" i="6"/>
  <c r="P44" i="6"/>
  <c r="N44" i="6"/>
  <c r="M44" i="6"/>
  <c r="L44" i="6"/>
  <c r="K44" i="6"/>
  <c r="I44" i="6"/>
  <c r="H44" i="6"/>
  <c r="G44" i="6"/>
  <c r="F44" i="6"/>
  <c r="AC43" i="6"/>
  <c r="O43" i="6"/>
  <c r="J43" i="6"/>
  <c r="AC42" i="6"/>
  <c r="O42" i="6"/>
  <c r="J42" i="6"/>
  <c r="AC41" i="6"/>
  <c r="O41" i="6"/>
  <c r="J41" i="6"/>
  <c r="AC40" i="6"/>
  <c r="O40" i="6"/>
  <c r="J40" i="6"/>
  <c r="AO39" i="6"/>
  <c r="AN39" i="6"/>
  <c r="AM39" i="6"/>
  <c r="AL39" i="6"/>
  <c r="AK39" i="6"/>
  <c r="AJ39" i="6"/>
  <c r="AI39" i="6"/>
  <c r="AH39" i="6"/>
  <c r="AG39" i="6"/>
  <c r="AF39" i="6"/>
  <c r="AE39" i="6"/>
  <c r="AD39" i="6"/>
  <c r="AB39" i="6"/>
  <c r="AA39" i="6"/>
  <c r="Z39" i="6"/>
  <c r="Y39" i="6"/>
  <c r="X39" i="6"/>
  <c r="W39" i="6"/>
  <c r="V39" i="6"/>
  <c r="U39" i="6"/>
  <c r="T39" i="6"/>
  <c r="S39" i="6"/>
  <c r="R39" i="6"/>
  <c r="Q39" i="6"/>
  <c r="P39" i="6"/>
  <c r="N39" i="6"/>
  <c r="M39" i="6"/>
  <c r="L39" i="6"/>
  <c r="K39" i="6"/>
  <c r="I39" i="6"/>
  <c r="H39" i="6"/>
  <c r="G39" i="6"/>
  <c r="F39" i="6"/>
  <c r="AC38" i="6"/>
  <c r="O38" i="6"/>
  <c r="J38" i="6"/>
  <c r="AC37" i="6"/>
  <c r="O37" i="6"/>
  <c r="J37" i="6"/>
  <c r="AC36" i="6"/>
  <c r="O36" i="6"/>
  <c r="J36" i="6"/>
  <c r="AC35" i="6"/>
  <c r="O35" i="6"/>
  <c r="J35" i="6"/>
  <c r="AC34" i="6"/>
  <c r="O34" i="6"/>
  <c r="J34" i="6"/>
  <c r="AC33" i="6"/>
  <c r="O33" i="6"/>
  <c r="J33" i="6"/>
  <c r="AC32" i="6"/>
  <c r="O32" i="6"/>
  <c r="J32" i="6"/>
  <c r="AC31" i="6"/>
  <c r="O31" i="6"/>
  <c r="J31" i="6"/>
  <c r="AC30" i="6"/>
  <c r="O30" i="6"/>
  <c r="J30" i="6"/>
  <c r="AC29" i="6"/>
  <c r="O29" i="6"/>
  <c r="J29" i="6"/>
  <c r="AC28" i="6"/>
  <c r="O28" i="6"/>
  <c r="J28" i="6"/>
  <c r="AC27" i="6"/>
  <c r="O27" i="6"/>
  <c r="J27" i="6"/>
  <c r="AC26" i="6"/>
  <c r="O26" i="6"/>
  <c r="J26" i="6"/>
  <c r="AC25" i="6"/>
  <c r="O25" i="6"/>
  <c r="J25" i="6"/>
  <c r="AC24" i="6"/>
  <c r="O24" i="6"/>
  <c r="J24" i="6"/>
  <c r="AC23" i="6"/>
  <c r="O23" i="6"/>
  <c r="J23" i="6"/>
  <c r="AC22" i="6"/>
  <c r="O22" i="6"/>
  <c r="J22" i="6"/>
  <c r="AC21" i="6"/>
  <c r="O21" i="6"/>
  <c r="J21" i="6"/>
  <c r="AC20" i="6"/>
  <c r="O20" i="6"/>
  <c r="J20" i="6"/>
  <c r="AC19" i="6"/>
  <c r="O19" i="6"/>
  <c r="J19" i="6"/>
  <c r="AC18" i="6"/>
  <c r="O18" i="6"/>
  <c r="J18" i="6"/>
  <c r="AC17" i="6"/>
  <c r="O17" i="6"/>
  <c r="J17" i="6"/>
  <c r="AC16" i="6"/>
  <c r="O16" i="6"/>
  <c r="J16" i="6"/>
  <c r="AC15" i="6"/>
  <c r="O15" i="6"/>
  <c r="J15" i="6"/>
  <c r="AC14" i="6"/>
  <c r="O14" i="6"/>
  <c r="J14" i="6"/>
  <c r="AC13" i="6"/>
  <c r="O13" i="6"/>
  <c r="J13" i="6"/>
  <c r="AC12" i="6"/>
  <c r="O12" i="6"/>
  <c r="J12" i="6"/>
</calcChain>
</file>

<file path=xl/sharedStrings.xml><?xml version="1.0" encoding="utf-8"?>
<sst xmlns="http://schemas.openxmlformats.org/spreadsheetml/2006/main" count="3744" uniqueCount="639">
  <si>
    <t>Comments</t>
  </si>
  <si>
    <t>ATM-VC5</t>
  </si>
  <si>
    <t>H-BC</t>
  </si>
  <si>
    <t>X</t>
  </si>
  <si>
    <t>H-DC-B</t>
  </si>
  <si>
    <t>B</t>
  </si>
  <si>
    <t>H-SEEP</t>
  </si>
  <si>
    <t>H-VC-DBC</t>
  </si>
  <si>
    <t>H-VC-R</t>
  </si>
  <si>
    <t>H-VC-U</t>
  </si>
  <si>
    <t>H-VC-UMN</t>
  </si>
  <si>
    <t>ADV-MID</t>
  </si>
  <si>
    <t>Mid Section Method - Acoustic Doppler Velocimeter</t>
  </si>
  <si>
    <t>SS</t>
  </si>
  <si>
    <t>Brine Salt Slug Tracer</t>
  </si>
  <si>
    <t>V</t>
  </si>
  <si>
    <t>Volumetric</t>
  </si>
  <si>
    <t>W</t>
  </si>
  <si>
    <t>Weir</t>
  </si>
  <si>
    <t>N</t>
  </si>
  <si>
    <t>None</t>
  </si>
  <si>
    <t>No measurement could be obtained.</t>
  </si>
  <si>
    <t>SD</t>
  </si>
  <si>
    <t>Dry Salt Slug Tracer</t>
  </si>
  <si>
    <t>HWM</t>
  </si>
  <si>
    <t>High Water Mark - Indirect Method</t>
  </si>
  <si>
    <t>ADCP</t>
  </si>
  <si>
    <t>Acoustic Doppler Current Profiler</t>
  </si>
  <si>
    <t>SC</t>
  </si>
  <si>
    <t>Constant Rate Salt Tracer</t>
  </si>
  <si>
    <t>CM-MID</t>
  </si>
  <si>
    <t>Mid Section Method - Current Meter</t>
  </si>
  <si>
    <t>F</t>
  </si>
  <si>
    <t>E</t>
  </si>
  <si>
    <t>Estimated value</t>
  </si>
  <si>
    <t>Backwater effects (ice related)</t>
  </si>
  <si>
    <t>Instrument malfunction</t>
  </si>
  <si>
    <t>M</t>
  </si>
  <si>
    <t>Manual measurement</t>
  </si>
  <si>
    <t>A</t>
  </si>
  <si>
    <t>Automated measurement (logged)</t>
  </si>
  <si>
    <t>ML</t>
  </si>
  <si>
    <t>Missing length data</t>
  </si>
  <si>
    <t>MD</t>
  </si>
  <si>
    <t>Missing depth data</t>
  </si>
  <si>
    <t>MW</t>
  </si>
  <si>
    <t>Missing width data</t>
  </si>
  <si>
    <t>O</t>
  </si>
  <si>
    <t>Outside of measurement reporting range</t>
  </si>
  <si>
    <t>S</t>
  </si>
  <si>
    <t>Suspect data</t>
  </si>
  <si>
    <t>MI</t>
  </si>
  <si>
    <t>Missing Data</t>
  </si>
  <si>
    <t>SH-L</t>
  </si>
  <si>
    <t>Data logger Shift</t>
  </si>
  <si>
    <t>SH-SG</t>
  </si>
  <si>
    <t>Staff Gauge Shift</t>
  </si>
  <si>
    <t>UR</t>
  </si>
  <si>
    <t>Under review</t>
  </si>
  <si>
    <t>Measurement ID</t>
  </si>
  <si>
    <t>Hydrometric Identifier  (HID)</t>
  </si>
  <si>
    <t>Measurement Date</t>
  </si>
  <si>
    <t>Measurement Time</t>
  </si>
  <si>
    <t>Measurement Method</t>
  </si>
  <si>
    <t>Measurement Method ID</t>
  </si>
  <si>
    <t>Measurement Description</t>
  </si>
  <si>
    <t>Salt dilution gauging using a brine salt slug.</t>
  </si>
  <si>
    <t>Volumetric measurement obtained by filling a graduated contained at a culvert, pipe outlet or weir.</t>
  </si>
  <si>
    <t>Measurement obtained by a rated structure (v-notch weir).</t>
  </si>
  <si>
    <t>Salt dilution gauging using a dry salt slug.</t>
  </si>
  <si>
    <t>Indirect method using high water mark in the slope-area calculation for estimating high discharges.</t>
  </si>
  <si>
    <t>Cross-sectional velocity using an ADCP, mid-section method.</t>
  </si>
  <si>
    <t>Cross-sectional velocity using an ADV, mid-section method.</t>
  </si>
  <si>
    <t>Salt dilution gauging using the constant rate method.</t>
  </si>
  <si>
    <t>Cross-sectional velocity using a velocimeter (Swoffer or Pygmy AA)</t>
  </si>
  <si>
    <t>Discharge Data Flag Legend</t>
  </si>
  <si>
    <t>Poor channel conditions for discharge measurement</t>
  </si>
  <si>
    <t>Discharge Measurement Method Legend</t>
  </si>
  <si>
    <t>Missing data</t>
  </si>
  <si>
    <t>Instrument Malfunction</t>
  </si>
  <si>
    <t>Outside measurement Accuracy (+/-0.003 m)</t>
  </si>
  <si>
    <t>No survey conducted</t>
  </si>
  <si>
    <t>Survey Data Flag Legend</t>
  </si>
  <si>
    <t>Survey Flag</t>
  </si>
  <si>
    <t>Survey Flag Description</t>
  </si>
  <si>
    <t>Discharge Data Flag</t>
  </si>
  <si>
    <t>Discharge Data Flag Description</t>
  </si>
  <si>
    <t>Discharge Measurement Method</t>
  </si>
  <si>
    <t>Surveyed Water Elevation (m)</t>
  </si>
  <si>
    <t>Survey Data Flag</t>
  </si>
  <si>
    <r>
      <t>Discharge (m</t>
    </r>
    <r>
      <rPr>
        <b/>
        <vertAlign val="superscript"/>
        <sz val="10"/>
        <color indexed="8"/>
        <rFont val="Calibri"/>
        <family val="2"/>
      </rPr>
      <t>3</t>
    </r>
    <r>
      <rPr>
        <b/>
        <sz val="10"/>
        <color indexed="8"/>
        <rFont val="Calibri"/>
        <family val="2"/>
      </rPr>
      <t>/s)</t>
    </r>
  </si>
  <si>
    <t>Back Creek</t>
  </si>
  <si>
    <t>Diversion Channel at Bridge</t>
  </si>
  <si>
    <t>H-DC-D1B</t>
  </si>
  <si>
    <t>Dome Creek at D1b</t>
  </si>
  <si>
    <t>H-DC-DX</t>
  </si>
  <si>
    <t>Dome Creek at DX</t>
  </si>
  <si>
    <t>H-DC-DX+105</t>
  </si>
  <si>
    <t>Dome Creek at DX+105</t>
  </si>
  <si>
    <t>H-DC-M-WP</t>
  </si>
  <si>
    <t>H-DC-R</t>
  </si>
  <si>
    <t>Dome Creek at Road</t>
  </si>
  <si>
    <t>H-PC-DSP</t>
  </si>
  <si>
    <t>Pony Creek Downstream of Pit</t>
  </si>
  <si>
    <t>Seepage Pond Outflow</t>
  </si>
  <si>
    <t>H-TP</t>
  </si>
  <si>
    <t>Tailings Pond</t>
  </si>
  <si>
    <t>Victoria Creek Downstream of Back Creek</t>
  </si>
  <si>
    <t>Victoria Creek at Road</t>
  </si>
  <si>
    <t>Upper Victoria Creek</t>
  </si>
  <si>
    <t>Victoria Creek Upstream of Minnesota Creek</t>
  </si>
  <si>
    <t>Hydrometric ID</t>
  </si>
  <si>
    <t>Hydrometric Stations</t>
  </si>
  <si>
    <t>Atmospheric Barologger (5) at Victoria Creek</t>
  </si>
  <si>
    <t>Middle Dome Creek at Weir Pond</t>
  </si>
  <si>
    <t>Water Quality Site</t>
  </si>
  <si>
    <t>WQ-PIT-1</t>
  </si>
  <si>
    <t>WQ-PIT-2</t>
  </si>
  <si>
    <t>WQ-PIT-3</t>
  </si>
  <si>
    <t>WQ-SEEP</t>
  </si>
  <si>
    <t>WQ-TP</t>
  </si>
  <si>
    <t>WQ-DC-DX</t>
  </si>
  <si>
    <t>Sample Collected? (Y/N)</t>
  </si>
  <si>
    <t>Y</t>
  </si>
  <si>
    <t>WQ-MS-S-03</t>
  </si>
  <si>
    <t>WQ-DC-D1b</t>
  </si>
  <si>
    <t>WQ-DC-B</t>
  </si>
  <si>
    <t>WQ-DC-U</t>
  </si>
  <si>
    <t>WQ-DC-R</t>
  </si>
  <si>
    <t>WQ-BC</t>
  </si>
  <si>
    <t>WQ-VC-U</t>
  </si>
  <si>
    <t>WQ-VC-DBC</t>
  </si>
  <si>
    <t>WQ-VC-UMN</t>
  </si>
  <si>
    <t>WQ-VC-R</t>
  </si>
  <si>
    <t>WQ-VC-R+150</t>
  </si>
  <si>
    <t>WQ-PW</t>
  </si>
  <si>
    <t>WQ-PC-U</t>
  </si>
  <si>
    <t>WQ-PC-D</t>
  </si>
  <si>
    <t>WQ-ADIT-SEEP</t>
  </si>
  <si>
    <t>No flow or water observed at site.</t>
  </si>
  <si>
    <t>Flow is braided throughout the area due to high flows and continued presence of ice (up to 30 cm thick) that remains in the Back Creek channel.  Sample collected from open water lead next to regular sample site.</t>
  </si>
  <si>
    <t>WQ-CH-P-13-01</t>
  </si>
  <si>
    <t>Channel mostly open, with some ice along right downstream bank.</t>
  </si>
  <si>
    <t>Channel mostly open, with some ice along right downstream bank.  Flow was moderate-high and clear.</t>
  </si>
  <si>
    <t>Ice covering sample site. Had to chip away ice to access water flowing beneath.</t>
  </si>
  <si>
    <t>Channel is now largely ice-free (some ice patches 1-10 cm).  The flow level was moderate with light turbidity.</t>
  </si>
  <si>
    <t>WQ-DC-DX+105</t>
  </si>
  <si>
    <t>Some ice upstream and downstream of sample site. Open lead at site.</t>
  </si>
  <si>
    <t>Small amounts of ice/snow remain at the site on right bank; water flow was high, and water was clear.</t>
  </si>
  <si>
    <t>Ice covering sample site. Had to chip away ice to access water. Good flow beneath ice.</t>
  </si>
  <si>
    <t>Discontinuous ice present on site; some water flowing over ice.  Water level was moderately high.</t>
  </si>
  <si>
    <t>Collected from WQ-DC-R-r.</t>
  </si>
  <si>
    <t>Sample taken from open channel in middle of stream near regular location.  Stream is flowing over ice. Thick ice and snow still covering areas (stilling well top just exposed).</t>
  </si>
  <si>
    <t>Sample taken from open channel in middle of stream near regular location.  Ice of variable thickness (0 – 50 cm) still present at site.</t>
  </si>
  <si>
    <t>WQ-DESS-01</t>
  </si>
  <si>
    <t>Small trickle of water present at sample site – suitable for collection.  Flow estimated at 0.22 L/s.</t>
  </si>
  <si>
    <t>Water levels had increased from previous week, and a sample was collected.  The flow rate was 0.319 L/s.</t>
  </si>
  <si>
    <t>WQ-DESS-02</t>
  </si>
  <si>
    <t>Site frozen to substrate, no flow observed.</t>
  </si>
  <si>
    <t>Very low flow.</t>
  </si>
  <si>
    <t>WQ-DESS-03</t>
  </si>
  <si>
    <t>Slow trickle of water present at sample site– suitable for collection. Flow estimated at 0.37 L/s.</t>
  </si>
  <si>
    <t>Water levels had increased from previous week, and a sample was collected.  The flow was not confined, and therefore could not be estimated.</t>
  </si>
  <si>
    <t>WQ-L1</t>
  </si>
  <si>
    <t>Water in pipe with approximately 2 cm of ice on top. Layers of ice/slush present. Successfully collected sample with peristaltic pump. Total volume in L1 was 7.8 L (including samples).</t>
  </si>
  <si>
    <t>WQ-L2</t>
  </si>
  <si>
    <t>Water in pipe with ice plug on top. Successfully collected sample with peristaltic pump. Total volume in L2 was 8.8 L (including samples).</t>
  </si>
  <si>
    <t>Ice and small amount of water present.  Collected only partial sample (total and diss. metals, diss. mercury, and half general chemistry sample). Insufficient water for in situ field data.</t>
  </si>
  <si>
    <t>WQ-LW-SEEP-01</t>
  </si>
  <si>
    <t>Seep was dry.</t>
  </si>
  <si>
    <t>All ice melted at site; water level was moderate.  Wire was noted in channel upstream of sample site.</t>
  </si>
  <si>
    <t>WQ-MS-S-08</t>
  </si>
  <si>
    <t>Ice present at site, no flow observed.</t>
  </si>
  <si>
    <t>WQ-MS-S-A</t>
  </si>
  <si>
    <t>Opportunistic mill seep sample; sample collected at same location as last trip and there was considerably more flow than noted on the previous trip.</t>
  </si>
  <si>
    <t>WQ-NW-SEEP-02</t>
  </si>
  <si>
    <t>Approximately 4 L of water was collected between 8:02 May 13 and 07:35 May 14.</t>
  </si>
  <si>
    <t>WQ-ORE</t>
  </si>
  <si>
    <t>Small seep, with water flowing down the road leading into the Pit – sample collected.</t>
  </si>
  <si>
    <t>Small seep, with water flowing down the road leading into the Pit.  Flow was low, and water was moderately turbid.</t>
  </si>
  <si>
    <t>Some ice and snow present on edges of channel.</t>
  </si>
  <si>
    <t>Ice/snow remains on RBD, but all snow and ice melted from LDB.  Water level in the creek was high.</t>
  </si>
  <si>
    <t>Collected replicate sample at WQ-PC-D-r.</t>
  </si>
  <si>
    <t>Water flowing with no ice present at sample site. Thin ice over pond area just downstream.</t>
  </si>
  <si>
    <t>Water flowing with no ice present at sample site.</t>
  </si>
  <si>
    <t>WQ-PC-WR-01</t>
  </si>
  <si>
    <t>New seep identified at base of road embankment 35 m downstream of culvert near adit. Coming out of waste rock area.</t>
  </si>
  <si>
    <t>Not scheduled for May 2015 due to ice safety concerns.</t>
  </si>
  <si>
    <t>Conditions normal, water free flowing from pipe outlet. LC50 could not be collected due to lab not having sufficient fish stock for the test.</t>
  </si>
  <si>
    <t>The pond is covered in ice with some melt water on the surface.  Chipped through multiple layers of ice to collect sample.</t>
  </si>
  <si>
    <t>Sample collected from regular location. Water level was very high, but flow remained within bank confines.</t>
  </si>
  <si>
    <t>Replicate sample collected at WQ-VC-DBC.</t>
  </si>
  <si>
    <t>Winter/late spring samples are collected from the WQ-VC-R+150 site due to thick overflow ice at the WQ-VC-R site during the winter.</t>
  </si>
  <si>
    <t>Samples were collected from the regular winter sampling location - WQ-VC-R+150 (downstream of road crossing ~150 m). Flow levels had increased from the previous trip.</t>
  </si>
  <si>
    <t>Samples were collected from the regular winter sampling location - WQ-VC-R+150 (downstream of road crossing ~150 m). Flow levels were high; nearby side channels now wetted.</t>
  </si>
  <si>
    <t>Collected from WQ-VC-R+150-r.</t>
  </si>
  <si>
    <t>Sample collected from regular location. Flow levels have increased from the previous trip. Samples likely affected by Back Creek which is entering Victoria Creek in several areas upstream of the regular confluence.</t>
  </si>
  <si>
    <t>Sample collected from regular location. Flow levels were very high. Samples likely affected by Back Creek which contributes to Victoria Creek in several areas upstream of the regular confluence.</t>
  </si>
  <si>
    <t>Sample collected from regular location. Channel more open than previous trip.</t>
  </si>
  <si>
    <t>Sample collected from regular location. Water levels were high, and water was entering creek from RDB approximately 40 m upstream of sample site.</t>
  </si>
  <si>
    <t>Collected from WQ-VC-UMN-r.</t>
  </si>
  <si>
    <t>WQ-WR-SEEP-A</t>
  </si>
  <si>
    <t>Opportunistic sample collected from water seepage at base of waste rock, approximately 15 metres south-southeast from WQ-LW-SEEP-01. Seep is within a small depression that is recharged slowly from ground.</t>
  </si>
  <si>
    <t>WQ-WR-SEEP-B</t>
  </si>
  <si>
    <t>Opportunistic sample collected from water seepage at base of waste rock, approximately 170 metres south-southeast from WQ-WR-SEEP-A. Larger seep than WQ-WR-SEEP-A, flow estimate of 0.12 L/S.</t>
  </si>
  <si>
    <t>No water present for sampling. Ground is moist at site.</t>
  </si>
  <si>
    <t>WQ-WR-SEEP-C</t>
  </si>
  <si>
    <t>New seep identified. Water may be source from runoff/spring melt. Flows down a trench at base of waste rock pile.</t>
  </si>
  <si>
    <t>13:01</t>
  </si>
  <si>
    <t/>
  </si>
  <si>
    <t>Data downloaded.</t>
  </si>
  <si>
    <t>13:17</t>
  </si>
  <si>
    <t>Conditions not suitable for hydrometric measurement due to multi-channel braiding and poor ice conditions.</t>
  </si>
  <si>
    <t>No discharge estimate possible.  Back Creek is avulsing into Victoria Creek upstream of H-VC-U (downstream of H-VC-REF); at least five significant avulsion channels and waterfalls contributing flow to Victoria Creek.  Back Creek appears to be near peak flow, but water is not contained in a single channel feasible for measurement. Estimated less than 10% of flow is discharging to Victoria Creek at normal Back Creek/Victoria Creek confluence downstream of  H-VC-U.</t>
  </si>
  <si>
    <t>18:20</t>
  </si>
  <si>
    <t>08:18</t>
  </si>
  <si>
    <t>Minor ice on bank.</t>
  </si>
  <si>
    <t>H-DC-D1b</t>
  </si>
  <si>
    <t>Channel conditions not appropriate for discharge measurement due to ice.</t>
  </si>
  <si>
    <t>14:40</t>
  </si>
  <si>
    <t>10:40</t>
  </si>
  <si>
    <t>Still ice covering most of the channel.</t>
  </si>
  <si>
    <t>10:06</t>
  </si>
  <si>
    <t>Moderate flow, near bankfull conditions.  No vegetation in channel.</t>
  </si>
  <si>
    <t>H-DC-M</t>
  </si>
  <si>
    <t>15:50</t>
  </si>
  <si>
    <t>The channel appears to be more confined downstream, but still has additional other water inputs; therefore could not install logger. Water is flowing ontop of ice. Water in well up to 13 cm from top of logger rod. Water outside of well is 5 cm above top of staff. Logger rod is frozen in the well. There is 33 cm of water in the well to the top of ice in the well.</t>
  </si>
  <si>
    <t>H-DC-M WP</t>
  </si>
  <si>
    <t>Well is still encased in ice, with water just outside. Direct read cable downloaded at 16:04 (SN 1045354). Logger rod frozen in well.</t>
  </si>
  <si>
    <t>17:40</t>
  </si>
  <si>
    <t>Accumulated sediment to be excavated from weir pond.</t>
  </si>
  <si>
    <t>Stilling well not installed due to ice conditions and braided channels in floodplain; channel not confined.</t>
  </si>
  <si>
    <t>09:22</t>
  </si>
  <si>
    <t>Stilling well, staff gauge and level logger installed. Salt tracer conducted in main channel; volumetric measuring to determine flow in secondary side channel on north side of valley bottom; add discharge values together (SS+V = total) for this date/time.</t>
  </si>
  <si>
    <t>15:25</t>
  </si>
  <si>
    <t>Logger rod frozen in well.</t>
  </si>
  <si>
    <t>17:44</t>
  </si>
  <si>
    <t>Level logger installed (serial number: 0022041814).  No ice remains at culvert.</t>
  </si>
  <si>
    <t>H-PW</t>
  </si>
  <si>
    <t>14:27</t>
  </si>
  <si>
    <t>The hose was found upstream further away from building.</t>
  </si>
  <si>
    <t>12:01</t>
  </si>
  <si>
    <t>16:30</t>
  </si>
  <si>
    <t>No ice present at site. Hose is no longer pumping into barrel. Hose is pointed up so that water pumps outside of barrel. SEEP pump (in shack) total liters = 0.23154; liters/min = 179.888 at 16:20.</t>
  </si>
  <si>
    <t>17:56</t>
  </si>
  <si>
    <t>Seep pump (in shack) total liters = 226388 L; liters/min = 225.356 at 18:08.</t>
  </si>
  <si>
    <t>11:32</t>
  </si>
  <si>
    <t>11:10</t>
  </si>
  <si>
    <t>Downstream cobble point bars visible.  Channel appears stable.  No evidence of high water marks above banks.</t>
  </si>
  <si>
    <t>13:57</t>
  </si>
  <si>
    <t>13:15</t>
  </si>
  <si>
    <t>Water became visibly more turbid with in the hour spent at the site. Ice along right and left down stream bank. Well and logger not installed, due to influence from Back Creek and multiple channels/inputs occurring at the site.</t>
  </si>
  <si>
    <t>14:14</t>
  </si>
  <si>
    <t>New stilling well, staff gauge and level logger installed approximately 5m upstream of old well.</t>
  </si>
  <si>
    <t>16:10</t>
  </si>
  <si>
    <t>Velocity-area measurement conducted approximately 25 m upstream of H-VC-UMN stilling well where the channel was safe to wade.</t>
  </si>
  <si>
    <t xml:space="preserve">No flow or water observed at site. </t>
  </si>
  <si>
    <t>Flow at this site was moderate/high; the flow volume was not confined, and therefore could not be estimated.</t>
  </si>
  <si>
    <t>Ice cover still at site. However, water was flowing under a thin layer of ice at the sample location and was easily removed to expose water for sample collection.</t>
  </si>
  <si>
    <t>Site is largely ice-covered with water within and under ice.  A significant amount of water flows outside the confined banks due to the remaining presence of ice in channel.</t>
  </si>
  <si>
    <t>Replicate 1</t>
  </si>
  <si>
    <t>Replicate 2</t>
  </si>
  <si>
    <t>Replicate 3</t>
  </si>
  <si>
    <t>Field Blank</t>
  </si>
  <si>
    <t>Travel Blank</t>
  </si>
  <si>
    <t>Collected replicate from WQ-DC-D1b-r.</t>
  </si>
  <si>
    <t>Opportunistic mill seep sample. Ice thickness variable, a thin open channel.</t>
  </si>
  <si>
    <t>There was a moderate to high amount of flow at this seep; none was noted on the previous sample trip.  Flow appears to be coming from below - at mill building.</t>
  </si>
  <si>
    <t>40cm snow found at site and ice in barrel. Attached ziploc bag to pipe outlet, collected 1.1 L of water over 19.7 hr period. Insufficient water for cyanide or cyanate samples, all other samples collected.</t>
  </si>
  <si>
    <t>-</t>
  </si>
  <si>
    <t>Drinking water samples and bacteriological samples collected. Only one sample required for May 2015.</t>
  </si>
  <si>
    <t>Readings on the flow meter were fluctuating; Denison indicated there may be something stuck in culvert or pump. LC50 samples collected (lab holding time exceeded by 1 day due to long weekend - sample still processed).</t>
  </si>
  <si>
    <t>Ice free at sample site, but pond had 50% ice coverage.  Water level was very low.</t>
  </si>
  <si>
    <t>Sample collected from regular location. More open water and higher water levels than April 2015 trip. Water light grey in colour.</t>
  </si>
  <si>
    <t>Winter/early-spring samples are collected from the WQ-VC-R+150 site due to thick overflow ice at the WQ-VC-R site during the winter.</t>
  </si>
  <si>
    <t>Filled with de-ionized water in the field (at WQ-VC-UMN).</t>
  </si>
  <si>
    <t>Lab filled bottles were transported to and from field.</t>
  </si>
  <si>
    <t>Filled with de-ionized water in the field (at WQ-VC-R+150).</t>
  </si>
  <si>
    <t>QA/QC Samples</t>
  </si>
  <si>
    <t>Ice and small amount of water present.  Collected only partial sample (total and diss. metals, diss. mercury, half general chemistry sample). Insufficient water for in situ data collection.</t>
  </si>
  <si>
    <t>Summary of Water Quality Results for the May 12-14 2015 Trip.</t>
  </si>
  <si>
    <t>Analyte</t>
  </si>
  <si>
    <t>Units</t>
  </si>
  <si>
    <t>CCME-WATER-F-AL</t>
  </si>
  <si>
    <t>Mount Nansen Effluent Discharge Standards</t>
  </si>
  <si>
    <t>Sample ID</t>
  </si>
  <si>
    <t>0146-150512-023</t>
  </si>
  <si>
    <t>0146-150514-004</t>
  </si>
  <si>
    <t>0146-150512-024</t>
  </si>
  <si>
    <t>0146-150512-022</t>
  </si>
  <si>
    <t>QA/QC</t>
  </si>
  <si>
    <t>0146-150513-025</t>
  </si>
  <si>
    <t>0146-150513-026</t>
  </si>
  <si>
    <t>0146-150513-028</t>
  </si>
  <si>
    <t>0146-150513-027</t>
  </si>
  <si>
    <t>0146-150512-034</t>
  </si>
  <si>
    <t>0146-150512-036</t>
  </si>
  <si>
    <t>0146-150513-003</t>
  </si>
  <si>
    <t>0146-150514-018</t>
  </si>
  <si>
    <t>0146-150514-033</t>
  </si>
  <si>
    <t>0146-150514-020</t>
  </si>
  <si>
    <t>0146-150513-005</t>
  </si>
  <si>
    <t>0146-150513-002</t>
  </si>
  <si>
    <t>0146-150513-032</t>
  </si>
  <si>
    <t>0146-150513-001</t>
  </si>
  <si>
    <t>0146-150513-030</t>
  </si>
  <si>
    <t>0146-150513-029</t>
  </si>
  <si>
    <t>0146-150513-031</t>
  </si>
  <si>
    <t>0146-150513-006</t>
  </si>
  <si>
    <t>0146-150513-009</t>
  </si>
  <si>
    <t>0146-150514-017</t>
  </si>
  <si>
    <t>0146-150513-010</t>
  </si>
  <si>
    <t>0146-150512-021</t>
  </si>
  <si>
    <t>0146-150514-019</t>
  </si>
  <si>
    <t>0146-150514-013</t>
  </si>
  <si>
    <t>0146-150512-035</t>
  </si>
  <si>
    <t>0146-150514-014</t>
  </si>
  <si>
    <t>0146-150514-015</t>
  </si>
  <si>
    <t>0146-150512-FIELD BLANK</t>
  </si>
  <si>
    <t>TRAVEL BLANK</t>
  </si>
  <si>
    <t>WQ Site ID</t>
  </si>
  <si>
    <t>WQ-PC-WR</t>
  </si>
  <si>
    <t>WQ-PC-D-r</t>
  </si>
  <si>
    <t>WQ-VC-DBC-r</t>
  </si>
  <si>
    <t>WQ-DC-D1b-r</t>
  </si>
  <si>
    <t>FIELD BLANK</t>
  </si>
  <si>
    <t>Date Sampled</t>
  </si>
  <si>
    <t>5/12/2015 5:15:00 PM</t>
  </si>
  <si>
    <t>5/14/2015 9:25:00 AM</t>
  </si>
  <si>
    <t>5/12/2015 4:25:00 PM</t>
  </si>
  <si>
    <t>5/12/2015 4:30:00 PM</t>
  </si>
  <si>
    <t>Replicate Analysis</t>
  </si>
  <si>
    <t>5/13/2015 11:25:00 AM</t>
  </si>
  <si>
    <t>5/13/2015 11:40:00 AM</t>
  </si>
  <si>
    <t>5/13/2015 11:00:00 AM</t>
  </si>
  <si>
    <t>5/13/2015 11:05:00 AM</t>
  </si>
  <si>
    <t>5/12/2015 3:30:00 PM</t>
  </si>
  <si>
    <t>5/12/2015 2:35:00 PM</t>
  </si>
  <si>
    <t>5/13/2015 3:25:00 PM</t>
  </si>
  <si>
    <t>5/14/2015 10:00:00 AM</t>
  </si>
  <si>
    <t>5/14/2015 10:10:00 AM</t>
  </si>
  <si>
    <t>5/14/2015 10:40:00 AM</t>
  </si>
  <si>
    <t>5/13/2015 3:40:00 PM</t>
  </si>
  <si>
    <t>5/13/2015 1:25:00 PM</t>
  </si>
  <si>
    <t>5/13/2015 2:00:00 PM</t>
  </si>
  <si>
    <t>5/13/2015 1:05:00 PM</t>
  </si>
  <si>
    <t>5/13/2015 1:45:00 PM</t>
  </si>
  <si>
    <t>5/13/2015 2:49:00 PM</t>
  </si>
  <si>
    <t>5/13/2015 2:45:00 PM</t>
  </si>
  <si>
    <t>5/13/2015 6:15:00 PM</t>
  </si>
  <si>
    <t>5/13/2015 5:40:00 PM</t>
  </si>
  <si>
    <t>5/14/2015 8:15:00 AM</t>
  </si>
  <si>
    <t>5/13/2015 5:10:00 PM</t>
  </si>
  <si>
    <t>5/12/2015 6:30:00 PM</t>
  </si>
  <si>
    <t>5/14/2015 7:40:00 AM</t>
  </si>
  <si>
    <t>5/14/2015 12:45:00 PM</t>
  </si>
  <si>
    <t>5/12/2015 12:25:00 PM</t>
  </si>
  <si>
    <t>5/14/2015 1:45:00 PM</t>
  </si>
  <si>
    <t>5/14/2015 11:30:00 AM</t>
  </si>
  <si>
    <t> </t>
  </si>
  <si>
    <t>Detection Limit</t>
  </si>
  <si>
    <t>Temperature (in-situ)</t>
  </si>
  <si>
    <t>°C</t>
  </si>
  <si>
    <t>Specific Conductivity (in-situ)</t>
  </si>
  <si>
    <t>µS/cm</t>
  </si>
  <si>
    <t>pH (in-situ)</t>
  </si>
  <si>
    <t>pH</t>
  </si>
  <si>
    <t>6.5 - 9.0</t>
  </si>
  <si>
    <t>6.0 - 8.5</t>
  </si>
  <si>
    <t>Turbidity (In-situ)</t>
  </si>
  <si>
    <t>NTU</t>
  </si>
  <si>
    <t>Dissolved Oxygen (in-situ - Pit only)</t>
  </si>
  <si>
    <t>mg/L</t>
  </si>
  <si>
    <t>Colour, True</t>
  </si>
  <si>
    <t>CU</t>
  </si>
  <si>
    <t>Conductivity</t>
  </si>
  <si>
    <t>&lt;2.0</t>
  </si>
  <si>
    <t>Hardness (as CaCO3)</t>
  </si>
  <si>
    <t>&lt;0.50</t>
  </si>
  <si>
    <t>pH (lab)</t>
  </si>
  <si>
    <t>Total Suspended Solids</t>
  </si>
  <si>
    <t>&lt;3.0</t>
  </si>
  <si>
    <t>Total Dissolved Solids</t>
  </si>
  <si>
    <t>&lt;1.0</t>
  </si>
  <si>
    <t>Alkalinity, Bicarbonate (as CaCO3)</t>
  </si>
  <si>
    <t>Alkalinity, Carbonate (as CaCO3)</t>
  </si>
  <si>
    <t>Alkalinity, Hydroxide (as CaCO3)</t>
  </si>
  <si>
    <t>Alkalinity, Total (as CaCO3)</t>
  </si>
  <si>
    <t>Ammonia, Total (as N)</t>
  </si>
  <si>
    <t>&lt;0.0050</t>
  </si>
  <si>
    <t>Chloride (Cl)</t>
  </si>
  <si>
    <t>&lt;2.5</t>
  </si>
  <si>
    <t>&lt;5.0</t>
  </si>
  <si>
    <t>Fluoride (F)</t>
  </si>
  <si>
    <t>&lt;0.10</t>
  </si>
  <si>
    <t>&lt;0.20</t>
  </si>
  <si>
    <t>&lt;0.020</t>
  </si>
  <si>
    <t>Nitrate (as N)</t>
  </si>
  <si>
    <t>&lt;0.010</t>
  </si>
  <si>
    <t>&lt;0.025</t>
  </si>
  <si>
    <t>Nitrite (as N)</t>
  </si>
  <si>
    <t>&lt;0.0010</t>
  </si>
  <si>
    <t>&lt;0.0020</t>
  </si>
  <si>
    <t>Sulfate (SO4)</t>
  </si>
  <si>
    <t>&lt;0.30</t>
  </si>
  <si>
    <t>Cyanide, Weak Acid Diss</t>
  </si>
  <si>
    <t>Cyanide, Total</t>
  </si>
  <si>
    <t>Cyanate</t>
  </si>
  <si>
    <t>Thiocyanate (SCN)</t>
  </si>
  <si>
    <t>Aluminum (Al)-Total</t>
  </si>
  <si>
    <t>&lt;0.0030</t>
  </si>
  <si>
    <t>Antimony (Sb)-Total</t>
  </si>
  <si>
    <t>&lt;0.00010</t>
  </si>
  <si>
    <t>Arsenic (As)-Total</t>
  </si>
  <si>
    <t>Barium (Ba)-Total</t>
  </si>
  <si>
    <t>&lt;0.000050</t>
  </si>
  <si>
    <t>Beryllium (Be)-Total</t>
  </si>
  <si>
    <t>&lt;0.000020</t>
  </si>
  <si>
    <t>&lt;0.000040</t>
  </si>
  <si>
    <t>Bismuth (Bi)-Total</t>
  </si>
  <si>
    <t>Boron (B)-Total</t>
  </si>
  <si>
    <t>&lt;0.0000050</t>
  </si>
  <si>
    <t>Cadmium (Cd)-Total  (Hardness Adjusted Guideline)</t>
  </si>
  <si>
    <t xml:space="preserve"> -</t>
  </si>
  <si>
    <t>Calcium (Ca)-Total</t>
  </si>
  <si>
    <t>&lt;0.050</t>
  </si>
  <si>
    <t>Chromium (Cr)-Total</t>
  </si>
  <si>
    <t>&lt;0.00020</t>
  </si>
  <si>
    <t>Cobalt (Co)-Total</t>
  </si>
  <si>
    <t>&lt;0.00050</t>
  </si>
  <si>
    <t>Copper (Cu)-Total  (Hardness Adjusted Guideline)</t>
  </si>
  <si>
    <t>Iron (Fe)-Total</t>
  </si>
  <si>
    <t>Lead (Pb)-Total  (Hardness Adjusted Guideline)</t>
  </si>
  <si>
    <t>Lithium (Li)-Total</t>
  </si>
  <si>
    <t>Magnesium (Mg)-Total</t>
  </si>
  <si>
    <t>Manganese (Mn)-Total</t>
  </si>
  <si>
    <t>Mercury (Hg)-Total</t>
  </si>
  <si>
    <t>Molybdenum (Mo)-Total</t>
  </si>
  <si>
    <t>Nickel (Ni)-Total (Hardness Adjusted Guideline)</t>
  </si>
  <si>
    <t>Phosphorus (P)-Total</t>
  </si>
  <si>
    <t>Potassium (K)-Total</t>
  </si>
  <si>
    <t>Selenium (Se)-Total</t>
  </si>
  <si>
    <t>Silicon (Si)-Total</t>
  </si>
  <si>
    <t>Silver (Ag)-Total</t>
  </si>
  <si>
    <t>&lt;0.000010</t>
  </si>
  <si>
    <t>Sodium (Na)-Total</t>
  </si>
  <si>
    <t>Strontium (Sr)-Total</t>
  </si>
  <si>
    <t>Sulfur (S)-Total</t>
  </si>
  <si>
    <t>Thallium (Tl)-Total</t>
  </si>
  <si>
    <t>Tin (Sn)-Total</t>
  </si>
  <si>
    <t>Titanium (Ti)-Total</t>
  </si>
  <si>
    <t>&lt;0.0045</t>
  </si>
  <si>
    <t>&lt;0.021</t>
  </si>
  <si>
    <t>&lt;0.00090</t>
  </si>
  <si>
    <t>&lt;0.0027</t>
  </si>
  <si>
    <t>&lt;0.00060</t>
  </si>
  <si>
    <t>&lt;0.00030</t>
  </si>
  <si>
    <t>Uranium (U)-Total</t>
  </si>
  <si>
    <t>Vanadium (V)-Total</t>
  </si>
  <si>
    <t>Zinc (Zn)-Total</t>
  </si>
  <si>
    <t>Dissolved Metals Filtration Location</t>
  </si>
  <si>
    <t>n/a</t>
  </si>
  <si>
    <t>FIELD</t>
  </si>
  <si>
    <t>Aluminum (Al)-Dissolved</t>
  </si>
  <si>
    <t>Antimony (Sb)-Dissolved</t>
  </si>
  <si>
    <t>Arsenic (As)-Dissolved</t>
  </si>
  <si>
    <t>Barium (Ba)-Dissolved</t>
  </si>
  <si>
    <t>Beryllium (Be)-Dissolved</t>
  </si>
  <si>
    <t>Bismuth (Bi)-Dissolved</t>
  </si>
  <si>
    <t>Boron (B)-Dissolved</t>
  </si>
  <si>
    <t>Cadmium (Cd)-Diss. (Hardness Adjusted Guideline)</t>
  </si>
  <si>
    <t>Calcium (Ca)-Dissolved</t>
  </si>
  <si>
    <t>Chromium (Cr)-Dissolved</t>
  </si>
  <si>
    <t>Cobalt (Co)-Dissolved</t>
  </si>
  <si>
    <t>Copper (Cu)-Diss.  (Hardness Adjusted Guideline)</t>
  </si>
  <si>
    <t>Iron (Fe)-Dissolved</t>
  </si>
  <si>
    <t>Lead (Pb)-Diss.  (Hardness Adjusted Guideline)</t>
  </si>
  <si>
    <t>Lithium (Li)-Dissolved</t>
  </si>
  <si>
    <t>Magnesium (Mg)-Dissolved</t>
  </si>
  <si>
    <t>Manganese (Mn)-Dissolved</t>
  </si>
  <si>
    <t>Mercury (Hg)-Dissolved</t>
  </si>
  <si>
    <t>Molybdenum (Mo)-Dissolved</t>
  </si>
  <si>
    <t>Nickel (Ni)-Diss. (Hardness Adjusted Guideline)</t>
  </si>
  <si>
    <t>Phosphorus (P)-Dissolved</t>
  </si>
  <si>
    <t>Potassium (K)-Dissolved</t>
  </si>
  <si>
    <t>Selenium (Se)-Dissolved</t>
  </si>
  <si>
    <t>Silicon (Si)-Dissolved</t>
  </si>
  <si>
    <t>Silver (Ag)-Dissolved</t>
  </si>
  <si>
    <t>Sodium (Na)-Dissolved</t>
  </si>
  <si>
    <t>Strontium (Sr)-Dissolved</t>
  </si>
  <si>
    <t>Sulfur (S)-Dissolved</t>
  </si>
  <si>
    <t>Thallium (Tl)-Dissolved</t>
  </si>
  <si>
    <t>Tin (Sn)-Dissolved</t>
  </si>
  <si>
    <t>Titanium (Ti)-Dissolved</t>
  </si>
  <si>
    <t>&lt;0.0012</t>
  </si>
  <si>
    <t>Uranium (U)-Dissolved</t>
  </si>
  <si>
    <t>Vanadium (V)-Dissolved</t>
  </si>
  <si>
    <t>Zinc (Zn)-Dissolved</t>
  </si>
  <si>
    <t>Applied Guidelines: 'Federal CCME Canadian Environmental Quality Guidelines (January 2015), CCME: Freshwater Aquatic Life 'Mount Nansen Effluent Discharge Standards</t>
  </si>
  <si>
    <t>Notes:</t>
  </si>
  <si>
    <t>COLOUR KEY:</t>
  </si>
  <si>
    <t>Exceeds CCME Guideline</t>
  </si>
  <si>
    <t>Exceeds MN Effluent Discharge Standards</t>
  </si>
  <si>
    <t>Exceeds both CCME and MN Standards</t>
  </si>
  <si>
    <t>Exceeds Hardness Dependent Calculated Guideline (CCME)</t>
  </si>
  <si>
    <t>Data flag for Detection Limit Adjustment --&gt; Please refer to the lab COA report and lab excel report for more info</t>
  </si>
  <si>
    <t xml:space="preserve"> See methodology document for details on QA/QC methods.</t>
  </si>
  <si>
    <t>QA/QC Codes: RPD - Relative Percent Difference, &lt;DL - below detection limit, and &lt;2XDL - less than two times the detection limit.</t>
  </si>
  <si>
    <t>Open webtrieve</t>
  </si>
  <si>
    <t>find work order you are looking for</t>
  </si>
  <si>
    <t>export to excel</t>
  </si>
  <si>
    <t>remove all shading, select all and change font to black</t>
  </si>
  <si>
    <t>find/replace * with nothing (in find box type: space bar then *, in replace box type nothing)</t>
  </si>
  <si>
    <t>open excel file from last completed date's data, re-save with date of current data</t>
  </si>
  <si>
    <t>ensure row numbers and parameters match: you will have to add rows for title, and in-situ data rows, sometimes turbidity, also remove rows for Anion, Cation Sum, etc and one of the 'Dissolved Filtration Locations'</t>
  </si>
  <si>
    <t>change title (update date in row 1)</t>
  </si>
  <si>
    <t>keeping ONE column of old data, paste in all new data directly after</t>
  </si>
  <si>
    <t>use format painter to transfer format of old data onto all new data</t>
  </si>
  <si>
    <t>highlight in grey as per the legend, any flagged adjusted detection limits (typically for chloride, fluoride, nitrate/nitrite for Dome Creek, Pit Lake, seep and tailings pond)</t>
  </si>
  <si>
    <t>review field blank and travel blank results, check that all parameters are &lt;DL, pH is fine, if not add a note indicating which parameter was above DL</t>
  </si>
  <si>
    <t>update rows 2 - 5 using field notes</t>
  </si>
  <si>
    <t>input in-situ data from data sheets, rows 6 - 9</t>
  </si>
  <si>
    <t>header/footer can be changed now or later</t>
  </si>
  <si>
    <t>review in print preview, sure that table notes are in good location</t>
  </si>
  <si>
    <t>ensure header/footer are accurate with respect to dates, number of pages, etc.</t>
  </si>
  <si>
    <t>* Due to low water volumes at L1 and L2 - cyanide samples were not collected, neither was the total mercury sample, however this analysis could be conducted on the total metals sample, however since a different preservative was used and there was no glass container the results may be biased low.</t>
  </si>
  <si>
    <t>WQ-L1 *</t>
  </si>
  <si>
    <t>WQ-L2 *</t>
  </si>
  <si>
    <t>Looking at other concentrations for chromium during the program, results appear normal and no other sample contamination is suspected.</t>
  </si>
  <si>
    <t>0146-150504-036</t>
  </si>
  <si>
    <t>0146-150504-034</t>
  </si>
  <si>
    <t>0146-150504-033</t>
  </si>
  <si>
    <t>0146-150504-035</t>
  </si>
  <si>
    <t>5/4/2015 4:45:00 PM</t>
  </si>
  <si>
    <t>5/4/2015 4:05:00 PM</t>
  </si>
  <si>
    <t>5/4/2015 6:30:00 PM</t>
  </si>
  <si>
    <t>5/4/2015 1:30:00 PM</t>
  </si>
  <si>
    <t>WQ-VC-UMN-r</t>
  </si>
  <si>
    <t>0146-150504-037</t>
  </si>
  <si>
    <t>0146-150506-005</t>
  </si>
  <si>
    <t>WQ-VC-R+150-r</t>
  </si>
  <si>
    <t>5/4/2015 1:25:00 PM</t>
  </si>
  <si>
    <t>5/6/2015 11:10:00 AM</t>
  </si>
  <si>
    <t>0146-150506-031</t>
  </si>
  <si>
    <t>0146-150506-032</t>
  </si>
  <si>
    <t>0146-150506-002</t>
  </si>
  <si>
    <t>5/6/2015 10:23:00 AM</t>
  </si>
  <si>
    <t>5/6/2015 10:25:00 AM</t>
  </si>
  <si>
    <t>5/6/2015 9:25:00 AM</t>
  </si>
  <si>
    <t>0146-150505-029</t>
  </si>
  <si>
    <t>0146-150505-030</t>
  </si>
  <si>
    <t>0146-150505-028</t>
  </si>
  <si>
    <t>0146-150505-027</t>
  </si>
  <si>
    <t>5/5/2015 5:15:00 PM</t>
  </si>
  <si>
    <t>5/5/2015 4:46:00 PM</t>
  </si>
  <si>
    <t>5/5/2015 4:25:00 PM</t>
  </si>
  <si>
    <t>5/5/2015 3:55:00 PM</t>
  </si>
  <si>
    <t>0146-150505-023</t>
  </si>
  <si>
    <t>0146-150505-024</t>
  </si>
  <si>
    <t>0146-150506-003</t>
  </si>
  <si>
    <t>WQ-DC-R-r</t>
  </si>
  <si>
    <t>5/5/2015 10:20:00 AM</t>
  </si>
  <si>
    <t>5/5/2015 10:35:00 AM</t>
  </si>
  <si>
    <t>5/6/2015 8:20:00 AM</t>
  </si>
  <si>
    <t>0146-150506-001</t>
  </si>
  <si>
    <t>0146-150506-006</t>
  </si>
  <si>
    <t>0146-150506-009</t>
  </si>
  <si>
    <t>0146-150506-010</t>
  </si>
  <si>
    <t>5/6/2015 8:45:00 AM</t>
  </si>
  <si>
    <t>5/6/2015 8:15:00 AM</t>
  </si>
  <si>
    <t>5/6/2015 11:55:00 AM</t>
  </si>
  <si>
    <t>5/6/2015 12:45:00 PM</t>
  </si>
  <si>
    <t>0146-150506-004</t>
  </si>
  <si>
    <t>0146-150505-025</t>
  </si>
  <si>
    <t>0146-150506-018</t>
  </si>
  <si>
    <t>5/6/2015 9:45:00 AM</t>
  </si>
  <si>
    <t>5/5/2015 8:18:00 AM</t>
  </si>
  <si>
    <t>5/6/2015 1:20:00 PM</t>
  </si>
  <si>
    <t>0146-150506-016</t>
  </si>
  <si>
    <t>0146-150506-041</t>
  </si>
  <si>
    <t>0146-150504-FIELD-BLANK</t>
  </si>
  <si>
    <t>0146-1505-TRAVEL BLANK</t>
  </si>
  <si>
    <t>5/6/2015 12:00:00 PM</t>
  </si>
  <si>
    <t>5/6/2015 2:20:00 PM</t>
  </si>
  <si>
    <t>5/4/2015 4:25:00 PM</t>
  </si>
  <si>
    <t>&lt;0.030</t>
  </si>
  <si>
    <t>&lt;0.000025</t>
  </si>
  <si>
    <t>&lt;0.00025</t>
  </si>
  <si>
    <t>&lt;0.0048</t>
  </si>
  <si>
    <t>&lt;0.0025</t>
  </si>
  <si>
    <t>&lt;0.25</t>
  </si>
  <si>
    <t>&lt;0.0015</t>
  </si>
  <si>
    <t>The average RPD of the replicate sample WQ-VC-R+150-r was 5% with an average difference of 2% for dissolved and 6% for total metals. Alkalinity (total and bicarbonate) had RPD&gt;20% (indicating intrinsically high variability within samples).</t>
  </si>
  <si>
    <t>The average RPD of the replicate sample WQ-DC-r was 6% with an average difference of 4% for dissolved and 9% for total metals. Alkalinity (total and bicarbonate) and dissolved cadmium had RPD&gt;20% (indicating intrinsically high sample variability).</t>
  </si>
  <si>
    <t>contamination (improperly tightened lid, dust or wind during sampling, etc.). Looking at other concentrations for zinc during the program, results appear normal and no other sample contamination is suspected.</t>
  </si>
  <si>
    <t>Summary of Water Quality Results for the May 4-6, 2015 Trip.</t>
  </si>
  <si>
    <t>The average RPD of the replicate sample WQ-DC-D1b-r was 3% with an average difference of 2% for dissolved and 3% for total metals. All individual RPD values were below 20% and are considered adequately precise.</t>
  </si>
  <si>
    <t xml:space="preserve">The average RPD of the replicate sample WQ-VC-DBC-r was 7% with an average difference of 6% for dissolved and 6% for total metals. Alkalinity (total and bicarbonate) had RPD&gt;20% (indicating intrinsically high variability within samples), and total mercury and dissolved zinc had RPD&gt;50% suggesting errors in lab precision or highly variable conditions. </t>
  </si>
  <si>
    <t xml:space="preserve">Based on the time of year (freshet) with higher flows and runoff, it is likely the later reason for the higher differences in RPD. The two samples from WQ-VC-DBC had high TSS which suggests intrinsically high variability. </t>
  </si>
  <si>
    <t>Still ice covered at regular sample location. However, creek was found flowing just upstream of regular site, towards and into Victoria Creek upstream of the normal confluence – sample was collected from flowing portion of stream.</t>
  </si>
  <si>
    <t>Small trickle of water present at sample site– suitable for collection. Similar quantity flow to WQ-DESS-01.</t>
  </si>
  <si>
    <t>Solinst gold (SN 1049137) downloaded at 11:22, pulled at 11:37. Solinst edge (SN 0022037327) deployed at 11:53 at 15 min interval, linear, metre, degree celsius. Measurement - 1st line on logger to top of rod = 116.0 cm and top of rod to bed = 123.0 cm.</t>
  </si>
  <si>
    <t>Data downloaded. Mount Nansen weather station is the back-up barometric logger for the hydrometric network. The weather station was not transmitting therefore a back-up barologger was deployed temporarily at ATM-VC and named ATM-VC6 (Solinst Barologger Edge S/N: 0012041756). ATM-VC6 will be removed when the weather station is repaired.</t>
  </si>
  <si>
    <t xml:space="preserve">Site conditions still suitable. Ice on edge of banks.  Installed well and staff gauge at old site: Zone 8 E 389508 N 6880762, 62.042927 -137.112766. New BM1 installed, BM2 and BM3 still in same places.  Logger activated at 18:23. </t>
  </si>
  <si>
    <t>Solinst gold logger downloaded May 4. Returned to site on May 5, 2015 pulled the solinst gold logger at 09:10, deployed solinst edge logger at 09:27. Appears to be an increasing flow in the parking lot around 6 inches deep while previous day was 4 inches deep. Lots of braiding in creek and use of secondary channels. ADV was done at a site downstream of regular winter/spring ADV site, where channel was combined. Ice was present on edge of bank.</t>
  </si>
  <si>
    <t>Sediment accumulation at base of well including gravel inside well. Investigated possible new location for stilling well; no suitable location was found. Stilling well will remain in place until water levels recede and the channel morphology is more visible.  Numerous side channels were active at time of visit.</t>
  </si>
  <si>
    <t>New solinst logger (SN 22041807) deployed at 17:37.  Ice on right downstream bank at sample site, above and below, more covered downstream.</t>
  </si>
  <si>
    <r>
      <t>Cadmium (Cd)-Total</t>
    </r>
    <r>
      <rPr>
        <i/>
        <sz val="13"/>
        <rFont val="Calibri"/>
        <family val="2"/>
        <scheme val="minor"/>
      </rPr>
      <t xml:space="preserve"> (Lab Result)</t>
    </r>
  </si>
  <si>
    <r>
      <t xml:space="preserve">Copper (Cu)-Total </t>
    </r>
    <r>
      <rPr>
        <i/>
        <sz val="13"/>
        <rFont val="Calibri"/>
        <family val="2"/>
        <scheme val="minor"/>
      </rPr>
      <t>(Lab Result)</t>
    </r>
  </si>
  <si>
    <r>
      <t xml:space="preserve">Lead (Pb)-Total </t>
    </r>
    <r>
      <rPr>
        <i/>
        <sz val="13"/>
        <rFont val="Calibri"/>
        <family val="2"/>
        <scheme val="minor"/>
      </rPr>
      <t>(Lab Result)</t>
    </r>
  </si>
  <si>
    <r>
      <t xml:space="preserve">Nickel (Ni)-Total </t>
    </r>
    <r>
      <rPr>
        <i/>
        <sz val="13"/>
        <rFont val="Calibri"/>
        <family val="2"/>
        <scheme val="minor"/>
      </rPr>
      <t>(Lab Result)</t>
    </r>
  </si>
  <si>
    <r>
      <t>Cadmium (Cd)-Dissolved</t>
    </r>
    <r>
      <rPr>
        <i/>
        <sz val="13"/>
        <rFont val="Calibri"/>
        <family val="2"/>
        <scheme val="minor"/>
      </rPr>
      <t xml:space="preserve"> (Lab Result)</t>
    </r>
  </si>
  <si>
    <r>
      <t>Copper (Cu)-Dissolved</t>
    </r>
    <r>
      <rPr>
        <i/>
        <sz val="13"/>
        <rFont val="Calibri"/>
        <family val="2"/>
        <scheme val="minor"/>
      </rPr>
      <t xml:space="preserve"> (Lab Result)</t>
    </r>
  </si>
  <si>
    <r>
      <t>Lead (Pb)-Dissolved</t>
    </r>
    <r>
      <rPr>
        <i/>
        <sz val="13"/>
        <rFont val="Calibri"/>
        <family val="2"/>
        <scheme val="minor"/>
      </rPr>
      <t xml:space="preserve"> (Lab Result)</t>
    </r>
  </si>
  <si>
    <r>
      <t>Nickel (Ni)-Dissolved</t>
    </r>
    <r>
      <rPr>
        <i/>
        <sz val="13"/>
        <rFont val="Calibri"/>
        <family val="2"/>
        <scheme val="minor"/>
      </rPr>
      <t xml:space="preserve"> (Lab Result)</t>
    </r>
  </si>
  <si>
    <r>
      <rPr>
        <b/>
        <sz val="13"/>
        <color theme="1"/>
        <rFont val="Calibri"/>
        <family val="2"/>
        <scheme val="minor"/>
      </rPr>
      <t>QA/QC</t>
    </r>
    <r>
      <rPr>
        <sz val="13"/>
        <color theme="1"/>
        <rFont val="Calibri"/>
        <family val="2"/>
        <scheme val="minor"/>
      </rPr>
      <t xml:space="preserve"> </t>
    </r>
    <r>
      <rPr>
        <b/>
        <sz val="13"/>
        <color theme="1"/>
        <rFont val="Calibri"/>
        <family val="2"/>
        <scheme val="minor"/>
      </rPr>
      <t>Travel/Field Blank Analysis</t>
    </r>
    <r>
      <rPr>
        <sz val="13"/>
        <color theme="1"/>
        <rFont val="Calibri"/>
        <family val="2"/>
        <scheme val="minor"/>
      </rPr>
      <t xml:space="preserve">- Travel blank had a sulfate concentration above detection limit, this can occur when samples provided by lab are dated.  The field blank sample had a dissolved zinc concentration that was above detection limit, suggestion some potential field </t>
    </r>
  </si>
  <si>
    <r>
      <rPr>
        <b/>
        <sz val="13"/>
        <color theme="1"/>
        <rFont val="Calibri"/>
        <family val="2"/>
        <scheme val="minor"/>
      </rPr>
      <t>QA/QC Replicate Analysis</t>
    </r>
    <r>
      <rPr>
        <sz val="13"/>
        <color theme="1"/>
        <rFont val="Calibri"/>
        <family val="2"/>
        <scheme val="minor"/>
      </rPr>
      <t xml:space="preserve"> - the average RPD of the replicate sample WQ-VC-UMN-r was 6% with an average difference of 3% for dissolved and 9% for total metals. Total aluminum and chromium had RPD &gt;20%, indicating intrinsically high sample variability.  </t>
    </r>
  </si>
  <si>
    <r>
      <t>Cadmium (Cd)-Total</t>
    </r>
    <r>
      <rPr>
        <i/>
        <sz val="14"/>
        <rFont val="Calibri"/>
        <family val="2"/>
        <scheme val="minor"/>
      </rPr>
      <t xml:space="preserve"> (Lab Result)</t>
    </r>
  </si>
  <si>
    <r>
      <t xml:space="preserve">Copper (Cu)-Total </t>
    </r>
    <r>
      <rPr>
        <i/>
        <sz val="14"/>
        <rFont val="Calibri"/>
        <family val="2"/>
        <scheme val="minor"/>
      </rPr>
      <t>(Lab Result)</t>
    </r>
  </si>
  <si>
    <r>
      <t xml:space="preserve">Lead (Pb)-Total </t>
    </r>
    <r>
      <rPr>
        <i/>
        <sz val="14"/>
        <rFont val="Calibri"/>
        <family val="2"/>
        <scheme val="minor"/>
      </rPr>
      <t>(Lab Result)</t>
    </r>
  </si>
  <si>
    <r>
      <t xml:space="preserve">Nickel (Ni)-Total </t>
    </r>
    <r>
      <rPr>
        <i/>
        <sz val="14"/>
        <rFont val="Calibri"/>
        <family val="2"/>
        <scheme val="minor"/>
      </rPr>
      <t>(Lab Result)</t>
    </r>
  </si>
  <si>
    <r>
      <t>Cadmium (Cd)-Dissolved</t>
    </r>
    <r>
      <rPr>
        <i/>
        <sz val="14"/>
        <rFont val="Calibri"/>
        <family val="2"/>
        <scheme val="minor"/>
      </rPr>
      <t xml:space="preserve"> (Lab Result)</t>
    </r>
  </si>
  <si>
    <r>
      <t>Copper (Cu)-Dissolved</t>
    </r>
    <r>
      <rPr>
        <i/>
        <sz val="14"/>
        <rFont val="Calibri"/>
        <family val="2"/>
        <scheme val="minor"/>
      </rPr>
      <t xml:space="preserve"> (Lab Result)</t>
    </r>
  </si>
  <si>
    <r>
      <t>Lead (Pb)-Dissolved</t>
    </r>
    <r>
      <rPr>
        <i/>
        <sz val="14"/>
        <rFont val="Calibri"/>
        <family val="2"/>
        <scheme val="minor"/>
      </rPr>
      <t xml:space="preserve"> (Lab Result)</t>
    </r>
  </si>
  <si>
    <r>
      <t>Nickel (Ni)-Dissolved</t>
    </r>
    <r>
      <rPr>
        <i/>
        <sz val="14"/>
        <rFont val="Calibri"/>
        <family val="2"/>
        <scheme val="minor"/>
      </rPr>
      <t xml:space="preserve"> (Lab Result)</t>
    </r>
  </si>
  <si>
    <r>
      <rPr>
        <b/>
        <sz val="14"/>
        <color theme="1"/>
        <rFont val="Calibri"/>
        <family val="2"/>
        <scheme val="minor"/>
      </rPr>
      <t>QA/QC Travel/Field Blank</t>
    </r>
    <r>
      <rPr>
        <sz val="14"/>
        <color theme="1"/>
        <rFont val="Calibri"/>
        <family val="2"/>
        <scheme val="minor"/>
      </rPr>
      <t xml:space="preserve"> </t>
    </r>
    <r>
      <rPr>
        <b/>
        <sz val="14"/>
        <color theme="1"/>
        <rFont val="Calibri"/>
        <family val="2"/>
        <scheme val="minor"/>
      </rPr>
      <t xml:space="preserve">Analysis </t>
    </r>
    <r>
      <rPr>
        <sz val="14"/>
        <color theme="1"/>
        <rFont val="Calibri"/>
        <family val="2"/>
        <scheme val="minor"/>
      </rPr>
      <t xml:space="preserve">- Travel blank had an ammonia concentration above detection limit, this can occur when samples provided by lab are dated.  The field blank sample had a chromium concentration that was above detection limit, suggestion some potential field contamination (improperly tightened lid, dust or wind during sampling, etc.). </t>
    </r>
  </si>
  <si>
    <r>
      <rPr>
        <b/>
        <sz val="14"/>
        <color theme="1"/>
        <rFont val="Calibri"/>
        <family val="2"/>
        <scheme val="minor"/>
      </rPr>
      <t>QA/QC Replicate Analysis</t>
    </r>
    <r>
      <rPr>
        <sz val="14"/>
        <color theme="1"/>
        <rFont val="Calibri"/>
        <family val="2"/>
        <scheme val="minor"/>
      </rPr>
      <t xml:space="preserve"> - the average RPD of the replicate sample WQ-PC-D-r was 7% with an average difference of 6% for dissolved and 9% for total metals. Total titanium and lead had RPD &gt;20%, indicating some imprecision in lab analysis or intrinsically high sample variability. Based on the time of year (freshet) with higher flows and runoff, it is likely the later reason for the higher differences in RPD.</t>
    </r>
  </si>
  <si>
    <t>0146-150512-TRAVEL-BLANK</t>
  </si>
  <si>
    <t>0146-150505-019</t>
  </si>
  <si>
    <t>0146-150505-026</t>
  </si>
  <si>
    <t>0146-150505-020</t>
  </si>
  <si>
    <t>0146-150505-022</t>
  </si>
  <si>
    <t>0146-150505-021</t>
  </si>
  <si>
    <t>5/5/2015 2:45:00 PM</t>
  </si>
  <si>
    <t>5/5/2015 4:50:00 PM</t>
  </si>
  <si>
    <t>5/5/2015 1:45:00 PM</t>
  </si>
  <si>
    <t>5/5/2015 12:20:00 PM</t>
  </si>
  <si>
    <t>5/5/2015 11:35:00 AM</t>
  </si>
  <si>
    <t>FIELD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</si>
</sst>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00_);_(&quot;$&quot;* \(#,##0.00\);_(&quot;$&quot;* &quot;-&quot;??_);_(@_)"/>
    <numFmt numFmtId="165" formatCode="0.000"/>
    <numFmt numFmtId="166" formatCode="[$-1009]d\-mmm\-yy;@"/>
    <numFmt numFmtId="167" formatCode="0.0"/>
    <numFmt numFmtId="168" formatCode="0.000000"/>
    <numFmt numFmtId="169" formatCode="0.00000"/>
    <numFmt numFmtId="170" formatCode="0.0000"/>
    <numFmt numFmtId="171" formatCode="0.0000000"/>
  </numFmts>
  <fonts count="76"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color theme="1"/>
      <name val="Arial"/>
      <family val="2"/>
    </font>
    <font>
      <sz val="11"/>
      <color indexed="8"/>
      <name val="Calibri"/>
      <family val="2"/>
    </font>
    <font>
      <sz val="10"/>
      <color indexed="8"/>
      <name val="Calibri"/>
      <family val="2"/>
    </font>
    <font>
      <sz val="10"/>
      <color theme="1"/>
      <name val="Calibri"/>
      <family val="2"/>
      <scheme val="minor"/>
    </font>
    <font>
      <b/>
      <sz val="10"/>
      <color theme="1"/>
      <name val="Calibri"/>
      <family val="2"/>
    </font>
    <font>
      <sz val="10"/>
      <color theme="1"/>
      <name val="Calibri"/>
      <family val="2"/>
    </font>
    <font>
      <i/>
      <u/>
      <sz val="10"/>
      <name val="Calibri"/>
      <family val="2"/>
    </font>
    <font>
      <sz val="10"/>
      <name val="Calibri"/>
      <family val="2"/>
    </font>
    <font>
      <b/>
      <sz val="10"/>
      <name val="Calibri"/>
      <family val="2"/>
    </font>
    <font>
      <b/>
      <sz val="10"/>
      <color indexed="8"/>
      <name val="Calibri"/>
      <family val="2"/>
    </font>
    <font>
      <b/>
      <vertAlign val="superscript"/>
      <sz val="10"/>
      <color indexed="8"/>
      <name val="Calibri"/>
      <family val="2"/>
    </font>
    <font>
      <b/>
      <sz val="11"/>
      <color indexed="8"/>
      <name val="Calibri"/>
      <family val="2"/>
    </font>
    <font>
      <b/>
      <i/>
      <u/>
      <sz val="10"/>
      <name val="Calibri"/>
      <family val="2"/>
    </font>
    <font>
      <b/>
      <sz val="18"/>
      <color theme="3"/>
      <name val="Cambria"/>
      <family val="2"/>
      <scheme val="major"/>
    </font>
    <font>
      <sz val="10"/>
      <name val="MS Sans Serif"/>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11"/>
      <color rgb="FF000000"/>
      <name val="Calibri"/>
      <family val="2"/>
    </font>
    <font>
      <b/>
      <sz val="11"/>
      <color rgb="FF000000"/>
      <name val="Calibri"/>
      <family val="2"/>
    </font>
    <font>
      <b/>
      <sz val="14"/>
      <color theme="1"/>
      <name val="Calibri"/>
      <family val="2"/>
      <scheme val="minor"/>
    </font>
    <font>
      <b/>
      <sz val="13"/>
      <name val="Calibri"/>
      <family val="2"/>
      <scheme val="minor"/>
    </font>
    <font>
      <sz val="13"/>
      <name val="Calibri"/>
      <family val="2"/>
      <scheme val="minor"/>
    </font>
    <font>
      <sz val="13"/>
      <color theme="1"/>
      <name val="Calibri"/>
      <family val="2"/>
      <scheme val="minor"/>
    </font>
    <font>
      <i/>
      <sz val="13"/>
      <name val="Calibri"/>
      <family val="2"/>
      <scheme val="minor"/>
    </font>
    <font>
      <i/>
      <sz val="13"/>
      <color theme="1" tint="0.34998626667073579"/>
      <name val="Calibri"/>
      <family val="2"/>
      <scheme val="minor"/>
    </font>
    <font>
      <sz val="13"/>
      <color theme="1" tint="0.34998626667073579"/>
      <name val="Calibri"/>
      <family val="2"/>
      <scheme val="minor"/>
    </font>
    <font>
      <i/>
      <sz val="13"/>
      <color theme="1" tint="0.499984740745262"/>
      <name val="Calibri"/>
      <family val="2"/>
      <scheme val="minor"/>
    </font>
    <font>
      <b/>
      <sz val="13"/>
      <color indexed="8"/>
      <name val="Calibri"/>
      <family val="2"/>
      <scheme val="minor"/>
    </font>
    <font>
      <b/>
      <i/>
      <sz val="13"/>
      <color indexed="8"/>
      <name val="Calibri"/>
      <family val="2"/>
      <scheme val="minor"/>
    </font>
    <font>
      <b/>
      <sz val="13"/>
      <color theme="1"/>
      <name val="Calibri"/>
      <family val="2"/>
      <scheme val="minor"/>
    </font>
    <font>
      <sz val="13"/>
      <color indexed="8"/>
      <name val="Calibri"/>
      <family val="2"/>
      <scheme val="minor"/>
    </font>
    <font>
      <i/>
      <sz val="13"/>
      <color theme="1"/>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4"/>
      <color theme="1" tint="0.34998626667073579"/>
      <name val="Calibri"/>
      <family val="2"/>
      <scheme val="minor"/>
    </font>
    <font>
      <sz val="14"/>
      <color theme="1" tint="0.34998626667073579"/>
      <name val="Calibri"/>
      <family val="2"/>
      <scheme val="minor"/>
    </font>
    <font>
      <i/>
      <sz val="14"/>
      <color theme="1" tint="0.499984740745262"/>
      <name val="Calibri"/>
      <family val="2"/>
      <scheme val="minor"/>
    </font>
    <font>
      <b/>
      <sz val="14"/>
      <color indexed="8"/>
      <name val="Calibri"/>
      <family val="2"/>
      <scheme val="minor"/>
    </font>
    <font>
      <b/>
      <i/>
      <sz val="14"/>
      <color indexed="8"/>
      <name val="Calibri"/>
      <family val="2"/>
      <scheme val="minor"/>
    </font>
    <font>
      <sz val="14"/>
      <color indexed="8"/>
      <name val="Calibri"/>
      <family val="2"/>
      <scheme val="minor"/>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s>
  <cellStyleXfs count="164">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164" fontId="1"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8" fillId="0" borderId="0"/>
    <xf numFmtId="0" fontId="1" fillId="0" borderId="0"/>
    <xf numFmtId="0" fontId="18" fillId="0" borderId="0"/>
    <xf numFmtId="0" fontId="19" fillId="0" borderId="0"/>
    <xf numFmtId="0" fontId="1" fillId="8" borderId="8" applyNumberFormat="0" applyFont="0" applyAlignment="0" applyProtection="0"/>
    <xf numFmtId="0" fontId="9" fillId="6" borderId="5" applyNumberFormat="0" applyAlignment="0" applyProtection="0"/>
    <xf numFmtId="9" fontId="19"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7" fillId="0" borderId="0"/>
    <xf numFmtId="0" fontId="17" fillId="0" borderId="0"/>
    <xf numFmtId="0" fontId="32"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34" borderId="0"/>
    <xf numFmtId="0" fontId="17" fillId="34" borderId="0"/>
    <xf numFmtId="0" fontId="17" fillId="34" borderId="0"/>
    <xf numFmtId="0" fontId="33" fillId="0" borderId="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38"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5" fillId="45"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52" borderId="0" applyNumberFormat="0" applyBorder="0" applyAlignment="0" applyProtection="0"/>
    <xf numFmtId="0" fontId="36" fillId="36" borderId="0" applyNumberFormat="0" applyBorder="0" applyAlignment="0" applyProtection="0"/>
    <xf numFmtId="0" fontId="37" fillId="53" borderId="12" applyNumberFormat="0" applyAlignment="0" applyProtection="0"/>
    <xf numFmtId="0" fontId="38" fillId="54" borderId="13" applyNumberFormat="0" applyAlignment="0" applyProtection="0"/>
    <xf numFmtId="0" fontId="39" fillId="0" borderId="0" applyNumberFormat="0" applyFill="0" applyBorder="0" applyAlignment="0" applyProtection="0"/>
    <xf numFmtId="0" fontId="40" fillId="37" borderId="0" applyNumberFormat="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40" borderId="12" applyNumberFormat="0" applyAlignment="0" applyProtection="0"/>
    <xf numFmtId="0" fontId="45" fillId="0" borderId="17" applyNumberFormat="0" applyFill="0" applyAlignment="0" applyProtection="0"/>
    <xf numFmtId="0" fontId="46" fillId="55" borderId="0" applyNumberFormat="0" applyBorder="0" applyAlignment="0" applyProtection="0"/>
    <xf numFmtId="0" fontId="34" fillId="56" borderId="18" applyNumberFormat="0" applyFont="0" applyAlignment="0" applyProtection="0"/>
    <xf numFmtId="0" fontId="47" fillId="53" borderId="19" applyNumberFormat="0" applyAlignment="0" applyProtection="0"/>
    <xf numFmtId="0" fontId="48" fillId="0" borderId="0" applyNumberFormat="0" applyFill="0" applyBorder="0" applyAlignment="0" applyProtection="0"/>
    <xf numFmtId="0" fontId="49" fillId="0" borderId="20" applyNumberFormat="0" applyFill="0" applyAlignment="0" applyProtection="0"/>
    <xf numFmtId="0" fontId="50" fillId="0" borderId="0" applyNumberFormat="0" applyFill="0" applyBorder="0" applyAlignment="0" applyProtection="0"/>
    <xf numFmtId="0" fontId="33" fillId="0" borderId="0"/>
    <xf numFmtId="0" fontId="17" fillId="34" borderId="0"/>
    <xf numFmtId="0" fontId="17" fillId="34" borderId="0"/>
    <xf numFmtId="0" fontId="17" fillId="34" borderId="0"/>
    <xf numFmtId="0" fontId="17" fillId="34" borderId="0"/>
    <xf numFmtId="0" fontId="33" fillId="0" borderId="0"/>
    <xf numFmtId="0" fontId="17" fillId="34" borderId="0"/>
    <xf numFmtId="0" fontId="17" fillId="34" borderId="0"/>
    <xf numFmtId="0" fontId="33" fillId="0" borderId="0"/>
    <xf numFmtId="0" fontId="17" fillId="34" borderId="0"/>
    <xf numFmtId="0" fontId="33" fillId="0" borderId="0"/>
    <xf numFmtId="0" fontId="17" fillId="34" borderId="0"/>
    <xf numFmtId="0" fontId="33" fillId="0" borderId="0"/>
    <xf numFmtId="0" fontId="17" fillId="34" borderId="0"/>
    <xf numFmtId="0" fontId="17" fillId="34" borderId="0"/>
    <xf numFmtId="0" fontId="17" fillId="34" borderId="0"/>
    <xf numFmtId="0" fontId="33" fillId="0" borderId="0"/>
    <xf numFmtId="0" fontId="17" fillId="34" borderId="0"/>
    <xf numFmtId="0" fontId="17" fillId="34" borderId="0"/>
    <xf numFmtId="0" fontId="17" fillId="34" borderId="0"/>
    <xf numFmtId="164" fontId="1" fillId="0" borderId="0" applyFont="0" applyFill="0" applyBorder="0" applyAlignment="0" applyProtection="0"/>
    <xf numFmtId="0" fontId="18" fillId="0" borderId="0"/>
    <xf numFmtId="0" fontId="18" fillId="0" borderId="0"/>
    <xf numFmtId="9" fontId="1" fillId="0" borderId="0" applyFont="0" applyFill="0" applyBorder="0" applyAlignment="0" applyProtection="0"/>
    <xf numFmtId="0" fontId="17" fillId="34" borderId="0"/>
    <xf numFmtId="0" fontId="1" fillId="0" borderId="0"/>
    <xf numFmtId="9" fontId="1" fillId="0" borderId="0" applyFont="0" applyFill="0" applyBorder="0" applyAlignment="0" applyProtection="0"/>
    <xf numFmtId="0" fontId="20" fillId="0" borderId="0"/>
    <xf numFmtId="9" fontId="17" fillId="0" borderId="0" applyFont="0" applyFill="0" applyBorder="0" applyAlignment="0" applyProtection="0"/>
  </cellStyleXfs>
  <cellXfs count="189">
    <xf numFmtId="0" fontId="0" fillId="0" borderId="0" xfId="0"/>
    <xf numFmtId="0" fontId="22" fillId="0" borderId="0" xfId="0" applyFont="1" applyFill="1" applyBorder="1" applyAlignment="1">
      <alignment horizontal="center" vertical="center"/>
    </xf>
    <xf numFmtId="0" fontId="21" fillId="0" borderId="10" xfId="47" applyFont="1" applyFill="1" applyBorder="1" applyAlignment="1">
      <alignment horizontal="center" vertical="center" wrapText="1"/>
    </xf>
    <xf numFmtId="0" fontId="21" fillId="0" borderId="0" xfId="47" applyFont="1" applyFill="1" applyBorder="1" applyAlignment="1">
      <alignment horizontal="center" vertical="center" wrapText="1"/>
    </xf>
    <xf numFmtId="0" fontId="20" fillId="0" borderId="10" xfId="48" applyFont="1" applyFill="1" applyBorder="1" applyAlignment="1">
      <alignment horizontal="center" vertical="center" wrapText="1"/>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xf>
    <xf numFmtId="165" fontId="25" fillId="0" borderId="0" xfId="0" applyNumberFormat="1" applyFont="1" applyFill="1" applyBorder="1" applyAlignment="1">
      <alignment horizontal="center"/>
    </xf>
    <xf numFmtId="2" fontId="24" fillId="0" borderId="0"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0" fontId="24" fillId="0" borderId="0" xfId="0" applyFont="1" applyFill="1" applyBorder="1"/>
    <xf numFmtId="165" fontId="26"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1" fillId="0" borderId="10" xfId="48" applyFont="1" applyFill="1" applyBorder="1" applyAlignment="1">
      <alignment horizontal="center" vertical="center" wrapText="1"/>
    </xf>
    <xf numFmtId="0" fontId="28" fillId="33" borderId="10" xfId="47" applyFont="1" applyFill="1" applyBorder="1" applyAlignment="1">
      <alignment horizontal="center" vertical="center" wrapText="1"/>
    </xf>
    <xf numFmtId="2" fontId="23" fillId="0" borderId="0" xfId="0" applyNumberFormat="1" applyFont="1" applyFill="1" applyBorder="1" applyAlignment="1">
      <alignment horizontal="center" vertical="center"/>
    </xf>
    <xf numFmtId="0" fontId="30" fillId="33" borderId="11" xfId="48" applyFont="1" applyFill="1" applyBorder="1" applyAlignment="1">
      <alignment horizontal="center"/>
    </xf>
    <xf numFmtId="15" fontId="23" fillId="0" borderId="0" xfId="0" applyNumberFormat="1" applyFont="1" applyFill="1" applyBorder="1" applyAlignment="1">
      <alignment horizontal="center"/>
    </xf>
    <xf numFmtId="165" fontId="31" fillId="0" borderId="0" xfId="0" applyNumberFormat="1" applyFont="1" applyFill="1" applyBorder="1" applyAlignment="1">
      <alignment horizontal="center"/>
    </xf>
    <xf numFmtId="0" fontId="28" fillId="33" borderId="10" xfId="47" applyFont="1" applyFill="1" applyBorder="1" applyAlignment="1">
      <alignment horizontal="center" vertical="center"/>
    </xf>
    <xf numFmtId="0" fontId="28" fillId="33" borderId="10" xfId="48" applyFont="1" applyFill="1" applyBorder="1" applyAlignment="1">
      <alignment horizontal="center" vertical="center"/>
    </xf>
    <xf numFmtId="0" fontId="51" fillId="0" borderId="10" xfId="0" applyFont="1" applyFill="1" applyBorder="1" applyAlignment="1" applyProtection="1">
      <alignment horizontal="center" vertical="center" wrapText="1"/>
    </xf>
    <xf numFmtId="15" fontId="51" fillId="0" borderId="10" xfId="0" applyNumberFormat="1" applyFont="1" applyFill="1" applyBorder="1" applyAlignment="1" applyProtection="1">
      <alignment horizontal="center" vertical="center" wrapText="1"/>
    </xf>
    <xf numFmtId="0" fontId="51" fillId="0" borderId="10" xfId="0" applyFont="1" applyFill="1" applyBorder="1" applyAlignment="1" applyProtection="1">
      <alignment horizontal="left" vertical="center" wrapText="1"/>
    </xf>
    <xf numFmtId="14" fontId="51" fillId="0" borderId="10" xfId="0" applyNumberFormat="1" applyFont="1" applyFill="1" applyBorder="1" applyAlignment="1" applyProtection="1">
      <alignment horizontal="center" vertical="center" wrapText="1"/>
    </xf>
    <xf numFmtId="20" fontId="51" fillId="0" borderId="10" xfId="0" applyNumberFormat="1" applyFont="1" applyFill="1" applyBorder="1" applyAlignment="1" applyProtection="1">
      <alignment horizontal="center" vertical="center" wrapText="1"/>
    </xf>
    <xf numFmtId="0" fontId="0" fillId="0" borderId="10" xfId="0" applyBorder="1" applyAlignment="1">
      <alignment horizontal="center"/>
    </xf>
    <xf numFmtId="0" fontId="51" fillId="0" borderId="10" xfId="0" applyFont="1" applyFill="1" applyBorder="1" applyAlignment="1" applyProtection="1">
      <alignment vertical="center" wrapText="1"/>
    </xf>
    <xf numFmtId="0" fontId="54" fillId="0" borderId="0" xfId="0" applyNumberFormat="1" applyFont="1" applyFill="1" applyAlignment="1" applyProtection="1"/>
    <xf numFmtId="0" fontId="55" fillId="0" borderId="0" xfId="0" applyNumberFormat="1" applyFont="1" applyFill="1" applyAlignment="1" applyProtection="1"/>
    <xf numFmtId="0" fontId="56" fillId="0" borderId="0" xfId="0" applyFont="1"/>
    <xf numFmtId="0" fontId="54" fillId="58" borderId="25" xfId="0" applyNumberFormat="1" applyFont="1" applyFill="1" applyBorder="1" applyAlignment="1" applyProtection="1">
      <alignment horizontal="right" vertical="center" wrapText="1"/>
    </xf>
    <xf numFmtId="0" fontId="54" fillId="58" borderId="25" xfId="0" applyNumberFormat="1" applyFont="1" applyFill="1" applyBorder="1" applyAlignment="1" applyProtection="1">
      <alignment horizontal="center" vertical="center"/>
    </xf>
    <xf numFmtId="0" fontId="54" fillId="58" borderId="26" xfId="0" applyNumberFormat="1" applyFont="1" applyFill="1" applyBorder="1" applyAlignment="1" applyProtection="1">
      <alignment horizontal="right" vertical="center" wrapText="1"/>
    </xf>
    <xf numFmtId="0" fontId="54" fillId="58" borderId="26" xfId="0" applyNumberFormat="1" applyFont="1" applyFill="1" applyBorder="1" applyAlignment="1" applyProtection="1">
      <alignment horizontal="center" vertical="center"/>
    </xf>
    <xf numFmtId="166" fontId="54" fillId="58" borderId="26" xfId="0" applyNumberFormat="1" applyFont="1" applyFill="1" applyBorder="1" applyAlignment="1" applyProtection="1">
      <alignment horizontal="center" vertical="center"/>
    </xf>
    <xf numFmtId="0" fontId="54" fillId="58" borderId="27" xfId="0" applyNumberFormat="1" applyFont="1" applyFill="1" applyBorder="1" applyAlignment="1" applyProtection="1">
      <alignment horizontal="right" vertical="center" wrapText="1"/>
    </xf>
    <xf numFmtId="167" fontId="54" fillId="58" borderId="27" xfId="0" applyNumberFormat="1" applyFont="1" applyFill="1" applyBorder="1" applyAlignment="1" applyProtection="1">
      <alignment horizontal="center" vertical="center"/>
    </xf>
    <xf numFmtId="0" fontId="55" fillId="0" borderId="24" xfId="0" applyNumberFormat="1" applyFont="1" applyFill="1" applyBorder="1" applyAlignment="1" applyProtection="1">
      <alignment horizontal="left" vertical="center"/>
    </xf>
    <xf numFmtId="0" fontId="55" fillId="59" borderId="24" xfId="0" applyNumberFormat="1" applyFont="1" applyFill="1" applyBorder="1" applyAlignment="1" applyProtection="1">
      <alignment horizontal="center" vertical="center"/>
    </xf>
    <xf numFmtId="167" fontId="55" fillId="0" borderId="24" xfId="0" applyNumberFormat="1" applyFont="1" applyFill="1" applyBorder="1" applyAlignment="1" applyProtection="1">
      <alignment horizontal="center" vertical="center"/>
    </xf>
    <xf numFmtId="0" fontId="55" fillId="0" borderId="24" xfId="0" applyNumberFormat="1" applyFont="1" applyFill="1" applyBorder="1" applyAlignment="1" applyProtection="1">
      <alignment horizontal="center" vertical="center"/>
    </xf>
    <xf numFmtId="0" fontId="55" fillId="59" borderId="24" xfId="0" quotePrefix="1" applyNumberFormat="1" applyFont="1" applyFill="1" applyBorder="1" applyAlignment="1" applyProtection="1">
      <alignment horizontal="center" vertical="center"/>
    </xf>
    <xf numFmtId="167" fontId="55" fillId="0" borderId="24" xfId="0" applyNumberFormat="1" applyFont="1" applyFill="1" applyBorder="1" applyAlignment="1" applyProtection="1">
      <alignment horizontal="left" vertical="center"/>
    </xf>
    <xf numFmtId="167" fontId="55" fillId="59" borderId="24" xfId="0" applyNumberFormat="1" applyFont="1" applyFill="1" applyBorder="1" applyAlignment="1" applyProtection="1">
      <alignment horizontal="center" vertical="center"/>
    </xf>
    <xf numFmtId="167" fontId="56" fillId="0" borderId="0" xfId="0" applyNumberFormat="1" applyFont="1"/>
    <xf numFmtId="0" fontId="55" fillId="0" borderId="24" xfId="0" quotePrefix="1" applyNumberFormat="1" applyFont="1" applyFill="1" applyBorder="1" applyAlignment="1" applyProtection="1">
      <alignment horizontal="center" vertical="center"/>
    </xf>
    <xf numFmtId="9" fontId="55" fillId="0" borderId="24" xfId="158" applyFont="1" applyFill="1" applyBorder="1" applyAlignment="1" applyProtection="1">
      <alignment horizontal="center" vertical="center"/>
    </xf>
    <xf numFmtId="0" fontId="56" fillId="0" borderId="0" xfId="0" applyFont="1" applyBorder="1"/>
    <xf numFmtId="0" fontId="55" fillId="57" borderId="24" xfId="0" applyNumberFormat="1" applyFont="1" applyFill="1" applyBorder="1" applyAlignment="1" applyProtection="1">
      <alignment horizontal="left" vertical="center"/>
    </xf>
    <xf numFmtId="0" fontId="58" fillId="57" borderId="24" xfId="0" applyNumberFormat="1" applyFont="1" applyFill="1" applyBorder="1" applyAlignment="1" applyProtection="1">
      <alignment horizontal="right" vertical="center"/>
    </xf>
    <xf numFmtId="0" fontId="58" fillId="0" borderId="24" xfId="0" applyNumberFormat="1" applyFont="1" applyFill="1" applyBorder="1" applyAlignment="1" applyProtection="1">
      <alignment horizontal="center" vertical="center"/>
    </xf>
    <xf numFmtId="0" fontId="59" fillId="0" borderId="24" xfId="0" quotePrefix="1" applyNumberFormat="1" applyFont="1" applyFill="1" applyBorder="1" applyAlignment="1" applyProtection="1">
      <alignment horizontal="center" vertical="center"/>
    </xf>
    <xf numFmtId="0" fontId="60" fillId="0" borderId="24" xfId="0" applyNumberFormat="1" applyFont="1" applyFill="1" applyBorder="1" applyAlignment="1" applyProtection="1">
      <alignment horizontal="center" vertical="center"/>
    </xf>
    <xf numFmtId="168" fontId="60" fillId="0" borderId="24" xfId="149" applyNumberFormat="1" applyFont="1" applyFill="1" applyBorder="1" applyAlignment="1" applyProtection="1">
      <alignment horizontal="center" vertical="center"/>
    </xf>
    <xf numFmtId="169" fontId="60" fillId="0" borderId="24" xfId="149" applyNumberFormat="1" applyFont="1" applyFill="1" applyBorder="1" applyAlignment="1" applyProtection="1">
      <alignment horizontal="center" vertical="center"/>
    </xf>
    <xf numFmtId="0" fontId="58" fillId="57" borderId="24" xfId="0" applyNumberFormat="1" applyFont="1" applyFill="1" applyBorder="1" applyAlignment="1" applyProtection="1">
      <alignment horizontal="left" vertical="center" indent="1"/>
    </xf>
    <xf numFmtId="170" fontId="55" fillId="0" borderId="24" xfId="0" applyNumberFormat="1" applyFont="1" applyFill="1" applyBorder="1" applyAlignment="1" applyProtection="1">
      <alignment horizontal="center" vertical="center"/>
    </xf>
    <xf numFmtId="0" fontId="60" fillId="0" borderId="24" xfId="0" quotePrefix="1" applyNumberFormat="1" applyFont="1" applyFill="1" applyBorder="1" applyAlignment="1" applyProtection="1">
      <alignment horizontal="center" vertical="center"/>
    </xf>
    <xf numFmtId="0" fontId="55" fillId="0" borderId="28" xfId="0" applyNumberFormat="1" applyFont="1" applyFill="1" applyBorder="1" applyAlignment="1" applyProtection="1">
      <alignment horizontal="left" vertical="center"/>
    </xf>
    <xf numFmtId="0" fontId="55" fillId="0" borderId="28" xfId="0" applyNumberFormat="1" applyFont="1" applyFill="1" applyBorder="1" applyAlignment="1" applyProtection="1">
      <alignment horizontal="center" vertical="center"/>
    </xf>
    <xf numFmtId="0" fontId="55" fillId="0" borderId="28" xfId="0" quotePrefix="1" applyNumberFormat="1" applyFont="1" applyFill="1" applyBorder="1" applyAlignment="1" applyProtection="1">
      <alignment horizontal="center" vertical="center"/>
    </xf>
    <xf numFmtId="167" fontId="61" fillId="34" borderId="0" xfId="0" applyNumberFormat="1" applyFont="1" applyFill="1" applyBorder="1" applyAlignment="1" applyProtection="1">
      <alignment horizontal="left" vertical="center"/>
    </xf>
    <xf numFmtId="167" fontId="61" fillId="34" borderId="30" xfId="0" applyNumberFormat="1" applyFont="1" applyFill="1" applyBorder="1" applyAlignment="1" applyProtection="1">
      <alignment horizontal="left" vertical="center"/>
    </xf>
    <xf numFmtId="167" fontId="61" fillId="34" borderId="31" xfId="0" quotePrefix="1" applyNumberFormat="1" applyFont="1" applyFill="1" applyBorder="1" applyAlignment="1" applyProtection="1">
      <alignment horizontal="left" vertical="center"/>
    </xf>
    <xf numFmtId="167" fontId="56" fillId="0" borderId="31" xfId="0" applyNumberFormat="1" applyFont="1" applyBorder="1" applyAlignment="1">
      <alignment horizontal="left"/>
    </xf>
    <xf numFmtId="167" fontId="56" fillId="0" borderId="32" xfId="0" applyNumberFormat="1" applyFont="1" applyBorder="1" applyAlignment="1">
      <alignment horizontal="left"/>
    </xf>
    <xf numFmtId="0" fontId="56" fillId="59" borderId="0" xfId="0" applyFont="1" applyFill="1"/>
    <xf numFmtId="0" fontId="64" fillId="57" borderId="33" xfId="0" applyNumberFormat="1" applyFont="1" applyFill="1" applyBorder="1" applyAlignment="1" applyProtection="1">
      <alignment horizontal="left" vertical="center"/>
    </xf>
    <xf numFmtId="0" fontId="62" fillId="57" borderId="0" xfId="0" applyNumberFormat="1" applyFont="1" applyFill="1" applyBorder="1" applyAlignment="1" applyProtection="1">
      <alignment horizontal="left" vertical="center"/>
    </xf>
    <xf numFmtId="0" fontId="62" fillId="57" borderId="34" xfId="0" applyNumberFormat="1" applyFont="1" applyFill="1" applyBorder="1" applyAlignment="1" applyProtection="1">
      <alignment horizontal="left" vertical="center"/>
    </xf>
    <xf numFmtId="0" fontId="55" fillId="0" borderId="0" xfId="0" applyNumberFormat="1" applyFont="1" applyFill="1" applyBorder="1" applyAlignment="1" applyProtection="1">
      <alignment horizontal="left" vertical="center"/>
    </xf>
    <xf numFmtId="0" fontId="55" fillId="0" borderId="0" xfId="0" applyNumberFormat="1" applyFont="1" applyFill="1" applyBorder="1" applyAlignment="1" applyProtection="1">
      <alignment horizontal="center" vertical="center"/>
    </xf>
    <xf numFmtId="0" fontId="55" fillId="0" borderId="0" xfId="0" quotePrefix="1" applyNumberFormat="1" applyFont="1" applyFill="1" applyBorder="1" applyAlignment="1" applyProtection="1">
      <alignment horizontal="center" vertical="center"/>
    </xf>
    <xf numFmtId="0" fontId="55" fillId="0" borderId="24" xfId="144" applyNumberFormat="1" applyFont="1" applyFill="1" applyBorder="1" applyAlignment="1" applyProtection="1">
      <alignment horizontal="center" vertical="center"/>
    </xf>
    <xf numFmtId="0" fontId="55" fillId="0" borderId="24" xfId="144" applyNumberFormat="1" applyFont="1" applyFill="1" applyBorder="1" applyAlignment="1" applyProtection="1">
      <alignment horizontal="center"/>
    </xf>
    <xf numFmtId="0" fontId="55" fillId="57" borderId="24" xfId="144" applyNumberFormat="1" applyFont="1" applyFill="1" applyBorder="1" applyAlignment="1" applyProtection="1">
      <alignment horizontal="center" vertical="center"/>
    </xf>
    <xf numFmtId="0" fontId="55" fillId="57" borderId="24" xfId="0" applyNumberFormat="1" applyFont="1" applyFill="1" applyBorder="1" applyAlignment="1" applyProtection="1">
      <alignment horizontal="center" vertical="center"/>
    </xf>
    <xf numFmtId="169" fontId="55" fillId="0" borderId="24" xfId="144" applyNumberFormat="1" applyFont="1" applyFill="1" applyBorder="1" applyAlignment="1" applyProtection="1">
      <alignment horizontal="center" vertical="center"/>
    </xf>
    <xf numFmtId="9" fontId="56" fillId="0" borderId="0" xfId="0" applyNumberFormat="1" applyFont="1"/>
    <xf numFmtId="0" fontId="63" fillId="0" borderId="0" xfId="0" applyFont="1"/>
    <xf numFmtId="0" fontId="65" fillId="0" borderId="0" xfId="0" applyFont="1"/>
    <xf numFmtId="0" fontId="66" fillId="0" borderId="0" xfId="0" applyNumberFormat="1" applyFont="1" applyFill="1" applyAlignment="1" applyProtection="1"/>
    <xf numFmtId="0" fontId="67" fillId="0" borderId="0" xfId="0" applyNumberFormat="1" applyFont="1" applyFill="1" applyAlignment="1" applyProtection="1"/>
    <xf numFmtId="0" fontId="68" fillId="0" borderId="0" xfId="0" applyFont="1"/>
    <xf numFmtId="0" fontId="66" fillId="58" borderId="25" xfId="0" applyNumberFormat="1" applyFont="1" applyFill="1" applyBorder="1" applyAlignment="1" applyProtection="1">
      <alignment horizontal="right" vertical="center" wrapText="1"/>
    </xf>
    <xf numFmtId="0" fontId="66" fillId="58" borderId="25" xfId="0" applyNumberFormat="1" applyFont="1" applyFill="1" applyBorder="1" applyAlignment="1" applyProtection="1">
      <alignment horizontal="center" vertical="center"/>
    </xf>
    <xf numFmtId="0" fontId="66" fillId="58" borderId="26" xfId="0" applyNumberFormat="1" applyFont="1" applyFill="1" applyBorder="1" applyAlignment="1" applyProtection="1">
      <alignment horizontal="right" vertical="center" wrapText="1"/>
    </xf>
    <xf numFmtId="0" fontId="66" fillId="58" borderId="26" xfId="0" applyNumberFormat="1" applyFont="1" applyFill="1" applyBorder="1" applyAlignment="1" applyProtection="1">
      <alignment horizontal="center" vertical="center"/>
    </xf>
    <xf numFmtId="166" fontId="66" fillId="58" borderId="26" xfId="0" applyNumberFormat="1" applyFont="1" applyFill="1" applyBorder="1" applyAlignment="1" applyProtection="1">
      <alignment horizontal="center" vertical="center"/>
    </xf>
    <xf numFmtId="0" fontId="66" fillId="58" borderId="27" xfId="0" applyNumberFormat="1" applyFont="1" applyFill="1" applyBorder="1" applyAlignment="1" applyProtection="1">
      <alignment horizontal="right" vertical="center" wrapText="1"/>
    </xf>
    <xf numFmtId="167" fontId="66" fillId="58" borderId="27" xfId="0" applyNumberFormat="1" applyFont="1" applyFill="1" applyBorder="1" applyAlignment="1" applyProtection="1">
      <alignment horizontal="center" vertical="center"/>
    </xf>
    <xf numFmtId="0" fontId="67" fillId="0" borderId="24" xfId="0" applyNumberFormat="1" applyFont="1" applyFill="1" applyBorder="1" applyAlignment="1" applyProtection="1">
      <alignment horizontal="left" vertical="center"/>
    </xf>
    <xf numFmtId="0" fontId="67" fillId="59" borderId="24" xfId="0" applyNumberFormat="1" applyFont="1" applyFill="1" applyBorder="1" applyAlignment="1" applyProtection="1">
      <alignment horizontal="center" vertical="center"/>
    </xf>
    <xf numFmtId="167" fontId="67" fillId="0" borderId="24" xfId="0" applyNumberFormat="1" applyFont="1" applyFill="1" applyBorder="1" applyAlignment="1" applyProtection="1">
      <alignment horizontal="center" vertical="center"/>
    </xf>
    <xf numFmtId="0" fontId="67" fillId="0" borderId="24" xfId="0" applyNumberFormat="1" applyFont="1" applyFill="1" applyBorder="1" applyAlignment="1" applyProtection="1">
      <alignment horizontal="center" vertical="center"/>
    </xf>
    <xf numFmtId="0" fontId="67" fillId="59" borderId="24" xfId="0" quotePrefix="1" applyNumberFormat="1" applyFont="1" applyFill="1" applyBorder="1" applyAlignment="1" applyProtection="1">
      <alignment horizontal="center" vertical="center"/>
    </xf>
    <xf numFmtId="167" fontId="67" fillId="0" borderId="24" xfId="0" applyNumberFormat="1" applyFont="1" applyFill="1" applyBorder="1" applyAlignment="1" applyProtection="1">
      <alignment horizontal="left" vertical="center"/>
    </xf>
    <xf numFmtId="167" fontId="67" fillId="59" borderId="24" xfId="0" applyNumberFormat="1" applyFont="1" applyFill="1" applyBorder="1" applyAlignment="1" applyProtection="1">
      <alignment horizontal="center" vertical="center"/>
    </xf>
    <xf numFmtId="2" fontId="67" fillId="0" borderId="24" xfId="0" applyNumberFormat="1" applyFont="1" applyFill="1" applyBorder="1" applyAlignment="1" applyProtection="1">
      <alignment horizontal="center" vertical="center"/>
    </xf>
    <xf numFmtId="167" fontId="68" fillId="0" borderId="0" xfId="0" applyNumberFormat="1" applyFont="1"/>
    <xf numFmtId="167" fontId="67" fillId="0" borderId="24" xfId="149" applyNumberFormat="1" applyFont="1" applyFill="1" applyBorder="1" applyAlignment="1" applyProtection="1">
      <alignment horizontal="center"/>
    </xf>
    <xf numFmtId="0" fontId="67" fillId="0" borderId="24" xfId="0" quotePrefix="1" applyNumberFormat="1" applyFont="1" applyFill="1" applyBorder="1" applyAlignment="1" applyProtection="1">
      <alignment horizontal="center" vertical="center"/>
    </xf>
    <xf numFmtId="0" fontId="67" fillId="0" borderId="24" xfId="149" applyNumberFormat="1" applyFont="1" applyFill="1" applyBorder="1" applyAlignment="1" applyProtection="1">
      <alignment horizontal="center" vertical="center"/>
    </xf>
    <xf numFmtId="9" fontId="67" fillId="0" borderId="24" xfId="158" applyFont="1" applyFill="1" applyBorder="1" applyAlignment="1" applyProtection="1">
      <alignment horizontal="center" vertical="center"/>
    </xf>
    <xf numFmtId="2" fontId="67" fillId="0" borderId="24" xfId="149" applyNumberFormat="1" applyFont="1" applyFill="1" applyBorder="1" applyAlignment="1" applyProtection="1">
      <alignment horizontal="center" vertical="center"/>
    </xf>
    <xf numFmtId="0" fontId="68" fillId="0" borderId="0" xfId="0" applyFont="1" applyBorder="1"/>
    <xf numFmtId="0" fontId="67" fillId="57" borderId="24" xfId="149" applyNumberFormat="1" applyFont="1" applyFill="1" applyBorder="1" applyAlignment="1" applyProtection="1">
      <alignment horizontal="center" vertical="center"/>
    </xf>
    <xf numFmtId="0" fontId="67" fillId="57" borderId="24" xfId="0" applyNumberFormat="1" applyFont="1" applyFill="1" applyBorder="1" applyAlignment="1" applyProtection="1">
      <alignment horizontal="left" vertical="center"/>
    </xf>
    <xf numFmtId="0" fontId="70" fillId="57" borderId="24" xfId="0" applyNumberFormat="1" applyFont="1" applyFill="1" applyBorder="1" applyAlignment="1" applyProtection="1">
      <alignment horizontal="right" vertical="center"/>
    </xf>
    <xf numFmtId="0" fontId="70" fillId="0" borderId="24" xfId="0" applyNumberFormat="1" applyFont="1" applyFill="1" applyBorder="1" applyAlignment="1" applyProtection="1">
      <alignment horizontal="center" vertical="center"/>
    </xf>
    <xf numFmtId="0" fontId="71" fillId="0" borderId="24" xfId="0" quotePrefix="1" applyNumberFormat="1" applyFont="1" applyFill="1" applyBorder="1" applyAlignment="1" applyProtection="1">
      <alignment horizontal="center" vertical="center"/>
    </xf>
    <xf numFmtId="0" fontId="72" fillId="0" borderId="24" xfId="0" applyNumberFormat="1" applyFont="1" applyFill="1" applyBorder="1" applyAlignment="1" applyProtection="1">
      <alignment horizontal="center" vertical="center"/>
    </xf>
    <xf numFmtId="168" fontId="72" fillId="0" borderId="24" xfId="149" applyNumberFormat="1" applyFont="1" applyFill="1" applyBorder="1" applyAlignment="1" applyProtection="1">
      <alignment horizontal="center" vertical="center"/>
    </xf>
    <xf numFmtId="169" fontId="72" fillId="0" borderId="24" xfId="149" applyNumberFormat="1" applyFont="1" applyFill="1" applyBorder="1" applyAlignment="1" applyProtection="1">
      <alignment horizontal="center" vertical="center"/>
    </xf>
    <xf numFmtId="167" fontId="67" fillId="0" borderId="24" xfId="149" applyNumberFormat="1" applyFont="1" applyFill="1" applyBorder="1" applyAlignment="1" applyProtection="1">
      <alignment horizontal="center" vertical="center"/>
    </xf>
    <xf numFmtId="0" fontId="70" fillId="57" borderId="24" xfId="0" applyNumberFormat="1" applyFont="1" applyFill="1" applyBorder="1" applyAlignment="1" applyProtection="1">
      <alignment horizontal="left" vertical="center" indent="1"/>
    </xf>
    <xf numFmtId="170" fontId="67" fillId="0" borderId="24" xfId="0" applyNumberFormat="1" applyFont="1" applyFill="1" applyBorder="1" applyAlignment="1" applyProtection="1">
      <alignment horizontal="center" vertical="center"/>
    </xf>
    <xf numFmtId="0" fontId="72" fillId="0" borderId="24" xfId="0" quotePrefix="1" applyNumberFormat="1" applyFont="1" applyFill="1" applyBorder="1" applyAlignment="1" applyProtection="1">
      <alignment horizontal="center" vertical="center"/>
    </xf>
    <xf numFmtId="171" fontId="72" fillId="0" borderId="24" xfId="149" applyNumberFormat="1" applyFont="1" applyFill="1" applyBorder="1" applyAlignment="1" applyProtection="1">
      <alignment horizontal="center" vertical="center"/>
    </xf>
    <xf numFmtId="0" fontId="67" fillId="0" borderId="25" xfId="149" applyNumberFormat="1" applyFont="1" applyFill="1" applyBorder="1" applyAlignment="1" applyProtection="1">
      <alignment horizontal="center" vertical="center"/>
    </xf>
    <xf numFmtId="0" fontId="67" fillId="57" borderId="25" xfId="149" applyNumberFormat="1" applyFont="1" applyFill="1" applyBorder="1" applyAlignment="1" applyProtection="1">
      <alignment horizontal="center" vertical="center"/>
    </xf>
    <xf numFmtId="0" fontId="67" fillId="0" borderId="28" xfId="0" applyNumberFormat="1" applyFont="1" applyFill="1" applyBorder="1" applyAlignment="1" applyProtection="1">
      <alignment horizontal="left" vertical="center"/>
    </xf>
    <xf numFmtId="0" fontId="67" fillId="0" borderId="28" xfId="0" applyNumberFormat="1" applyFont="1" applyFill="1" applyBorder="1" applyAlignment="1" applyProtection="1">
      <alignment horizontal="center" vertical="center"/>
    </xf>
    <xf numFmtId="0" fontId="67" fillId="0" borderId="28" xfId="0" quotePrefix="1" applyNumberFormat="1" applyFont="1" applyFill="1" applyBorder="1" applyAlignment="1" applyProtection="1">
      <alignment horizontal="center" vertical="center"/>
    </xf>
    <xf numFmtId="0" fontId="67" fillId="0" borderId="29" xfId="149" applyNumberFormat="1" applyFont="1" applyFill="1" applyBorder="1" applyAlignment="1" applyProtection="1">
      <alignment horizontal="center" vertical="center"/>
    </xf>
    <xf numFmtId="167" fontId="73" fillId="34" borderId="0" xfId="0" applyNumberFormat="1" applyFont="1" applyFill="1" applyBorder="1" applyAlignment="1" applyProtection="1">
      <alignment horizontal="left" vertical="center"/>
    </xf>
    <xf numFmtId="9" fontId="73" fillId="34" borderId="0" xfId="158" applyFont="1" applyFill="1" applyBorder="1" applyAlignment="1" applyProtection="1">
      <alignment horizontal="left" vertical="center"/>
    </xf>
    <xf numFmtId="167" fontId="73" fillId="34" borderId="30" xfId="0" applyNumberFormat="1" applyFont="1" applyFill="1" applyBorder="1" applyAlignment="1" applyProtection="1">
      <alignment horizontal="left" vertical="center"/>
    </xf>
    <xf numFmtId="167" fontId="73" fillId="34" borderId="31" xfId="0" quotePrefix="1" applyNumberFormat="1" applyFont="1" applyFill="1" applyBorder="1" applyAlignment="1" applyProtection="1">
      <alignment horizontal="left" vertical="center"/>
    </xf>
    <xf numFmtId="167" fontId="68" fillId="0" borderId="31" xfId="0" applyNumberFormat="1" applyFont="1" applyBorder="1" applyAlignment="1">
      <alignment horizontal="left"/>
    </xf>
    <xf numFmtId="167" fontId="68" fillId="0" borderId="32" xfId="0" applyNumberFormat="1" applyFont="1" applyBorder="1" applyAlignment="1">
      <alignment horizontal="left"/>
    </xf>
    <xf numFmtId="0" fontId="68" fillId="59" borderId="0" xfId="0" applyFont="1" applyFill="1"/>
    <xf numFmtId="0" fontId="75" fillId="57" borderId="33" xfId="0" applyNumberFormat="1" applyFont="1" applyFill="1" applyBorder="1" applyAlignment="1" applyProtection="1">
      <alignment horizontal="left" vertical="center"/>
    </xf>
    <xf numFmtId="0" fontId="74" fillId="57" borderId="0" xfId="0" applyNumberFormat="1" applyFont="1" applyFill="1" applyBorder="1" applyAlignment="1" applyProtection="1">
      <alignment horizontal="left" vertical="center"/>
    </xf>
    <xf numFmtId="0" fontId="74" fillId="57" borderId="34" xfId="0" applyNumberFormat="1" applyFont="1" applyFill="1" applyBorder="1" applyAlignment="1" applyProtection="1">
      <alignment horizontal="left" vertical="center"/>
    </xf>
    <xf numFmtId="0" fontId="67" fillId="0" borderId="0" xfId="0" applyNumberFormat="1" applyFont="1" applyFill="1" applyBorder="1" applyAlignment="1" applyProtection="1">
      <alignment horizontal="left" vertical="center"/>
    </xf>
    <xf numFmtId="0" fontId="67" fillId="0" borderId="0" xfId="0" applyNumberFormat="1" applyFont="1" applyFill="1" applyBorder="1" applyAlignment="1" applyProtection="1">
      <alignment horizontal="center" vertical="center"/>
    </xf>
    <xf numFmtId="0" fontId="67" fillId="0" borderId="0" xfId="0" quotePrefix="1" applyNumberFormat="1" applyFont="1" applyFill="1" applyBorder="1" applyAlignment="1" applyProtection="1">
      <alignment horizontal="center" vertical="center"/>
    </xf>
    <xf numFmtId="167" fontId="55" fillId="0" borderId="24" xfId="144" applyNumberFormat="1" applyFont="1" applyFill="1" applyBorder="1" applyAlignment="1" applyProtection="1">
      <alignment horizontal="center" vertical="center"/>
    </xf>
    <xf numFmtId="167" fontId="55" fillId="0" borderId="24" xfId="144" applyNumberFormat="1" applyFont="1" applyFill="1" applyBorder="1" applyAlignment="1" applyProtection="1">
      <alignment horizontal="center"/>
    </xf>
    <xf numFmtId="0" fontId="21" fillId="0" borderId="10" xfId="47" applyFont="1" applyFill="1" applyBorder="1" applyAlignment="1">
      <alignment horizontal="center" vertical="center" wrapText="1"/>
    </xf>
    <xf numFmtId="0" fontId="28" fillId="33" borderId="10" xfId="47" applyFont="1" applyFill="1" applyBorder="1" applyAlignment="1">
      <alignment horizontal="center" vertical="center"/>
    </xf>
    <xf numFmtId="0" fontId="52" fillId="57" borderId="21" xfId="0" applyFont="1" applyFill="1" applyBorder="1" applyAlignment="1" applyProtection="1">
      <alignment horizontal="center" vertical="center" wrapText="1"/>
    </xf>
    <xf numFmtId="0" fontId="52" fillId="57" borderId="22" xfId="0" applyFont="1" applyFill="1" applyBorder="1" applyAlignment="1" applyProtection="1">
      <alignment horizontal="center" vertical="center" wrapText="1"/>
    </xf>
    <xf numFmtId="0" fontId="52" fillId="57" borderId="23" xfId="0" applyFont="1" applyFill="1" applyBorder="1" applyAlignment="1" applyProtection="1">
      <alignment horizontal="center" vertical="center" wrapText="1"/>
    </xf>
    <xf numFmtId="0" fontId="62" fillId="61" borderId="33" xfId="0" applyNumberFormat="1" applyFont="1" applyFill="1" applyBorder="1" applyAlignment="1" applyProtection="1">
      <alignment horizontal="left" vertical="center"/>
    </xf>
    <xf numFmtId="0" fontId="62" fillId="61" borderId="0" xfId="0" applyNumberFormat="1" applyFont="1" applyFill="1" applyBorder="1" applyAlignment="1" applyProtection="1">
      <alignment horizontal="left" vertical="center"/>
    </xf>
    <xf numFmtId="0" fontId="62" fillId="61" borderId="34" xfId="0" applyNumberFormat="1" applyFont="1" applyFill="1" applyBorder="1" applyAlignment="1" applyProtection="1">
      <alignment horizontal="left" vertical="center"/>
    </xf>
    <xf numFmtId="0" fontId="62" fillId="62" borderId="33" xfId="0" applyNumberFormat="1" applyFont="1" applyFill="1" applyBorder="1" applyAlignment="1" applyProtection="1">
      <alignment horizontal="left" vertical="center"/>
    </xf>
    <xf numFmtId="0" fontId="62" fillId="62" borderId="0" xfId="0" applyNumberFormat="1" applyFont="1" applyFill="1" applyBorder="1" applyAlignment="1" applyProtection="1">
      <alignment horizontal="left" vertical="center"/>
    </xf>
    <xf numFmtId="0" fontId="62" fillId="62" borderId="34" xfId="0" applyNumberFormat="1" applyFont="1" applyFill="1" applyBorder="1" applyAlignment="1" applyProtection="1">
      <alignment horizontal="left" vertical="center"/>
    </xf>
    <xf numFmtId="0" fontId="62" fillId="63" borderId="33" xfId="0" applyNumberFormat="1" applyFont="1" applyFill="1" applyBorder="1" applyAlignment="1" applyProtection="1">
      <alignment horizontal="left" vertical="center"/>
    </xf>
    <xf numFmtId="0" fontId="62" fillId="63" borderId="0" xfId="0" applyNumberFormat="1" applyFont="1" applyFill="1" applyBorder="1" applyAlignment="1" applyProtection="1">
      <alignment horizontal="left" vertical="center"/>
    </xf>
    <xf numFmtId="0" fontId="62" fillId="63" borderId="34" xfId="0" applyNumberFormat="1" applyFont="1" applyFill="1" applyBorder="1" applyAlignment="1" applyProtection="1">
      <alignment horizontal="left" vertical="center"/>
    </xf>
    <xf numFmtId="0" fontId="61" fillId="0" borderId="33" xfId="0" applyNumberFormat="1" applyFont="1" applyFill="1" applyBorder="1" applyAlignment="1" applyProtection="1">
      <alignment horizontal="left" vertical="center" wrapText="1"/>
    </xf>
    <xf numFmtId="0" fontId="61" fillId="0" borderId="0" xfId="0" applyNumberFormat="1" applyFont="1" applyFill="1" applyBorder="1" applyAlignment="1" applyProtection="1">
      <alignment horizontal="left" vertical="center" wrapText="1"/>
    </xf>
    <xf numFmtId="0" fontId="61" fillId="0" borderId="34" xfId="0" applyNumberFormat="1" applyFont="1" applyFill="1" applyBorder="1" applyAlignment="1" applyProtection="1">
      <alignment horizontal="left" vertical="center" wrapText="1"/>
    </xf>
    <xf numFmtId="0" fontId="61" fillId="0" borderId="35" xfId="0" applyNumberFormat="1" applyFont="1" applyFill="1" applyBorder="1" applyAlignment="1" applyProtection="1">
      <alignment horizontal="left" vertical="center" wrapText="1"/>
    </xf>
    <xf numFmtId="0" fontId="61" fillId="0" borderId="36" xfId="0" applyNumberFormat="1" applyFont="1" applyFill="1" applyBorder="1" applyAlignment="1" applyProtection="1">
      <alignment horizontal="left" vertical="center" wrapText="1"/>
    </xf>
    <xf numFmtId="0" fontId="61" fillId="0" borderId="37" xfId="0" applyNumberFormat="1" applyFont="1" applyFill="1" applyBorder="1" applyAlignment="1" applyProtection="1">
      <alignment horizontal="left" vertical="center" wrapText="1"/>
    </xf>
    <xf numFmtId="0" fontId="54" fillId="58" borderId="24" xfId="0" applyNumberFormat="1" applyFont="1" applyFill="1" applyBorder="1" applyAlignment="1" applyProtection="1">
      <alignment horizontal="center" vertical="center"/>
    </xf>
    <xf numFmtId="0" fontId="54" fillId="58" borderId="24" xfId="0" applyNumberFormat="1" applyFont="1" applyFill="1" applyBorder="1" applyAlignment="1" applyProtection="1">
      <alignment horizontal="center" vertical="center" wrapText="1"/>
    </xf>
    <xf numFmtId="0" fontId="61" fillId="34" borderId="0" xfId="0" applyNumberFormat="1" applyFont="1" applyFill="1" applyBorder="1" applyAlignment="1" applyProtection="1">
      <alignment horizontal="left" vertical="center" wrapText="1"/>
    </xf>
    <xf numFmtId="0" fontId="62" fillId="60" borderId="33" xfId="0" applyNumberFormat="1" applyFont="1" applyFill="1" applyBorder="1" applyAlignment="1" applyProtection="1">
      <alignment horizontal="left" vertical="center"/>
    </xf>
    <xf numFmtId="0" fontId="62" fillId="60" borderId="0" xfId="0" applyNumberFormat="1" applyFont="1" applyFill="1" applyBorder="1" applyAlignment="1" applyProtection="1">
      <alignment horizontal="left" vertical="center"/>
    </xf>
    <xf numFmtId="0" fontId="62" fillId="60" borderId="34" xfId="0" applyNumberFormat="1" applyFont="1" applyFill="1" applyBorder="1" applyAlignment="1" applyProtection="1">
      <alignment horizontal="left" vertical="center"/>
    </xf>
    <xf numFmtId="0" fontId="74" fillId="61" borderId="33" xfId="0" applyNumberFormat="1" applyFont="1" applyFill="1" applyBorder="1" applyAlignment="1" applyProtection="1">
      <alignment horizontal="left" vertical="center"/>
    </xf>
    <xf numFmtId="0" fontId="74" fillId="61" borderId="0" xfId="0" applyNumberFormat="1" applyFont="1" applyFill="1" applyBorder="1" applyAlignment="1" applyProtection="1">
      <alignment horizontal="left" vertical="center"/>
    </xf>
    <xf numFmtId="0" fontId="74" fillId="61" borderId="34" xfId="0" applyNumberFormat="1" applyFont="1" applyFill="1" applyBorder="1" applyAlignment="1" applyProtection="1">
      <alignment horizontal="left" vertical="center"/>
    </xf>
    <xf numFmtId="0" fontId="74" fillId="62" borderId="33" xfId="0" applyNumberFormat="1" applyFont="1" applyFill="1" applyBorder="1" applyAlignment="1" applyProtection="1">
      <alignment horizontal="left" vertical="center"/>
    </xf>
    <xf numFmtId="0" fontId="74" fillId="62" borderId="0" xfId="0" applyNumberFormat="1" applyFont="1" applyFill="1" applyBorder="1" applyAlignment="1" applyProtection="1">
      <alignment horizontal="left" vertical="center"/>
    </xf>
    <xf numFmtId="0" fontId="74" fillId="62" borderId="34" xfId="0" applyNumberFormat="1" applyFont="1" applyFill="1" applyBorder="1" applyAlignment="1" applyProtection="1">
      <alignment horizontal="left" vertical="center"/>
    </xf>
    <xf numFmtId="0" fontId="74" fillId="63" borderId="33" xfId="0" applyNumberFormat="1" applyFont="1" applyFill="1" applyBorder="1" applyAlignment="1" applyProtection="1">
      <alignment horizontal="left" vertical="center"/>
    </xf>
    <xf numFmtId="0" fontId="74" fillId="63" borderId="0" xfId="0" applyNumberFormat="1" applyFont="1" applyFill="1" applyBorder="1" applyAlignment="1" applyProtection="1">
      <alignment horizontal="left" vertical="center"/>
    </xf>
    <xf numFmtId="0" fontId="74" fillId="63" borderId="34" xfId="0" applyNumberFormat="1" applyFont="1" applyFill="1" applyBorder="1" applyAlignment="1" applyProtection="1">
      <alignment horizontal="left" vertical="center"/>
    </xf>
    <xf numFmtId="0" fontId="73" fillId="0" borderId="33"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vertical="center" wrapText="1"/>
    </xf>
    <xf numFmtId="0" fontId="73" fillId="0" borderId="34" xfId="0" applyNumberFormat="1" applyFont="1" applyFill="1" applyBorder="1" applyAlignment="1" applyProtection="1">
      <alignment horizontal="left" vertical="center" wrapText="1"/>
    </xf>
    <xf numFmtId="0" fontId="73" fillId="0" borderId="35" xfId="0" applyNumberFormat="1" applyFont="1" applyFill="1" applyBorder="1" applyAlignment="1" applyProtection="1">
      <alignment horizontal="left" vertical="center" wrapText="1"/>
    </xf>
    <xf numFmtId="0" fontId="73" fillId="0" borderId="36" xfId="0" applyNumberFormat="1" applyFont="1" applyFill="1" applyBorder="1" applyAlignment="1" applyProtection="1">
      <alignment horizontal="left" vertical="center" wrapText="1"/>
    </xf>
    <xf numFmtId="0" fontId="73" fillId="0" borderId="37" xfId="0" applyNumberFormat="1" applyFont="1" applyFill="1" applyBorder="1" applyAlignment="1" applyProtection="1">
      <alignment horizontal="left" vertical="center" wrapText="1"/>
    </xf>
    <xf numFmtId="0" fontId="66" fillId="58" borderId="24" xfId="0" applyNumberFormat="1" applyFont="1" applyFill="1" applyBorder="1" applyAlignment="1" applyProtection="1">
      <alignment horizontal="center" vertical="center"/>
    </xf>
    <xf numFmtId="0" fontId="66" fillId="58" borderId="24" xfId="0" applyNumberFormat="1" applyFont="1" applyFill="1" applyBorder="1" applyAlignment="1" applyProtection="1">
      <alignment horizontal="center" vertical="center" wrapText="1"/>
    </xf>
    <xf numFmtId="0" fontId="73" fillId="34" borderId="0" xfId="0" applyNumberFormat="1" applyFont="1" applyFill="1" applyBorder="1" applyAlignment="1" applyProtection="1">
      <alignment horizontal="left" vertical="center" wrapText="1"/>
    </xf>
    <xf numFmtId="0" fontId="74" fillId="60" borderId="33" xfId="0" applyNumberFormat="1" applyFont="1" applyFill="1" applyBorder="1" applyAlignment="1" applyProtection="1">
      <alignment horizontal="left" vertical="center"/>
    </xf>
    <xf numFmtId="0" fontId="74" fillId="60" borderId="0" xfId="0" applyNumberFormat="1" applyFont="1" applyFill="1" applyBorder="1" applyAlignment="1" applyProtection="1">
      <alignment horizontal="left" vertical="center"/>
    </xf>
    <xf numFmtId="0" fontId="74" fillId="60" borderId="34" xfId="0" applyNumberFormat="1" applyFont="1" applyFill="1" applyBorder="1" applyAlignment="1" applyProtection="1">
      <alignment horizontal="left" vertical="center"/>
    </xf>
  </cellXfs>
  <cellStyles count="164">
    <cellStyle name="20% - Accent1" xfId="67" builtinId="30" customBuiltin="1"/>
    <cellStyle name="20% - Accent1 2" xfId="1"/>
    <cellStyle name="20% - Accent1 2 2" xfId="94"/>
    <cellStyle name="20% - Accent2" xfId="71" builtinId="34" customBuiltin="1"/>
    <cellStyle name="20% - Accent2 2" xfId="2"/>
    <cellStyle name="20% - Accent2 2 2" xfId="95"/>
    <cellStyle name="20% - Accent3" xfId="75" builtinId="38" customBuiltin="1"/>
    <cellStyle name="20% - Accent3 2" xfId="3"/>
    <cellStyle name="20% - Accent3 2 2" xfId="96"/>
    <cellStyle name="20% - Accent4" xfId="79" builtinId="42" customBuiltin="1"/>
    <cellStyle name="20% - Accent4 2" xfId="4"/>
    <cellStyle name="20% - Accent4 2 2" xfId="97"/>
    <cellStyle name="20% - Accent5" xfId="83" builtinId="46" customBuiltin="1"/>
    <cellStyle name="20% - Accent5 2" xfId="5"/>
    <cellStyle name="20% - Accent5 2 2" xfId="98"/>
    <cellStyle name="20% - Accent6" xfId="87" builtinId="50" customBuiltin="1"/>
    <cellStyle name="20% - Accent6 2" xfId="6"/>
    <cellStyle name="20% - Accent6 2 2" xfId="99"/>
    <cellStyle name="40% - Accent1" xfId="68" builtinId="31" customBuiltin="1"/>
    <cellStyle name="40% - Accent1 2" xfId="7"/>
    <cellStyle name="40% - Accent1 2 2" xfId="100"/>
    <cellStyle name="40% - Accent2" xfId="72" builtinId="35" customBuiltin="1"/>
    <cellStyle name="40% - Accent2 2" xfId="8"/>
    <cellStyle name="40% - Accent2 2 2" xfId="101"/>
    <cellStyle name="40% - Accent3" xfId="76" builtinId="39" customBuiltin="1"/>
    <cellStyle name="40% - Accent3 2" xfId="9"/>
    <cellStyle name="40% - Accent3 2 2" xfId="102"/>
    <cellStyle name="40% - Accent4" xfId="80" builtinId="43" customBuiltin="1"/>
    <cellStyle name="40% - Accent4 2" xfId="10"/>
    <cellStyle name="40% - Accent4 2 2" xfId="103"/>
    <cellStyle name="40% - Accent5" xfId="84" builtinId="47" customBuiltin="1"/>
    <cellStyle name="40% - Accent5 2" xfId="11"/>
    <cellStyle name="40% - Accent5 2 2" xfId="104"/>
    <cellStyle name="40% - Accent6" xfId="88" builtinId="51" customBuiltin="1"/>
    <cellStyle name="40% - Accent6 2" xfId="12"/>
    <cellStyle name="40% - Accent6 2 2" xfId="105"/>
    <cellStyle name="60% - Accent1" xfId="69" builtinId="32" customBuiltin="1"/>
    <cellStyle name="60% - Accent1 2" xfId="13"/>
    <cellStyle name="60% - Accent1 2 2" xfId="106"/>
    <cellStyle name="60% - Accent2" xfId="73" builtinId="36" customBuiltin="1"/>
    <cellStyle name="60% - Accent2 2" xfId="14"/>
    <cellStyle name="60% - Accent2 2 2" xfId="107"/>
    <cellStyle name="60% - Accent3" xfId="77" builtinId="40" customBuiltin="1"/>
    <cellStyle name="60% - Accent3 2" xfId="15"/>
    <cellStyle name="60% - Accent3 2 2" xfId="108"/>
    <cellStyle name="60% - Accent4" xfId="81" builtinId="44" customBuiltin="1"/>
    <cellStyle name="60% - Accent4 2" xfId="16"/>
    <cellStyle name="60% - Accent4 2 2" xfId="109"/>
    <cellStyle name="60% - Accent5" xfId="85" builtinId="48" customBuiltin="1"/>
    <cellStyle name="60% - Accent5 2" xfId="17"/>
    <cellStyle name="60% - Accent5 2 2" xfId="110"/>
    <cellStyle name="60% - Accent6" xfId="89" builtinId="52" customBuiltin="1"/>
    <cellStyle name="60% - Accent6 2" xfId="18"/>
    <cellStyle name="60% - Accent6 2 2" xfId="111"/>
    <cellStyle name="Accent1" xfId="66" builtinId="29" customBuiltin="1"/>
    <cellStyle name="Accent1 2" xfId="19"/>
    <cellStyle name="Accent1 2 2" xfId="112"/>
    <cellStyle name="Accent2" xfId="70" builtinId="33" customBuiltin="1"/>
    <cellStyle name="Accent2 2" xfId="20"/>
    <cellStyle name="Accent2 2 2" xfId="113"/>
    <cellStyle name="Accent3" xfId="74" builtinId="37" customBuiltin="1"/>
    <cellStyle name="Accent3 2" xfId="21"/>
    <cellStyle name="Accent3 2 2" xfId="114"/>
    <cellStyle name="Accent4" xfId="78" builtinId="41" customBuiltin="1"/>
    <cellStyle name="Accent4 2" xfId="22"/>
    <cellStyle name="Accent4 2 2" xfId="115"/>
    <cellStyle name="Accent5" xfId="82" builtinId="45" customBuiltin="1"/>
    <cellStyle name="Accent5 2" xfId="23"/>
    <cellStyle name="Accent5 2 2" xfId="116"/>
    <cellStyle name="Accent6" xfId="86" builtinId="49" customBuiltin="1"/>
    <cellStyle name="Accent6 2" xfId="24"/>
    <cellStyle name="Accent6 2 2" xfId="117"/>
    <cellStyle name="Bad" xfId="55" builtinId="27" customBuiltin="1"/>
    <cellStyle name="Bad 2" xfId="25"/>
    <cellStyle name="Bad 2 2" xfId="118"/>
    <cellStyle name="Calculation" xfId="59" builtinId="22" customBuiltin="1"/>
    <cellStyle name="Calculation 2" xfId="26"/>
    <cellStyle name="Calculation 2 2" xfId="119"/>
    <cellStyle name="Check Cell" xfId="61" builtinId="23" customBuiltin="1"/>
    <cellStyle name="Check Cell 2" xfId="27"/>
    <cellStyle name="Check Cell 2 2" xfId="120"/>
    <cellStyle name="Currency 2" xfId="28"/>
    <cellStyle name="Currency 3" xfId="155"/>
    <cellStyle name="Explanatory Text" xfId="64" builtinId="53" customBuiltin="1"/>
    <cellStyle name="Explanatory Text 2" xfId="29"/>
    <cellStyle name="Explanatory Text 2 2" xfId="121"/>
    <cellStyle name="Good" xfId="54" builtinId="26" customBuiltin="1"/>
    <cellStyle name="Good 2" xfId="30"/>
    <cellStyle name="Good 2 2" xfId="122"/>
    <cellStyle name="Heading 1" xfId="50" builtinId="16" customBuiltin="1"/>
    <cellStyle name="Heading 1 2" xfId="31"/>
    <cellStyle name="Heading 1 2 2" xfId="123"/>
    <cellStyle name="Heading 2" xfId="51" builtinId="17" customBuiltin="1"/>
    <cellStyle name="Heading 2 2" xfId="32"/>
    <cellStyle name="Heading 2 2 2" xfId="124"/>
    <cellStyle name="Heading 3" xfId="52" builtinId="18" customBuiltin="1"/>
    <cellStyle name="Heading 3 2" xfId="33"/>
    <cellStyle name="Heading 3 2 2" xfId="125"/>
    <cellStyle name="Heading 4" xfId="53" builtinId="19" customBuiltin="1"/>
    <cellStyle name="Heading 4 2" xfId="34"/>
    <cellStyle name="Heading 4 2 2" xfId="126"/>
    <cellStyle name="Input" xfId="57" builtinId="20" customBuiltin="1"/>
    <cellStyle name="Input 2" xfId="35"/>
    <cellStyle name="Input 2 2" xfId="127"/>
    <cellStyle name="Linked Cell" xfId="60" builtinId="24" customBuiltin="1"/>
    <cellStyle name="Linked Cell 2" xfId="36"/>
    <cellStyle name="Linked Cell 2 2" xfId="128"/>
    <cellStyle name="Neutral" xfId="56" builtinId="28" customBuiltin="1"/>
    <cellStyle name="Neutral 2" xfId="37"/>
    <cellStyle name="Neutral 2 2" xfId="129"/>
    <cellStyle name="Normal" xfId="0" builtinId="0"/>
    <cellStyle name="Normal 10" xfId="143"/>
    <cellStyle name="Normal 11" xfId="144"/>
    <cellStyle name="Normal 12" xfId="159"/>
    <cellStyle name="Normal 13" xfId="160"/>
    <cellStyle name="Normal 13 2" xfId="162"/>
    <cellStyle name="Normal 2" xfId="38"/>
    <cellStyle name="Normal 2 2" xfId="39"/>
    <cellStyle name="Normal 2 2 2" xfId="149"/>
    <cellStyle name="Normal 2 2 3" xfId="146"/>
    <cellStyle name="Normal 2 3" xfId="156"/>
    <cellStyle name="Normal 2 4" xfId="90"/>
    <cellStyle name="Normal 3" xfId="40"/>
    <cellStyle name="Normal 3 2" xfId="141"/>
    <cellStyle name="Normal 3 3" xfId="138"/>
    <cellStyle name="Normal 3 3 2" xfId="157"/>
    <cellStyle name="Normal 3 4" xfId="91"/>
    <cellStyle name="Normal 4" xfId="41"/>
    <cellStyle name="Normal 4 2" xfId="139"/>
    <cellStyle name="Normal 4 2 2" xfId="150"/>
    <cellStyle name="Normal 4 3" xfId="147"/>
    <cellStyle name="Normal 4 3 2" xfId="151"/>
    <cellStyle name="Normal 4 4" xfId="145"/>
    <cellStyle name="Normal 4 5" xfId="92"/>
    <cellStyle name="Normal 5" xfId="93"/>
    <cellStyle name="Normal 5 2" xfId="153"/>
    <cellStyle name="Normal 5 3" xfId="148"/>
    <cellStyle name="Normal 6" xfId="135"/>
    <cellStyle name="Normal 6 2" xfId="140"/>
    <cellStyle name="Normal 7" xfId="136"/>
    <cellStyle name="Normal 7 2" xfId="154"/>
    <cellStyle name="Normal 7 3" xfId="152"/>
    <cellStyle name="Normal 8" xfId="137"/>
    <cellStyle name="Normal 9" xfId="142"/>
    <cellStyle name="Normal_Hydrology" xfId="47"/>
    <cellStyle name="Normal_Hydrology Legend" xfId="48"/>
    <cellStyle name="Note" xfId="63" builtinId="10" customBuiltin="1"/>
    <cellStyle name="Note 2" xfId="42"/>
    <cellStyle name="Note 2 2" xfId="130"/>
    <cellStyle name="Output" xfId="58" builtinId="21" customBuiltin="1"/>
    <cellStyle name="Output 2" xfId="43"/>
    <cellStyle name="Output 2 2" xfId="131"/>
    <cellStyle name="Percent" xfId="158" builtinId="5"/>
    <cellStyle name="Percent 2" xfId="44"/>
    <cellStyle name="Percent 3" xfId="161"/>
    <cellStyle name="Percent 3 2" xfId="163"/>
    <cellStyle name="Title" xfId="49" builtinId="15" customBuiltin="1"/>
    <cellStyle name="Title 2" xfId="132"/>
    <cellStyle name="Total" xfId="65" builtinId="25" customBuiltin="1"/>
    <cellStyle name="Total 2" xfId="45"/>
    <cellStyle name="Total 2 2" xfId="133"/>
    <cellStyle name="Warning Text" xfId="62" builtinId="11" customBuiltin="1"/>
    <cellStyle name="Warning Text 2" xfId="46"/>
    <cellStyle name="Warning Text 2 2" xfId="134"/>
  </cellStyles>
  <dxfs count="691">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39994506668294322"/>
        </patternFill>
      </fill>
    </dxf>
    <dxf>
      <font>
        <b/>
        <i/>
      </font>
      <fill>
        <patternFill>
          <bgColor theme="6"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6" tint="0.59996337778862885"/>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1"/>
  <sheetViews>
    <sheetView view="pageLayout" zoomScale="55" zoomScaleNormal="100" zoomScaleSheetLayoutView="50" zoomScalePageLayoutView="55" workbookViewId="0">
      <selection activeCell="I8" sqref="I8"/>
    </sheetView>
  </sheetViews>
  <sheetFormatPr defaultColWidth="9.140625" defaultRowHeight="42.75" customHeight="1" x14ac:dyDescent="0.25"/>
  <cols>
    <col min="1" max="1" width="16.85546875" style="1" customWidth="1"/>
    <col min="2" max="2" width="18.28515625" style="1" customWidth="1"/>
    <col min="3" max="3" width="16.7109375" style="1" customWidth="1"/>
    <col min="4" max="4" width="11.5703125" style="1" customWidth="1"/>
    <col min="5" max="5" width="18.28515625" style="1" customWidth="1"/>
    <col min="6" max="6" width="12.42578125" style="1" customWidth="1"/>
    <col min="7" max="7" width="14.28515625" style="1" customWidth="1"/>
    <col min="8" max="8" width="17.140625" style="1" customWidth="1"/>
    <col min="9" max="9" width="8.7109375" style="1" customWidth="1"/>
    <col min="10" max="10" width="99.140625" style="1" customWidth="1"/>
    <col min="11" max="16384" width="9.140625" style="1"/>
  </cols>
  <sheetData>
    <row r="1" spans="1:10" ht="42.75" customHeight="1" x14ac:dyDescent="0.25">
      <c r="A1" s="15" t="s">
        <v>59</v>
      </c>
      <c r="B1" s="15" t="s">
        <v>60</v>
      </c>
      <c r="C1" s="15" t="s">
        <v>61</v>
      </c>
      <c r="D1" s="15" t="s">
        <v>62</v>
      </c>
      <c r="E1" s="15" t="s">
        <v>87</v>
      </c>
      <c r="F1" s="15" t="s">
        <v>90</v>
      </c>
      <c r="G1" s="15" t="s">
        <v>85</v>
      </c>
      <c r="H1" s="15" t="s">
        <v>88</v>
      </c>
      <c r="I1" s="15" t="s">
        <v>89</v>
      </c>
      <c r="J1" s="15" t="s">
        <v>0</v>
      </c>
    </row>
    <row r="2" spans="1:10" ht="42.75" customHeight="1" x14ac:dyDescent="0.25">
      <c r="A2" s="22">
        <v>294</v>
      </c>
      <c r="B2" s="22" t="s">
        <v>1</v>
      </c>
      <c r="C2" s="25">
        <v>42129</v>
      </c>
      <c r="D2" s="26" t="s">
        <v>208</v>
      </c>
      <c r="E2" s="22" t="s">
        <v>19</v>
      </c>
      <c r="F2" s="27"/>
      <c r="G2" s="22" t="s">
        <v>209</v>
      </c>
      <c r="H2" s="27"/>
      <c r="I2" s="22" t="s">
        <v>209</v>
      </c>
      <c r="J2" s="28" t="s">
        <v>210</v>
      </c>
    </row>
    <row r="3" spans="1:10" ht="79.5" customHeight="1" x14ac:dyDescent="0.25">
      <c r="A3" s="22">
        <v>295</v>
      </c>
      <c r="B3" s="22" t="s">
        <v>1</v>
      </c>
      <c r="C3" s="25">
        <v>42137</v>
      </c>
      <c r="D3" s="26" t="s">
        <v>211</v>
      </c>
      <c r="E3" s="22" t="s">
        <v>19</v>
      </c>
      <c r="F3" s="27"/>
      <c r="G3" s="22" t="s">
        <v>209</v>
      </c>
      <c r="H3" s="27"/>
      <c r="I3" s="22" t="s">
        <v>209</v>
      </c>
      <c r="J3" s="28" t="s">
        <v>602</v>
      </c>
    </row>
    <row r="4" spans="1:10" ht="42.75" customHeight="1" x14ac:dyDescent="0.25">
      <c r="A4" s="22">
        <v>296</v>
      </c>
      <c r="B4" s="22" t="s">
        <v>2</v>
      </c>
      <c r="C4" s="25">
        <v>42129</v>
      </c>
      <c r="D4" s="26" t="s">
        <v>209</v>
      </c>
      <c r="E4" s="22" t="s">
        <v>19</v>
      </c>
      <c r="F4" s="27"/>
      <c r="G4" s="22" t="s">
        <v>3</v>
      </c>
      <c r="H4" s="27"/>
      <c r="I4" s="22" t="s">
        <v>209</v>
      </c>
      <c r="J4" s="28" t="s">
        <v>212</v>
      </c>
    </row>
    <row r="5" spans="1:10" ht="77.25" customHeight="1" x14ac:dyDescent="0.25">
      <c r="A5" s="22">
        <v>293</v>
      </c>
      <c r="B5" s="22" t="s">
        <v>2</v>
      </c>
      <c r="C5" s="25">
        <v>42137</v>
      </c>
      <c r="D5" s="26" t="s">
        <v>209</v>
      </c>
      <c r="E5" s="22" t="s">
        <v>19</v>
      </c>
      <c r="F5" s="27"/>
      <c r="G5" s="22" t="s">
        <v>3</v>
      </c>
      <c r="H5" s="27"/>
      <c r="I5" s="22" t="s">
        <v>209</v>
      </c>
      <c r="J5" s="28" t="s">
        <v>213</v>
      </c>
    </row>
    <row r="6" spans="1:10" ht="42.75" customHeight="1" x14ac:dyDescent="0.25">
      <c r="A6" s="22">
        <v>268</v>
      </c>
      <c r="B6" s="22" t="s">
        <v>4</v>
      </c>
      <c r="C6" s="25">
        <v>42129</v>
      </c>
      <c r="D6" s="26" t="s">
        <v>214</v>
      </c>
      <c r="E6" s="22" t="s">
        <v>13</v>
      </c>
      <c r="F6" s="22">
        <v>0.35299999999999998</v>
      </c>
      <c r="G6" s="22" t="s">
        <v>209</v>
      </c>
      <c r="H6" s="22">
        <v>2.0055000000000001</v>
      </c>
      <c r="I6" s="22" t="s">
        <v>209</v>
      </c>
      <c r="J6" s="28" t="s">
        <v>603</v>
      </c>
    </row>
    <row r="7" spans="1:10" ht="42.75" customHeight="1" x14ac:dyDescent="0.25">
      <c r="A7" s="22">
        <v>283</v>
      </c>
      <c r="B7" s="22" t="s">
        <v>4</v>
      </c>
      <c r="C7" s="25">
        <v>42138</v>
      </c>
      <c r="D7" s="26" t="s">
        <v>215</v>
      </c>
      <c r="E7" s="22" t="s">
        <v>13</v>
      </c>
      <c r="F7" s="22">
        <v>3.6999999999999998E-2</v>
      </c>
      <c r="G7" s="22" t="s">
        <v>209</v>
      </c>
      <c r="H7" s="22">
        <v>2.0165000000000002</v>
      </c>
      <c r="I7" s="22" t="s">
        <v>209</v>
      </c>
      <c r="J7" s="28" t="s">
        <v>216</v>
      </c>
    </row>
    <row r="8" spans="1:10" ht="42.75" customHeight="1" x14ac:dyDescent="0.25">
      <c r="A8" s="22">
        <v>302</v>
      </c>
      <c r="B8" s="22" t="s">
        <v>217</v>
      </c>
      <c r="C8" s="25">
        <v>42129</v>
      </c>
      <c r="D8" s="26" t="s">
        <v>209</v>
      </c>
      <c r="E8" s="22" t="s">
        <v>19</v>
      </c>
      <c r="F8" s="27"/>
      <c r="G8" s="22" t="s">
        <v>3</v>
      </c>
      <c r="H8" s="27"/>
      <c r="I8" s="22" t="s">
        <v>209</v>
      </c>
      <c r="J8" s="28" t="s">
        <v>218</v>
      </c>
    </row>
    <row r="9" spans="1:10" ht="42.75" customHeight="1" x14ac:dyDescent="0.25">
      <c r="A9" s="22">
        <v>303</v>
      </c>
      <c r="B9" s="22" t="s">
        <v>217</v>
      </c>
      <c r="C9" s="25">
        <v>42137</v>
      </c>
      <c r="D9" s="26" t="s">
        <v>219</v>
      </c>
      <c r="E9" s="22" t="s">
        <v>19</v>
      </c>
      <c r="F9" s="27"/>
      <c r="G9" s="22" t="s">
        <v>3</v>
      </c>
      <c r="H9" s="27"/>
      <c r="I9" s="22" t="s">
        <v>209</v>
      </c>
      <c r="J9" s="28" t="s">
        <v>218</v>
      </c>
    </row>
    <row r="10" spans="1:10" ht="42.75" customHeight="1" x14ac:dyDescent="0.25">
      <c r="A10" s="22">
        <v>275</v>
      </c>
      <c r="B10" s="22" t="s">
        <v>97</v>
      </c>
      <c r="C10" s="25">
        <v>42130</v>
      </c>
      <c r="D10" s="26" t="s">
        <v>220</v>
      </c>
      <c r="E10" s="22" t="s">
        <v>15</v>
      </c>
      <c r="F10" s="22">
        <v>2.9999999999999997E-4</v>
      </c>
      <c r="G10" s="22" t="s">
        <v>209</v>
      </c>
      <c r="H10" s="27"/>
      <c r="I10" s="22" t="s">
        <v>19</v>
      </c>
      <c r="J10" s="28" t="s">
        <v>221</v>
      </c>
    </row>
    <row r="11" spans="1:10" ht="42.75" customHeight="1" x14ac:dyDescent="0.25">
      <c r="A11" s="22">
        <v>282</v>
      </c>
      <c r="B11" s="22" t="s">
        <v>97</v>
      </c>
      <c r="C11" s="25">
        <v>42138</v>
      </c>
      <c r="D11" s="26" t="s">
        <v>222</v>
      </c>
      <c r="E11" s="22" t="s">
        <v>13</v>
      </c>
      <c r="F11" s="22">
        <v>3.0000000000000001E-3</v>
      </c>
      <c r="G11" s="22" t="s">
        <v>209</v>
      </c>
      <c r="H11" s="27"/>
      <c r="I11" s="22" t="s">
        <v>209</v>
      </c>
      <c r="J11" s="28" t="s">
        <v>223</v>
      </c>
    </row>
    <row r="12" spans="1:10" ht="42.75" customHeight="1" x14ac:dyDescent="0.25">
      <c r="A12" s="22">
        <v>272</v>
      </c>
      <c r="B12" s="22" t="s">
        <v>224</v>
      </c>
      <c r="C12" s="25">
        <v>42129</v>
      </c>
      <c r="D12" s="26" t="s">
        <v>225</v>
      </c>
      <c r="E12" s="22" t="s">
        <v>19</v>
      </c>
      <c r="F12" s="27"/>
      <c r="G12" s="22" t="s">
        <v>3</v>
      </c>
      <c r="H12" s="27"/>
      <c r="I12" s="22" t="s">
        <v>19</v>
      </c>
      <c r="J12" s="28" t="s">
        <v>226</v>
      </c>
    </row>
    <row r="13" spans="1:10" ht="67.5" customHeight="1" x14ac:dyDescent="0.25">
      <c r="A13" s="22">
        <v>298</v>
      </c>
      <c r="B13" s="22" t="s">
        <v>227</v>
      </c>
      <c r="C13" s="25">
        <v>42129</v>
      </c>
      <c r="D13" s="26" t="s">
        <v>225</v>
      </c>
      <c r="E13" s="22" t="s">
        <v>19</v>
      </c>
      <c r="F13" s="27"/>
      <c r="G13" s="22" t="s">
        <v>3</v>
      </c>
      <c r="H13" s="27"/>
      <c r="I13" s="22" t="s">
        <v>209</v>
      </c>
      <c r="J13" s="28" t="s">
        <v>228</v>
      </c>
    </row>
    <row r="14" spans="1:10" ht="42.75" customHeight="1" x14ac:dyDescent="0.25">
      <c r="A14" s="22">
        <v>284</v>
      </c>
      <c r="B14" s="22" t="s">
        <v>227</v>
      </c>
      <c r="C14" s="25">
        <v>42137</v>
      </c>
      <c r="D14" s="26" t="s">
        <v>229</v>
      </c>
      <c r="E14" s="22" t="s">
        <v>13</v>
      </c>
      <c r="F14" s="22">
        <v>0.11799999999999999</v>
      </c>
      <c r="G14" s="22" t="s">
        <v>209</v>
      </c>
      <c r="H14" s="27"/>
      <c r="I14" s="22" t="s">
        <v>209</v>
      </c>
      <c r="J14" s="28" t="s">
        <v>230</v>
      </c>
    </row>
    <row r="15" spans="1:10" ht="42.75" customHeight="1" x14ac:dyDescent="0.25">
      <c r="A15" s="22">
        <v>300</v>
      </c>
      <c r="B15" s="22" t="s">
        <v>100</v>
      </c>
      <c r="C15" s="25">
        <v>42129</v>
      </c>
      <c r="D15" s="26" t="s">
        <v>209</v>
      </c>
      <c r="E15" s="22" t="s">
        <v>19</v>
      </c>
      <c r="F15" s="27"/>
      <c r="G15" s="22" t="s">
        <v>3</v>
      </c>
      <c r="H15" s="27"/>
      <c r="I15" s="22" t="s">
        <v>209</v>
      </c>
      <c r="J15" s="28" t="s">
        <v>231</v>
      </c>
    </row>
    <row r="16" spans="1:10" ht="42.75" customHeight="1" x14ac:dyDescent="0.25">
      <c r="A16" s="22">
        <v>285</v>
      </c>
      <c r="B16" s="22" t="s">
        <v>100</v>
      </c>
      <c r="C16" s="25">
        <v>42137</v>
      </c>
      <c r="D16" s="26" t="s">
        <v>232</v>
      </c>
      <c r="E16" s="22" t="s">
        <v>15</v>
      </c>
      <c r="F16" s="22">
        <v>5.0000000000000001E-3</v>
      </c>
      <c r="G16" s="22" t="s">
        <v>33</v>
      </c>
      <c r="H16" s="22">
        <v>0.754</v>
      </c>
      <c r="I16" s="22" t="s">
        <v>209</v>
      </c>
      <c r="J16" s="28" t="s">
        <v>233</v>
      </c>
    </row>
    <row r="17" spans="1:10" ht="42.75" customHeight="1" x14ac:dyDescent="0.25">
      <c r="A17" s="22">
        <v>285</v>
      </c>
      <c r="B17" s="22" t="s">
        <v>100</v>
      </c>
      <c r="C17" s="25">
        <v>42137</v>
      </c>
      <c r="D17" s="26" t="s">
        <v>232</v>
      </c>
      <c r="E17" s="22" t="s">
        <v>13</v>
      </c>
      <c r="F17" s="22">
        <v>5.0999999999999997E-2</v>
      </c>
      <c r="G17" s="22" t="s">
        <v>33</v>
      </c>
      <c r="H17" s="22">
        <v>0.754</v>
      </c>
      <c r="I17" s="22" t="s">
        <v>209</v>
      </c>
      <c r="J17" s="28" t="s">
        <v>233</v>
      </c>
    </row>
    <row r="18" spans="1:10" ht="42.75" customHeight="1" x14ac:dyDescent="0.25">
      <c r="A18" s="22">
        <v>276</v>
      </c>
      <c r="B18" s="22" t="s">
        <v>102</v>
      </c>
      <c r="C18" s="25">
        <v>42129</v>
      </c>
      <c r="D18" s="26" t="s">
        <v>234</v>
      </c>
      <c r="E18" s="22" t="s">
        <v>15</v>
      </c>
      <c r="F18" s="22">
        <v>5.5999999999999999E-3</v>
      </c>
      <c r="G18" s="22" t="s">
        <v>5</v>
      </c>
      <c r="H18" s="27"/>
      <c r="I18" s="22" t="s">
        <v>19</v>
      </c>
      <c r="J18" s="28" t="s">
        <v>235</v>
      </c>
    </row>
    <row r="19" spans="1:10" ht="42.75" customHeight="1" x14ac:dyDescent="0.25">
      <c r="A19" s="22">
        <v>281</v>
      </c>
      <c r="B19" s="22" t="s">
        <v>102</v>
      </c>
      <c r="C19" s="25">
        <v>42136</v>
      </c>
      <c r="D19" s="26" t="s">
        <v>236</v>
      </c>
      <c r="E19" s="22" t="s">
        <v>15</v>
      </c>
      <c r="F19" s="22">
        <v>1.7000000000000001E-2</v>
      </c>
      <c r="G19" s="22" t="s">
        <v>37</v>
      </c>
      <c r="H19" s="22">
        <v>2.4649999999999999</v>
      </c>
      <c r="I19" s="22" t="s">
        <v>209</v>
      </c>
      <c r="J19" s="28" t="s">
        <v>237</v>
      </c>
    </row>
    <row r="20" spans="1:10" ht="42.75" customHeight="1" x14ac:dyDescent="0.25">
      <c r="A20" s="22">
        <v>273</v>
      </c>
      <c r="B20" s="22" t="s">
        <v>238</v>
      </c>
      <c r="C20" s="25">
        <v>42130</v>
      </c>
      <c r="D20" s="26" t="s">
        <v>239</v>
      </c>
      <c r="E20" s="22" t="s">
        <v>15</v>
      </c>
      <c r="F20" s="22">
        <v>2.7000000000000001E-3</v>
      </c>
      <c r="G20" s="22" t="s">
        <v>209</v>
      </c>
      <c r="H20" s="27"/>
      <c r="I20" s="22" t="s">
        <v>19</v>
      </c>
      <c r="J20" s="28" t="s">
        <v>240</v>
      </c>
    </row>
    <row r="21" spans="1:10" ht="42.75" customHeight="1" x14ac:dyDescent="0.25">
      <c r="A21" s="22">
        <v>290</v>
      </c>
      <c r="B21" s="22" t="s">
        <v>238</v>
      </c>
      <c r="C21" s="25">
        <v>42137</v>
      </c>
      <c r="D21" s="26" t="s">
        <v>241</v>
      </c>
      <c r="E21" s="22" t="s">
        <v>15</v>
      </c>
      <c r="F21" s="22">
        <v>3.0000000000000001E-3</v>
      </c>
      <c r="G21" s="22" t="s">
        <v>209</v>
      </c>
      <c r="H21" s="27"/>
      <c r="I21" s="22" t="s">
        <v>19</v>
      </c>
      <c r="J21" s="28" t="s">
        <v>209</v>
      </c>
    </row>
    <row r="22" spans="1:10" ht="42.75" customHeight="1" x14ac:dyDescent="0.25">
      <c r="A22" s="22">
        <v>277</v>
      </c>
      <c r="B22" s="22" t="s">
        <v>6</v>
      </c>
      <c r="C22" s="25">
        <v>42129</v>
      </c>
      <c r="D22" s="26" t="s">
        <v>242</v>
      </c>
      <c r="E22" s="22" t="s">
        <v>15</v>
      </c>
      <c r="F22" s="22">
        <v>2.7000000000000001E-3</v>
      </c>
      <c r="G22" s="22" t="s">
        <v>209</v>
      </c>
      <c r="H22" s="27"/>
      <c r="I22" s="22" t="s">
        <v>19</v>
      </c>
      <c r="J22" s="28" t="s">
        <v>243</v>
      </c>
    </row>
    <row r="23" spans="1:10" ht="42.75" customHeight="1" x14ac:dyDescent="0.25">
      <c r="A23" s="22">
        <v>291</v>
      </c>
      <c r="B23" s="22" t="s">
        <v>6</v>
      </c>
      <c r="C23" s="25">
        <v>42137</v>
      </c>
      <c r="D23" s="26" t="s">
        <v>244</v>
      </c>
      <c r="E23" s="22" t="s">
        <v>15</v>
      </c>
      <c r="F23" s="22">
        <v>3.0000000000000001E-3</v>
      </c>
      <c r="G23" s="22" t="s">
        <v>209</v>
      </c>
      <c r="H23" s="27"/>
      <c r="I23" s="22" t="s">
        <v>209</v>
      </c>
      <c r="J23" s="28" t="s">
        <v>245</v>
      </c>
    </row>
    <row r="24" spans="1:10" ht="42.75" customHeight="1" x14ac:dyDescent="0.25">
      <c r="A24" s="22">
        <v>271</v>
      </c>
      <c r="B24" s="22" t="s">
        <v>7</v>
      </c>
      <c r="C24" s="25">
        <v>42129</v>
      </c>
      <c r="D24" s="26" t="s">
        <v>246</v>
      </c>
      <c r="E24" s="22" t="s">
        <v>11</v>
      </c>
      <c r="F24" s="22">
        <v>0.31719999999999998</v>
      </c>
      <c r="G24" s="22" t="s">
        <v>209</v>
      </c>
      <c r="H24" s="22">
        <v>1.806</v>
      </c>
      <c r="I24" s="22" t="s">
        <v>209</v>
      </c>
      <c r="J24" s="28" t="s">
        <v>601</v>
      </c>
    </row>
    <row r="25" spans="1:10" ht="30" customHeight="1" x14ac:dyDescent="0.25">
      <c r="A25" s="22">
        <v>287</v>
      </c>
      <c r="B25" s="22" t="s">
        <v>7</v>
      </c>
      <c r="C25" s="25">
        <v>42137</v>
      </c>
      <c r="D25" s="26" t="s">
        <v>247</v>
      </c>
      <c r="E25" s="22" t="s">
        <v>11</v>
      </c>
      <c r="F25" s="22">
        <v>1.1626000000000001</v>
      </c>
      <c r="G25" s="22" t="s">
        <v>209</v>
      </c>
      <c r="H25" s="22">
        <v>1.968</v>
      </c>
      <c r="I25" s="22" t="s">
        <v>209</v>
      </c>
      <c r="J25" s="28" t="s">
        <v>248</v>
      </c>
    </row>
    <row r="26" spans="1:10" ht="85.5" customHeight="1" x14ac:dyDescent="0.25">
      <c r="A26" s="22">
        <v>269</v>
      </c>
      <c r="B26" s="22" t="s">
        <v>8</v>
      </c>
      <c r="C26" s="25">
        <v>42128</v>
      </c>
      <c r="D26" s="26" t="s">
        <v>249</v>
      </c>
      <c r="E26" s="22" t="s">
        <v>11</v>
      </c>
      <c r="F26" s="22">
        <v>0.44969999999999999</v>
      </c>
      <c r="G26" s="22" t="s">
        <v>209</v>
      </c>
      <c r="H26" s="22">
        <v>2.1280000000000001</v>
      </c>
      <c r="I26" s="22" t="s">
        <v>209</v>
      </c>
      <c r="J26" s="28" t="s">
        <v>604</v>
      </c>
    </row>
    <row r="27" spans="1:10" ht="60.75" customHeight="1" x14ac:dyDescent="0.25">
      <c r="A27" s="22">
        <v>289</v>
      </c>
      <c r="B27" s="22" t="s">
        <v>8</v>
      </c>
      <c r="C27" s="25">
        <v>42136</v>
      </c>
      <c r="D27" s="26" t="s">
        <v>209</v>
      </c>
      <c r="E27" s="22" t="s">
        <v>11</v>
      </c>
      <c r="F27" s="22">
        <v>2.3277000000000001</v>
      </c>
      <c r="G27" s="22" t="s">
        <v>53</v>
      </c>
      <c r="H27" s="22">
        <v>2.2574999999999998</v>
      </c>
      <c r="I27" s="22" t="s">
        <v>209</v>
      </c>
      <c r="J27" s="28" t="s">
        <v>605</v>
      </c>
    </row>
    <row r="28" spans="1:10" ht="42.75" customHeight="1" x14ac:dyDescent="0.25">
      <c r="A28" s="22">
        <v>274</v>
      </c>
      <c r="B28" s="22" t="s">
        <v>9</v>
      </c>
      <c r="C28" s="25">
        <v>42129</v>
      </c>
      <c r="D28" s="26" t="s">
        <v>250</v>
      </c>
      <c r="E28" s="22" t="s">
        <v>11</v>
      </c>
      <c r="F28" s="22">
        <v>0.36780000000000002</v>
      </c>
      <c r="G28" s="22" t="s">
        <v>209</v>
      </c>
      <c r="H28" s="27"/>
      <c r="I28" s="22" t="s">
        <v>19</v>
      </c>
      <c r="J28" s="28" t="s">
        <v>251</v>
      </c>
    </row>
    <row r="29" spans="1:10" ht="42.75" customHeight="1" x14ac:dyDescent="0.25">
      <c r="A29" s="22">
        <v>286</v>
      </c>
      <c r="B29" s="22" t="s">
        <v>9</v>
      </c>
      <c r="C29" s="25">
        <v>42137</v>
      </c>
      <c r="D29" s="26" t="s">
        <v>252</v>
      </c>
      <c r="E29" s="22" t="s">
        <v>11</v>
      </c>
      <c r="F29" s="22">
        <v>1.29</v>
      </c>
      <c r="G29" s="22" t="s">
        <v>209</v>
      </c>
      <c r="H29" s="22">
        <v>2.2524999999999999</v>
      </c>
      <c r="I29" s="22" t="s">
        <v>209</v>
      </c>
      <c r="J29" s="28" t="s">
        <v>253</v>
      </c>
    </row>
    <row r="30" spans="1:10" ht="45.75" customHeight="1" x14ac:dyDescent="0.25">
      <c r="A30" s="22">
        <v>270</v>
      </c>
      <c r="B30" s="22" t="s">
        <v>10</v>
      </c>
      <c r="C30" s="25">
        <v>42128</v>
      </c>
      <c r="D30" s="26" t="s">
        <v>254</v>
      </c>
      <c r="E30" s="22" t="s">
        <v>11</v>
      </c>
      <c r="F30" s="22">
        <v>0.4178</v>
      </c>
      <c r="G30" s="22" t="s">
        <v>209</v>
      </c>
      <c r="H30" s="22">
        <v>1.7785</v>
      </c>
      <c r="I30" s="22" t="s">
        <v>209</v>
      </c>
      <c r="J30" s="28" t="s">
        <v>606</v>
      </c>
    </row>
    <row r="31" spans="1:10" ht="51" customHeight="1" x14ac:dyDescent="0.25">
      <c r="A31" s="22">
        <v>288</v>
      </c>
      <c r="B31" s="22" t="s">
        <v>10</v>
      </c>
      <c r="C31" s="25">
        <v>42138</v>
      </c>
      <c r="D31" s="26" t="s">
        <v>209</v>
      </c>
      <c r="E31" s="22" t="s">
        <v>11</v>
      </c>
      <c r="F31" s="22">
        <v>2.0520999999999998</v>
      </c>
      <c r="G31" s="22" t="s">
        <v>209</v>
      </c>
      <c r="H31" s="22">
        <v>1.841</v>
      </c>
      <c r="I31" s="22" t="s">
        <v>209</v>
      </c>
      <c r="J31" s="28" t="s">
        <v>255</v>
      </c>
    </row>
  </sheetData>
  <sheetProtection password="DB3E" sheet="1" objects="1" scenarios="1"/>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1"/>
  <sheetViews>
    <sheetView view="pageLayout" topLeftCell="A16" zoomScale="70" zoomScaleNormal="100" zoomScaleSheetLayoutView="50" zoomScalePageLayoutView="70" workbookViewId="0">
      <selection activeCell="B3" sqref="B3"/>
    </sheetView>
  </sheetViews>
  <sheetFormatPr defaultColWidth="9.140625" defaultRowHeight="15" customHeight="1" x14ac:dyDescent="0.2"/>
  <cols>
    <col min="1" max="1" width="22.5703125" style="6" customWidth="1"/>
    <col min="2" max="2" width="42.5703125" style="6" customWidth="1"/>
    <col min="3" max="3" width="26.42578125" style="6" customWidth="1"/>
    <col min="4" max="4" width="24.140625" style="6" customWidth="1"/>
    <col min="5" max="5" width="20.7109375" style="6" customWidth="1"/>
    <col min="6" max="6" width="10.85546875" style="6" customWidth="1"/>
    <col min="7" max="7" width="4.140625" style="6" customWidth="1"/>
    <col min="8" max="8" width="22.7109375" style="6" customWidth="1"/>
    <col min="9" max="9" width="56.85546875" style="10" customWidth="1"/>
    <col min="10" max="10" width="25.5703125" style="6" customWidth="1"/>
    <col min="11" max="16384" width="9.140625" style="6"/>
  </cols>
  <sheetData>
    <row r="1" spans="1:10" ht="15" customHeight="1" x14ac:dyDescent="0.2">
      <c r="A1" s="5" t="s">
        <v>77</v>
      </c>
      <c r="B1" s="13"/>
      <c r="C1" s="18"/>
      <c r="D1" s="19"/>
      <c r="E1" s="19"/>
      <c r="F1" s="19"/>
      <c r="G1" s="7"/>
      <c r="H1" s="16" t="s">
        <v>112</v>
      </c>
      <c r="I1" s="8"/>
      <c r="J1" s="8"/>
    </row>
    <row r="2" spans="1:10" ht="16.5" customHeight="1" x14ac:dyDescent="0.25">
      <c r="A2" s="20" t="s">
        <v>64</v>
      </c>
      <c r="B2" s="20" t="s">
        <v>63</v>
      </c>
      <c r="C2" s="143" t="s">
        <v>65</v>
      </c>
      <c r="D2" s="143"/>
      <c r="E2" s="143"/>
      <c r="F2" s="143"/>
      <c r="G2" s="9"/>
      <c r="H2" s="17" t="s">
        <v>111</v>
      </c>
      <c r="I2" s="17" t="s">
        <v>112</v>
      </c>
    </row>
    <row r="3" spans="1:10" ht="16.5" customHeight="1" x14ac:dyDescent="0.25">
      <c r="A3" s="2" t="s">
        <v>11</v>
      </c>
      <c r="B3" s="2" t="s">
        <v>12</v>
      </c>
      <c r="C3" s="142" t="s">
        <v>72</v>
      </c>
      <c r="D3" s="142"/>
      <c r="E3" s="142"/>
      <c r="F3" s="142"/>
      <c r="G3" s="9"/>
      <c r="H3" s="4" t="s">
        <v>1</v>
      </c>
      <c r="I3" s="4" t="s">
        <v>113</v>
      </c>
    </row>
    <row r="4" spans="1:10" ht="16.5" customHeight="1" x14ac:dyDescent="0.25">
      <c r="A4" s="2" t="s">
        <v>13</v>
      </c>
      <c r="B4" s="2" t="s">
        <v>14</v>
      </c>
      <c r="C4" s="142" t="s">
        <v>66</v>
      </c>
      <c r="D4" s="142"/>
      <c r="E4" s="142"/>
      <c r="F4" s="142"/>
      <c r="G4" s="9"/>
      <c r="H4" s="4" t="s">
        <v>2</v>
      </c>
      <c r="I4" s="4" t="s">
        <v>91</v>
      </c>
    </row>
    <row r="5" spans="1:10" ht="16.5" customHeight="1" x14ac:dyDescent="0.25">
      <c r="A5" s="2" t="s">
        <v>15</v>
      </c>
      <c r="B5" s="2" t="s">
        <v>16</v>
      </c>
      <c r="C5" s="142" t="s">
        <v>67</v>
      </c>
      <c r="D5" s="142"/>
      <c r="E5" s="142"/>
      <c r="F5" s="142"/>
      <c r="G5" s="9"/>
      <c r="H5" s="4" t="s">
        <v>4</v>
      </c>
      <c r="I5" s="4" t="s">
        <v>92</v>
      </c>
    </row>
    <row r="6" spans="1:10" ht="16.5" customHeight="1" x14ac:dyDescent="0.25">
      <c r="A6" s="2" t="s">
        <v>17</v>
      </c>
      <c r="B6" s="2" t="s">
        <v>18</v>
      </c>
      <c r="C6" s="142" t="s">
        <v>68</v>
      </c>
      <c r="D6" s="142"/>
      <c r="E6" s="142"/>
      <c r="F6" s="142"/>
      <c r="G6" s="11"/>
      <c r="H6" s="4" t="s">
        <v>93</v>
      </c>
      <c r="I6" s="4" t="s">
        <v>94</v>
      </c>
    </row>
    <row r="7" spans="1:10" ht="16.5" customHeight="1" x14ac:dyDescent="0.25">
      <c r="A7" s="2" t="s">
        <v>19</v>
      </c>
      <c r="B7" s="2" t="s">
        <v>20</v>
      </c>
      <c r="C7" s="142" t="s">
        <v>21</v>
      </c>
      <c r="D7" s="142"/>
      <c r="E7" s="142"/>
      <c r="F7" s="142"/>
      <c r="G7" s="11"/>
      <c r="H7" s="4" t="s">
        <v>95</v>
      </c>
      <c r="I7" s="4" t="s">
        <v>96</v>
      </c>
    </row>
    <row r="8" spans="1:10" ht="16.5" customHeight="1" x14ac:dyDescent="0.25">
      <c r="A8" s="2" t="s">
        <v>22</v>
      </c>
      <c r="B8" s="2" t="s">
        <v>23</v>
      </c>
      <c r="C8" s="142" t="s">
        <v>69</v>
      </c>
      <c r="D8" s="142"/>
      <c r="E8" s="142"/>
      <c r="F8" s="142"/>
      <c r="G8" s="11"/>
      <c r="H8" s="4" t="s">
        <v>97</v>
      </c>
      <c r="I8" s="4" t="s">
        <v>98</v>
      </c>
    </row>
    <row r="9" spans="1:10" ht="16.5" customHeight="1" x14ac:dyDescent="0.25">
      <c r="A9" s="2" t="s">
        <v>24</v>
      </c>
      <c r="B9" s="2" t="s">
        <v>25</v>
      </c>
      <c r="C9" s="142" t="s">
        <v>70</v>
      </c>
      <c r="D9" s="142"/>
      <c r="E9" s="142"/>
      <c r="F9" s="142"/>
      <c r="G9" s="11"/>
      <c r="H9" s="4" t="s">
        <v>99</v>
      </c>
      <c r="I9" s="4" t="s">
        <v>114</v>
      </c>
    </row>
    <row r="10" spans="1:10" ht="16.5" customHeight="1" x14ac:dyDescent="0.25">
      <c r="A10" s="2" t="s">
        <v>26</v>
      </c>
      <c r="B10" s="2" t="s">
        <v>27</v>
      </c>
      <c r="C10" s="142" t="s">
        <v>71</v>
      </c>
      <c r="D10" s="142"/>
      <c r="E10" s="142"/>
      <c r="F10" s="142"/>
      <c r="G10" s="11"/>
      <c r="H10" s="4" t="s">
        <v>100</v>
      </c>
      <c r="I10" s="4" t="s">
        <v>101</v>
      </c>
    </row>
    <row r="11" spans="1:10" ht="16.5" customHeight="1" x14ac:dyDescent="0.25">
      <c r="A11" s="2" t="s">
        <v>28</v>
      </c>
      <c r="B11" s="2" t="s">
        <v>29</v>
      </c>
      <c r="C11" s="142" t="s">
        <v>73</v>
      </c>
      <c r="D11" s="142"/>
      <c r="E11" s="142"/>
      <c r="F11" s="142"/>
      <c r="G11" s="11"/>
      <c r="H11" s="4" t="s">
        <v>102</v>
      </c>
      <c r="I11" s="4" t="s">
        <v>103</v>
      </c>
    </row>
    <row r="12" spans="1:10" ht="16.5" customHeight="1" x14ac:dyDescent="0.25">
      <c r="A12" s="2" t="s">
        <v>30</v>
      </c>
      <c r="B12" s="2" t="s">
        <v>31</v>
      </c>
      <c r="C12" s="142" t="s">
        <v>74</v>
      </c>
      <c r="D12" s="142"/>
      <c r="E12" s="142"/>
      <c r="F12" s="142"/>
      <c r="G12" s="11"/>
      <c r="H12" s="4" t="s">
        <v>6</v>
      </c>
      <c r="I12" s="4" t="s">
        <v>104</v>
      </c>
    </row>
    <row r="13" spans="1:10" ht="16.5" customHeight="1" x14ac:dyDescent="0.25">
      <c r="A13" s="11"/>
      <c r="B13" s="11"/>
      <c r="C13" s="11"/>
      <c r="F13" s="12"/>
      <c r="G13" s="11"/>
      <c r="H13" s="4" t="s">
        <v>105</v>
      </c>
      <c r="I13" s="4" t="s">
        <v>106</v>
      </c>
    </row>
    <row r="14" spans="1:10" ht="16.5" customHeight="1" x14ac:dyDescent="0.25">
      <c r="C14" s="11"/>
      <c r="D14" s="11"/>
      <c r="F14" s="12"/>
      <c r="G14" s="11"/>
      <c r="H14" s="4" t="s">
        <v>7</v>
      </c>
      <c r="I14" s="4" t="s">
        <v>107</v>
      </c>
    </row>
    <row r="15" spans="1:10" ht="15" customHeight="1" x14ac:dyDescent="0.25">
      <c r="F15" s="12"/>
      <c r="G15" s="9"/>
      <c r="H15" s="4" t="s">
        <v>8</v>
      </c>
      <c r="I15" s="4" t="s">
        <v>108</v>
      </c>
    </row>
    <row r="16" spans="1:10" ht="15" customHeight="1" x14ac:dyDescent="0.25">
      <c r="A16" s="5" t="s">
        <v>75</v>
      </c>
      <c r="B16" s="11"/>
      <c r="H16" s="4" t="s">
        <v>9</v>
      </c>
      <c r="I16" s="4" t="s">
        <v>109</v>
      </c>
    </row>
    <row r="17" spans="1:9" ht="15" customHeight="1" x14ac:dyDescent="0.25">
      <c r="A17" s="20" t="s">
        <v>85</v>
      </c>
      <c r="B17" s="20" t="s">
        <v>86</v>
      </c>
      <c r="H17" s="4" t="s">
        <v>10</v>
      </c>
      <c r="I17" s="4" t="s">
        <v>110</v>
      </c>
    </row>
    <row r="18" spans="1:9" ht="15" customHeight="1" x14ac:dyDescent="0.25">
      <c r="A18" s="2" t="s">
        <v>33</v>
      </c>
      <c r="B18" s="2" t="s">
        <v>34</v>
      </c>
      <c r="I18" s="6"/>
    </row>
    <row r="19" spans="1:9" ht="15" customHeight="1" x14ac:dyDescent="0.25">
      <c r="A19" s="2" t="s">
        <v>5</v>
      </c>
      <c r="B19" s="2" t="s">
        <v>35</v>
      </c>
      <c r="I19" s="6"/>
    </row>
    <row r="20" spans="1:9" ht="15" customHeight="1" x14ac:dyDescent="0.25">
      <c r="A20" s="2" t="s">
        <v>32</v>
      </c>
      <c r="B20" s="2" t="s">
        <v>36</v>
      </c>
      <c r="I20" s="6"/>
    </row>
    <row r="21" spans="1:9" ht="15" customHeight="1" x14ac:dyDescent="0.25">
      <c r="A21" s="2" t="s">
        <v>37</v>
      </c>
      <c r="B21" s="2" t="s">
        <v>38</v>
      </c>
      <c r="I21" s="6"/>
    </row>
    <row r="22" spans="1:9" ht="15" customHeight="1" x14ac:dyDescent="0.25">
      <c r="A22" s="2" t="s">
        <v>39</v>
      </c>
      <c r="B22" s="2" t="s">
        <v>40</v>
      </c>
      <c r="I22" s="6"/>
    </row>
    <row r="23" spans="1:9" ht="15" customHeight="1" x14ac:dyDescent="0.25">
      <c r="A23" s="2" t="s">
        <v>41</v>
      </c>
      <c r="B23" s="2" t="s">
        <v>42</v>
      </c>
      <c r="I23" s="6"/>
    </row>
    <row r="24" spans="1:9" ht="15" customHeight="1" x14ac:dyDescent="0.2">
      <c r="A24" s="2" t="s">
        <v>43</v>
      </c>
      <c r="B24" s="2" t="s">
        <v>44</v>
      </c>
    </row>
    <row r="25" spans="1:9" ht="15" customHeight="1" x14ac:dyDescent="0.2">
      <c r="A25" s="2" t="s">
        <v>45</v>
      </c>
      <c r="B25" s="2" t="s">
        <v>46</v>
      </c>
    </row>
    <row r="26" spans="1:9" ht="15" customHeight="1" x14ac:dyDescent="0.2">
      <c r="A26" s="2" t="s">
        <v>47</v>
      </c>
      <c r="B26" s="2" t="s">
        <v>48</v>
      </c>
    </row>
    <row r="27" spans="1:9" ht="15" customHeight="1" x14ac:dyDescent="0.2">
      <c r="A27" s="2" t="s">
        <v>49</v>
      </c>
      <c r="B27" s="2" t="s">
        <v>50</v>
      </c>
    </row>
    <row r="28" spans="1:9" ht="27.75" customHeight="1" x14ac:dyDescent="0.2">
      <c r="A28" s="2" t="s">
        <v>3</v>
      </c>
      <c r="B28" s="2" t="s">
        <v>76</v>
      </c>
    </row>
    <row r="29" spans="1:9" ht="15" customHeight="1" x14ac:dyDescent="0.2">
      <c r="A29" s="2" t="s">
        <v>51</v>
      </c>
      <c r="B29" s="2" t="s">
        <v>52</v>
      </c>
    </row>
    <row r="30" spans="1:9" ht="15" customHeight="1" x14ac:dyDescent="0.2">
      <c r="A30" s="2" t="s">
        <v>53</v>
      </c>
      <c r="B30" s="2" t="s">
        <v>54</v>
      </c>
    </row>
    <row r="31" spans="1:9" ht="15" customHeight="1" x14ac:dyDescent="0.2">
      <c r="A31" s="2" t="s">
        <v>55</v>
      </c>
      <c r="B31" s="2" t="s">
        <v>56</v>
      </c>
    </row>
    <row r="32" spans="1:9" ht="15" customHeight="1" x14ac:dyDescent="0.2">
      <c r="A32" s="2" t="s">
        <v>57</v>
      </c>
      <c r="B32" s="2" t="s">
        <v>58</v>
      </c>
    </row>
    <row r="33" spans="1:7" ht="15" customHeight="1" x14ac:dyDescent="0.2">
      <c r="A33" s="3"/>
      <c r="B33" s="3"/>
    </row>
    <row r="34" spans="1:7" ht="15" customHeight="1" x14ac:dyDescent="0.2">
      <c r="A34" s="5" t="s">
        <v>82</v>
      </c>
      <c r="G34" s="10"/>
    </row>
    <row r="35" spans="1:7" ht="15" customHeight="1" x14ac:dyDescent="0.2">
      <c r="A35" s="21" t="s">
        <v>83</v>
      </c>
      <c r="B35" s="21" t="s">
        <v>84</v>
      </c>
    </row>
    <row r="36" spans="1:7" ht="15" customHeight="1" x14ac:dyDescent="0.2">
      <c r="A36" s="14" t="s">
        <v>49</v>
      </c>
      <c r="B36" s="14" t="s">
        <v>50</v>
      </c>
    </row>
    <row r="37" spans="1:7" ht="15" customHeight="1" x14ac:dyDescent="0.2">
      <c r="A37" s="14" t="s">
        <v>51</v>
      </c>
      <c r="B37" s="14" t="s">
        <v>78</v>
      </c>
    </row>
    <row r="38" spans="1:7" ht="15" customHeight="1" x14ac:dyDescent="0.2">
      <c r="A38" s="14" t="s">
        <v>57</v>
      </c>
      <c r="B38" s="14" t="s">
        <v>58</v>
      </c>
    </row>
    <row r="39" spans="1:7" ht="15" customHeight="1" x14ac:dyDescent="0.2">
      <c r="A39" s="14" t="s">
        <v>32</v>
      </c>
      <c r="B39" s="14" t="s">
        <v>79</v>
      </c>
    </row>
    <row r="40" spans="1:7" ht="15" customHeight="1" x14ac:dyDescent="0.2">
      <c r="A40" s="14" t="s">
        <v>47</v>
      </c>
      <c r="B40" s="14" t="s">
        <v>80</v>
      </c>
    </row>
    <row r="41" spans="1:7" ht="15" customHeight="1" x14ac:dyDescent="0.2">
      <c r="A41" s="14" t="s">
        <v>19</v>
      </c>
      <c r="B41" s="14" t="s">
        <v>81</v>
      </c>
    </row>
  </sheetData>
  <mergeCells count="11">
    <mergeCell ref="C7:F7"/>
    <mergeCell ref="C2:F2"/>
    <mergeCell ref="C3:F3"/>
    <mergeCell ref="C4:F4"/>
    <mergeCell ref="C5:F5"/>
    <mergeCell ref="C6:F6"/>
    <mergeCell ref="C8:F8"/>
    <mergeCell ref="C9:F9"/>
    <mergeCell ref="C10:F10"/>
    <mergeCell ref="C11:F11"/>
    <mergeCell ref="C12:F12"/>
  </mergeCells>
  <printOptions horizontalCentered="1" verticalCentered="1"/>
  <pageMargins left="0.43307086614173229" right="0.6428571428571429"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80"/>
  <sheetViews>
    <sheetView view="pageLayout" topLeftCell="A80" zoomScale="55" zoomScaleNormal="100" zoomScaleSheetLayoutView="50" zoomScalePageLayoutView="55" workbookViewId="0">
      <selection activeCell="C38" sqref="C38"/>
    </sheetView>
  </sheetViews>
  <sheetFormatPr defaultColWidth="9.140625" defaultRowHeight="42.75" customHeight="1" x14ac:dyDescent="0.25"/>
  <cols>
    <col min="1" max="1" width="20.7109375" style="1" customWidth="1"/>
    <col min="2" max="2" width="13.85546875" style="1" customWidth="1"/>
    <col min="3" max="3" width="19.140625" style="1" customWidth="1"/>
    <col min="4" max="4" width="173.7109375" style="1" customWidth="1"/>
    <col min="5" max="5" width="18.5703125" style="1" customWidth="1"/>
    <col min="6" max="6" width="14.28515625" style="1" customWidth="1"/>
    <col min="7" max="7" width="21.28515625" style="1" customWidth="1"/>
    <col min="8" max="8" width="175.28515625" style="1" customWidth="1"/>
    <col min="9" max="16384" width="9.140625" style="1"/>
  </cols>
  <sheetData>
    <row r="1" spans="1:4" ht="42.75" customHeight="1" x14ac:dyDescent="0.25">
      <c r="A1" s="15" t="s">
        <v>115</v>
      </c>
      <c r="B1" s="15" t="s">
        <v>122</v>
      </c>
      <c r="C1" s="15" t="s">
        <v>61</v>
      </c>
      <c r="D1" s="15" t="s">
        <v>0</v>
      </c>
    </row>
    <row r="2" spans="1:4" ht="42.75" customHeight="1" x14ac:dyDescent="0.25">
      <c r="A2" s="22" t="s">
        <v>138</v>
      </c>
      <c r="B2" s="22" t="s">
        <v>19</v>
      </c>
      <c r="C2" s="23">
        <v>42129</v>
      </c>
      <c r="D2" s="24" t="s">
        <v>256</v>
      </c>
    </row>
    <row r="3" spans="1:4" ht="42.75" customHeight="1" x14ac:dyDescent="0.25">
      <c r="A3" s="22" t="s">
        <v>138</v>
      </c>
      <c r="B3" s="22" t="s">
        <v>19</v>
      </c>
      <c r="C3" s="23">
        <v>42136</v>
      </c>
      <c r="D3" s="24" t="s">
        <v>139</v>
      </c>
    </row>
    <row r="4" spans="1:4" ht="42.75" customHeight="1" x14ac:dyDescent="0.25">
      <c r="A4" s="22" t="s">
        <v>129</v>
      </c>
      <c r="B4" s="22" t="s">
        <v>123</v>
      </c>
      <c r="C4" s="23">
        <v>42129</v>
      </c>
      <c r="D4" s="24" t="s">
        <v>599</v>
      </c>
    </row>
    <row r="5" spans="1:4" ht="42.75" customHeight="1" x14ac:dyDescent="0.25">
      <c r="A5" s="22" t="s">
        <v>129</v>
      </c>
      <c r="B5" s="22" t="s">
        <v>123</v>
      </c>
      <c r="C5" s="23">
        <v>42137</v>
      </c>
      <c r="D5" s="24" t="s">
        <v>140</v>
      </c>
    </row>
    <row r="6" spans="1:4" ht="42.75" customHeight="1" x14ac:dyDescent="0.25">
      <c r="A6" s="22" t="s">
        <v>141</v>
      </c>
      <c r="B6" s="22" t="s">
        <v>123</v>
      </c>
      <c r="C6" s="23">
        <v>42130</v>
      </c>
      <c r="D6" s="24" t="s">
        <v>600</v>
      </c>
    </row>
    <row r="7" spans="1:4" ht="42.75" customHeight="1" x14ac:dyDescent="0.25">
      <c r="A7" s="22" t="s">
        <v>141</v>
      </c>
      <c r="B7" s="22" t="s">
        <v>123</v>
      </c>
      <c r="C7" s="23">
        <v>42137</v>
      </c>
      <c r="D7" s="24" t="s">
        <v>257</v>
      </c>
    </row>
    <row r="8" spans="1:4" ht="42.75" customHeight="1" x14ac:dyDescent="0.25">
      <c r="A8" s="22" t="s">
        <v>126</v>
      </c>
      <c r="B8" s="22" t="s">
        <v>123</v>
      </c>
      <c r="C8" s="23">
        <v>42129</v>
      </c>
      <c r="D8" s="24" t="s">
        <v>142</v>
      </c>
    </row>
    <row r="9" spans="1:4" ht="42.75" customHeight="1" x14ac:dyDescent="0.25">
      <c r="A9" s="22" t="s">
        <v>126</v>
      </c>
      <c r="B9" s="22" t="s">
        <v>123</v>
      </c>
      <c r="C9" s="23">
        <v>42138</v>
      </c>
      <c r="D9" s="24" t="s">
        <v>143</v>
      </c>
    </row>
    <row r="10" spans="1:4" ht="42.75" customHeight="1" x14ac:dyDescent="0.25">
      <c r="A10" s="22" t="s">
        <v>125</v>
      </c>
      <c r="B10" s="22" t="s">
        <v>123</v>
      </c>
      <c r="C10" s="23">
        <v>42130</v>
      </c>
      <c r="D10" s="24" t="s">
        <v>258</v>
      </c>
    </row>
    <row r="11" spans="1:4" ht="42.75" customHeight="1" x14ac:dyDescent="0.25">
      <c r="A11" s="22" t="s">
        <v>125</v>
      </c>
      <c r="B11" s="22" t="s">
        <v>123</v>
      </c>
      <c r="C11" s="23">
        <v>42137</v>
      </c>
      <c r="D11" s="24" t="s">
        <v>259</v>
      </c>
    </row>
    <row r="12" spans="1:4" ht="42.75" customHeight="1" x14ac:dyDescent="0.25">
      <c r="A12" s="22" t="s">
        <v>121</v>
      </c>
      <c r="B12" s="22" t="s">
        <v>123</v>
      </c>
      <c r="C12" s="23">
        <v>42130</v>
      </c>
      <c r="D12" s="24" t="s">
        <v>144</v>
      </c>
    </row>
    <row r="13" spans="1:4" ht="42.75" customHeight="1" x14ac:dyDescent="0.25">
      <c r="A13" s="22" t="s">
        <v>121</v>
      </c>
      <c r="B13" s="22" t="s">
        <v>123</v>
      </c>
      <c r="C13" s="23">
        <v>42138</v>
      </c>
      <c r="D13" s="24" t="s">
        <v>145</v>
      </c>
    </row>
    <row r="14" spans="1:4" ht="42.75" customHeight="1" x14ac:dyDescent="0.25">
      <c r="A14" s="22" t="s">
        <v>146</v>
      </c>
      <c r="B14" s="22" t="s">
        <v>123</v>
      </c>
      <c r="C14" s="23">
        <v>42130</v>
      </c>
      <c r="D14" s="24" t="s">
        <v>147</v>
      </c>
    </row>
    <row r="15" spans="1:4" ht="42.75" customHeight="1" x14ac:dyDescent="0.25">
      <c r="A15" s="22" t="s">
        <v>146</v>
      </c>
      <c r="B15" s="22" t="s">
        <v>123</v>
      </c>
      <c r="C15" s="23">
        <v>42137</v>
      </c>
      <c r="D15" s="24" t="s">
        <v>148</v>
      </c>
    </row>
    <row r="16" spans="1:4" ht="42.75" customHeight="1" x14ac:dyDescent="0.25">
      <c r="A16" s="22" t="s">
        <v>128</v>
      </c>
      <c r="B16" s="22" t="s">
        <v>123</v>
      </c>
      <c r="C16" s="23">
        <v>42129</v>
      </c>
      <c r="D16" s="24" t="s">
        <v>149</v>
      </c>
    </row>
    <row r="17" spans="1:4" ht="42.75" customHeight="1" x14ac:dyDescent="0.25">
      <c r="A17" s="22" t="s">
        <v>128</v>
      </c>
      <c r="B17" s="22" t="s">
        <v>123</v>
      </c>
      <c r="C17" s="23">
        <v>42136</v>
      </c>
      <c r="D17" s="24" t="s">
        <v>150</v>
      </c>
    </row>
    <row r="18" spans="1:4" ht="42.75" customHeight="1" x14ac:dyDescent="0.25">
      <c r="A18" s="22" t="s">
        <v>127</v>
      </c>
      <c r="B18" s="22" t="s">
        <v>123</v>
      </c>
      <c r="C18" s="23">
        <v>42129</v>
      </c>
      <c r="D18" s="24" t="s">
        <v>152</v>
      </c>
    </row>
    <row r="19" spans="1:4" ht="42.75" customHeight="1" x14ac:dyDescent="0.25">
      <c r="A19" s="22" t="s">
        <v>127</v>
      </c>
      <c r="B19" s="22" t="s">
        <v>123</v>
      </c>
      <c r="C19" s="23">
        <v>42137</v>
      </c>
      <c r="D19" s="24" t="s">
        <v>153</v>
      </c>
    </row>
    <row r="20" spans="1:4" ht="42.75" customHeight="1" x14ac:dyDescent="0.25">
      <c r="A20" s="22" t="s">
        <v>154</v>
      </c>
      <c r="B20" s="22" t="s">
        <v>123</v>
      </c>
      <c r="C20" s="23">
        <v>42130</v>
      </c>
      <c r="D20" s="24" t="s">
        <v>155</v>
      </c>
    </row>
    <row r="21" spans="1:4" ht="42.75" customHeight="1" x14ac:dyDescent="0.25">
      <c r="A21" s="22" t="s">
        <v>154</v>
      </c>
      <c r="B21" s="22" t="s">
        <v>123</v>
      </c>
      <c r="C21" s="23">
        <v>42137</v>
      </c>
      <c r="D21" s="24" t="s">
        <v>156</v>
      </c>
    </row>
    <row r="22" spans="1:4" ht="42.75" customHeight="1" x14ac:dyDescent="0.25">
      <c r="A22" s="22" t="s">
        <v>157</v>
      </c>
      <c r="B22" s="22" t="s">
        <v>19</v>
      </c>
      <c r="C22" s="23">
        <v>42130</v>
      </c>
      <c r="D22" s="24" t="s">
        <v>158</v>
      </c>
    </row>
    <row r="23" spans="1:4" ht="42.75" customHeight="1" x14ac:dyDescent="0.25">
      <c r="A23" s="22" t="s">
        <v>157</v>
      </c>
      <c r="B23" s="22" t="s">
        <v>123</v>
      </c>
      <c r="C23" s="23">
        <v>42137</v>
      </c>
      <c r="D23" s="24" t="s">
        <v>159</v>
      </c>
    </row>
    <row r="24" spans="1:4" ht="42.75" customHeight="1" x14ac:dyDescent="0.25">
      <c r="A24" s="22" t="s">
        <v>160</v>
      </c>
      <c r="B24" s="22" t="s">
        <v>123</v>
      </c>
      <c r="C24" s="23">
        <v>42130</v>
      </c>
      <c r="D24" s="24" t="s">
        <v>161</v>
      </c>
    </row>
    <row r="25" spans="1:4" ht="42.75" customHeight="1" x14ac:dyDescent="0.25">
      <c r="A25" s="22" t="s">
        <v>160</v>
      </c>
      <c r="B25" s="22" t="s">
        <v>123</v>
      </c>
      <c r="C25" s="23">
        <v>42137</v>
      </c>
      <c r="D25" s="24" t="s">
        <v>162</v>
      </c>
    </row>
    <row r="26" spans="1:4" ht="42.75" customHeight="1" x14ac:dyDescent="0.25">
      <c r="A26" s="22" t="s">
        <v>163</v>
      </c>
      <c r="B26" s="22" t="s">
        <v>123</v>
      </c>
      <c r="C26" s="23">
        <v>42130</v>
      </c>
      <c r="D26" s="24" t="s">
        <v>164</v>
      </c>
    </row>
    <row r="27" spans="1:4" ht="42.75" customHeight="1" x14ac:dyDescent="0.25">
      <c r="A27" s="22" t="s">
        <v>163</v>
      </c>
      <c r="B27" s="22" t="s">
        <v>123</v>
      </c>
      <c r="C27" s="23">
        <v>42138</v>
      </c>
      <c r="D27" s="24" t="s">
        <v>279</v>
      </c>
    </row>
    <row r="28" spans="1:4" ht="42.75" customHeight="1" x14ac:dyDescent="0.25">
      <c r="A28" s="22" t="s">
        <v>165</v>
      </c>
      <c r="B28" s="22" t="s">
        <v>123</v>
      </c>
      <c r="C28" s="23">
        <v>42130</v>
      </c>
      <c r="D28" s="24" t="s">
        <v>166</v>
      </c>
    </row>
    <row r="29" spans="1:4" ht="42.75" customHeight="1" x14ac:dyDescent="0.25">
      <c r="A29" s="22" t="s">
        <v>165</v>
      </c>
      <c r="B29" s="22" t="s">
        <v>123</v>
      </c>
      <c r="C29" s="23">
        <v>42138</v>
      </c>
      <c r="D29" s="24" t="s">
        <v>167</v>
      </c>
    </row>
    <row r="30" spans="1:4" ht="42.75" customHeight="1" x14ac:dyDescent="0.25">
      <c r="A30" s="22" t="s">
        <v>168</v>
      </c>
      <c r="B30" s="22" t="s">
        <v>19</v>
      </c>
      <c r="C30" s="23">
        <v>42130</v>
      </c>
      <c r="D30" s="24" t="s">
        <v>169</v>
      </c>
    </row>
    <row r="31" spans="1:4" ht="42.75" customHeight="1" x14ac:dyDescent="0.25">
      <c r="A31" s="22" t="s">
        <v>168</v>
      </c>
      <c r="B31" s="22" t="s">
        <v>19</v>
      </c>
      <c r="C31" s="23">
        <v>42138</v>
      </c>
      <c r="D31" s="24" t="s">
        <v>169</v>
      </c>
    </row>
    <row r="32" spans="1:4" ht="42.75" customHeight="1" x14ac:dyDescent="0.25">
      <c r="A32" s="22" t="s">
        <v>124</v>
      </c>
      <c r="B32" s="22" t="s">
        <v>123</v>
      </c>
      <c r="C32" s="23">
        <v>42130</v>
      </c>
      <c r="D32" s="24" t="s">
        <v>147</v>
      </c>
    </row>
    <row r="33" spans="1:4" ht="42.75" customHeight="1" x14ac:dyDescent="0.25">
      <c r="A33" s="22" t="s">
        <v>124</v>
      </c>
      <c r="B33" s="22" t="s">
        <v>123</v>
      </c>
      <c r="C33" s="23">
        <v>42137</v>
      </c>
      <c r="D33" s="24" t="s">
        <v>170</v>
      </c>
    </row>
    <row r="34" spans="1:4" ht="42.75" customHeight="1" x14ac:dyDescent="0.25">
      <c r="A34" s="22" t="s">
        <v>171</v>
      </c>
      <c r="B34" s="22" t="s">
        <v>19</v>
      </c>
      <c r="C34" s="23">
        <v>42130</v>
      </c>
      <c r="D34" s="24" t="s">
        <v>172</v>
      </c>
    </row>
    <row r="35" spans="1:4" ht="42.75" customHeight="1" x14ac:dyDescent="0.25">
      <c r="A35" s="22" t="s">
        <v>171</v>
      </c>
      <c r="B35" s="22" t="s">
        <v>123</v>
      </c>
      <c r="C35" s="23">
        <v>42138</v>
      </c>
      <c r="D35" s="24" t="s">
        <v>267</v>
      </c>
    </row>
    <row r="36" spans="1:4" ht="42.75" customHeight="1" x14ac:dyDescent="0.25">
      <c r="A36" s="22" t="s">
        <v>173</v>
      </c>
      <c r="B36" s="22" t="s">
        <v>123</v>
      </c>
      <c r="C36" s="23">
        <v>42130</v>
      </c>
      <c r="D36" s="24" t="s">
        <v>266</v>
      </c>
    </row>
    <row r="37" spans="1:4" ht="42.75" customHeight="1" x14ac:dyDescent="0.25">
      <c r="A37" s="22" t="s">
        <v>173</v>
      </c>
      <c r="B37" s="22" t="s">
        <v>123</v>
      </c>
      <c r="C37" s="23">
        <v>42138</v>
      </c>
      <c r="D37" s="24" t="s">
        <v>174</v>
      </c>
    </row>
    <row r="38" spans="1:4" ht="42.75" customHeight="1" x14ac:dyDescent="0.25">
      <c r="A38" s="22" t="s">
        <v>175</v>
      </c>
      <c r="B38" s="22" t="s">
        <v>123</v>
      </c>
      <c r="C38" s="23">
        <v>42129</v>
      </c>
      <c r="D38" s="24" t="s">
        <v>268</v>
      </c>
    </row>
    <row r="39" spans="1:4" ht="42.75" customHeight="1" x14ac:dyDescent="0.25">
      <c r="A39" s="22" t="s">
        <v>175</v>
      </c>
      <c r="B39" s="22" t="s">
        <v>123</v>
      </c>
      <c r="C39" s="23">
        <v>42138</v>
      </c>
      <c r="D39" s="24" t="s">
        <v>176</v>
      </c>
    </row>
    <row r="40" spans="1:4" ht="42.75" customHeight="1" x14ac:dyDescent="0.25">
      <c r="A40" s="22" t="s">
        <v>177</v>
      </c>
      <c r="B40" s="22" t="s">
        <v>123</v>
      </c>
      <c r="C40" s="23">
        <v>42128</v>
      </c>
      <c r="D40" s="24" t="s">
        <v>178</v>
      </c>
    </row>
    <row r="41" spans="1:4" ht="42.75" customHeight="1" x14ac:dyDescent="0.25">
      <c r="A41" s="22" t="s">
        <v>177</v>
      </c>
      <c r="B41" s="22" t="s">
        <v>123</v>
      </c>
      <c r="C41" s="23">
        <v>42136</v>
      </c>
      <c r="D41" s="24" t="s">
        <v>179</v>
      </c>
    </row>
    <row r="42" spans="1:4" ht="42.75" customHeight="1" x14ac:dyDescent="0.25">
      <c r="A42" s="22" t="s">
        <v>137</v>
      </c>
      <c r="B42" s="22" t="s">
        <v>123</v>
      </c>
      <c r="C42" s="23">
        <v>42129</v>
      </c>
      <c r="D42" s="24" t="s">
        <v>180</v>
      </c>
    </row>
    <row r="43" spans="1:4" ht="42.75" customHeight="1" x14ac:dyDescent="0.25">
      <c r="A43" s="22" t="s">
        <v>137</v>
      </c>
      <c r="B43" s="22" t="s">
        <v>123</v>
      </c>
      <c r="C43" s="23">
        <v>42136</v>
      </c>
      <c r="D43" s="24" t="s">
        <v>181</v>
      </c>
    </row>
    <row r="44" spans="1:4" ht="42.75" customHeight="1" x14ac:dyDescent="0.25">
      <c r="A44" s="22" t="s">
        <v>136</v>
      </c>
      <c r="B44" s="22" t="s">
        <v>123</v>
      </c>
      <c r="C44" s="23">
        <v>42129</v>
      </c>
      <c r="D44" s="24" t="s">
        <v>183</v>
      </c>
    </row>
    <row r="45" spans="1:4" ht="42.75" customHeight="1" x14ac:dyDescent="0.25">
      <c r="A45" s="22" t="s">
        <v>136</v>
      </c>
      <c r="B45" s="22" t="s">
        <v>123</v>
      </c>
      <c r="C45" s="23">
        <v>42136</v>
      </c>
      <c r="D45" s="24" t="s">
        <v>184</v>
      </c>
    </row>
    <row r="46" spans="1:4" ht="42.75" customHeight="1" x14ac:dyDescent="0.25">
      <c r="A46" s="22" t="s">
        <v>185</v>
      </c>
      <c r="B46" s="22" t="s">
        <v>123</v>
      </c>
      <c r="C46" s="23">
        <v>42138</v>
      </c>
      <c r="D46" s="24" t="s">
        <v>186</v>
      </c>
    </row>
    <row r="47" spans="1:4" ht="42.75" customHeight="1" x14ac:dyDescent="0.25">
      <c r="A47" s="22" t="s">
        <v>116</v>
      </c>
      <c r="B47" s="22" t="s">
        <v>19</v>
      </c>
      <c r="C47" s="23" t="s">
        <v>269</v>
      </c>
      <c r="D47" s="24" t="s">
        <v>187</v>
      </c>
    </row>
    <row r="48" spans="1:4" ht="42.75" customHeight="1" x14ac:dyDescent="0.25">
      <c r="A48" s="22" t="s">
        <v>117</v>
      </c>
      <c r="B48" s="22" t="s">
        <v>19</v>
      </c>
      <c r="C48" s="23" t="s">
        <v>269</v>
      </c>
      <c r="D48" s="24" t="s">
        <v>187</v>
      </c>
    </row>
    <row r="49" spans="1:4" ht="42.75" customHeight="1" x14ac:dyDescent="0.25">
      <c r="A49" s="22" t="s">
        <v>118</v>
      </c>
      <c r="B49" s="22" t="s">
        <v>19</v>
      </c>
      <c r="C49" s="23" t="s">
        <v>269</v>
      </c>
      <c r="D49" s="24" t="s">
        <v>187</v>
      </c>
    </row>
    <row r="50" spans="1:4" ht="42.75" customHeight="1" x14ac:dyDescent="0.25">
      <c r="A50" s="22" t="s">
        <v>135</v>
      </c>
      <c r="B50" s="22" t="s">
        <v>123</v>
      </c>
      <c r="C50" s="23">
        <v>42130</v>
      </c>
      <c r="D50" s="24" t="s">
        <v>270</v>
      </c>
    </row>
    <row r="51" spans="1:4" ht="42.75" customHeight="1" x14ac:dyDescent="0.25">
      <c r="A51" s="22" t="s">
        <v>119</v>
      </c>
      <c r="B51" s="22" t="s">
        <v>123</v>
      </c>
      <c r="C51" s="23">
        <v>42129</v>
      </c>
      <c r="D51" s="24" t="s">
        <v>188</v>
      </c>
    </row>
    <row r="52" spans="1:4" ht="42.75" customHeight="1" x14ac:dyDescent="0.25">
      <c r="A52" s="22" t="s">
        <v>119</v>
      </c>
      <c r="B52" s="22" t="s">
        <v>123</v>
      </c>
      <c r="C52" s="23">
        <v>42137</v>
      </c>
      <c r="D52" s="24" t="s">
        <v>271</v>
      </c>
    </row>
    <row r="53" spans="1:4" ht="42.75" customHeight="1" x14ac:dyDescent="0.25">
      <c r="A53" s="22" t="s">
        <v>120</v>
      </c>
      <c r="B53" s="22" t="s">
        <v>123</v>
      </c>
      <c r="C53" s="23">
        <v>42129</v>
      </c>
      <c r="D53" s="24" t="s">
        <v>189</v>
      </c>
    </row>
    <row r="54" spans="1:4" ht="42.75" customHeight="1" x14ac:dyDescent="0.25">
      <c r="A54" s="22" t="s">
        <v>120</v>
      </c>
      <c r="B54" s="22" t="s">
        <v>123</v>
      </c>
      <c r="C54" s="23">
        <v>42137</v>
      </c>
      <c r="D54" s="24" t="s">
        <v>272</v>
      </c>
    </row>
    <row r="55" spans="1:4" ht="42.75" customHeight="1" x14ac:dyDescent="0.25">
      <c r="A55" s="22" t="s">
        <v>131</v>
      </c>
      <c r="B55" s="22" t="s">
        <v>123</v>
      </c>
      <c r="C55" s="23">
        <v>42129</v>
      </c>
      <c r="D55" s="24" t="s">
        <v>273</v>
      </c>
    </row>
    <row r="56" spans="1:4" ht="42.75" customHeight="1" x14ac:dyDescent="0.25">
      <c r="A56" s="22" t="s">
        <v>131</v>
      </c>
      <c r="B56" s="22" t="s">
        <v>123</v>
      </c>
      <c r="C56" s="23">
        <v>42137</v>
      </c>
      <c r="D56" s="24" t="s">
        <v>190</v>
      </c>
    </row>
    <row r="57" spans="1:4" ht="42.75" customHeight="1" x14ac:dyDescent="0.25">
      <c r="A57" s="22" t="s">
        <v>133</v>
      </c>
      <c r="B57" s="22" t="s">
        <v>19</v>
      </c>
      <c r="C57" s="23">
        <v>42128</v>
      </c>
      <c r="D57" s="24" t="s">
        <v>274</v>
      </c>
    </row>
    <row r="58" spans="1:4" ht="42.75" customHeight="1" x14ac:dyDescent="0.25">
      <c r="A58" s="22" t="s">
        <v>133</v>
      </c>
      <c r="B58" s="22" t="s">
        <v>19</v>
      </c>
      <c r="C58" s="23">
        <v>42136</v>
      </c>
      <c r="D58" s="24" t="s">
        <v>192</v>
      </c>
    </row>
    <row r="59" spans="1:4" ht="42.75" customHeight="1" x14ac:dyDescent="0.25">
      <c r="A59" s="22" t="s">
        <v>134</v>
      </c>
      <c r="B59" s="22" t="s">
        <v>123</v>
      </c>
      <c r="C59" s="23">
        <v>42128</v>
      </c>
      <c r="D59" s="24" t="s">
        <v>193</v>
      </c>
    </row>
    <row r="60" spans="1:4" ht="42.75" customHeight="1" x14ac:dyDescent="0.25">
      <c r="A60" s="22" t="s">
        <v>134</v>
      </c>
      <c r="B60" s="22" t="s">
        <v>123</v>
      </c>
      <c r="C60" s="23">
        <v>42136</v>
      </c>
      <c r="D60" s="24" t="s">
        <v>194</v>
      </c>
    </row>
    <row r="61" spans="1:4" ht="42.75" customHeight="1" x14ac:dyDescent="0.25">
      <c r="A61" s="22" t="s">
        <v>130</v>
      </c>
      <c r="B61" s="22" t="s">
        <v>123</v>
      </c>
      <c r="C61" s="23">
        <v>42129</v>
      </c>
      <c r="D61" s="24" t="s">
        <v>196</v>
      </c>
    </row>
    <row r="62" spans="1:4" ht="42.75" customHeight="1" x14ac:dyDescent="0.25">
      <c r="A62" s="22" t="s">
        <v>130</v>
      </c>
      <c r="B62" s="22" t="s">
        <v>123</v>
      </c>
      <c r="C62" s="23">
        <v>42137</v>
      </c>
      <c r="D62" s="24" t="s">
        <v>197</v>
      </c>
    </row>
    <row r="63" spans="1:4" ht="42.75" customHeight="1" x14ac:dyDescent="0.25">
      <c r="A63" s="22" t="s">
        <v>132</v>
      </c>
      <c r="B63" s="22" t="s">
        <v>123</v>
      </c>
      <c r="C63" s="23">
        <v>42128</v>
      </c>
      <c r="D63" s="24" t="s">
        <v>198</v>
      </c>
    </row>
    <row r="64" spans="1:4" ht="42.75" customHeight="1" x14ac:dyDescent="0.25">
      <c r="A64" s="22" t="s">
        <v>132</v>
      </c>
      <c r="B64" s="22" t="s">
        <v>123</v>
      </c>
      <c r="C64" s="23">
        <v>42136</v>
      </c>
      <c r="D64" s="24" t="s">
        <v>199</v>
      </c>
    </row>
    <row r="65" spans="1:4" ht="42.75" customHeight="1" x14ac:dyDescent="0.25">
      <c r="A65" s="22" t="s">
        <v>201</v>
      </c>
      <c r="B65" s="22" t="s">
        <v>123</v>
      </c>
      <c r="C65" s="23">
        <v>42130</v>
      </c>
      <c r="D65" s="24" t="s">
        <v>202</v>
      </c>
    </row>
    <row r="66" spans="1:4" ht="42.75" customHeight="1" x14ac:dyDescent="0.25">
      <c r="A66" s="22" t="s">
        <v>201</v>
      </c>
      <c r="B66" s="22" t="s">
        <v>19</v>
      </c>
      <c r="C66" s="23">
        <v>42138</v>
      </c>
      <c r="D66" s="24" t="s">
        <v>169</v>
      </c>
    </row>
    <row r="67" spans="1:4" ht="42.75" customHeight="1" x14ac:dyDescent="0.25">
      <c r="A67" s="22" t="s">
        <v>203</v>
      </c>
      <c r="B67" s="22" t="s">
        <v>123</v>
      </c>
      <c r="C67" s="23">
        <v>42130</v>
      </c>
      <c r="D67" s="24" t="s">
        <v>204</v>
      </c>
    </row>
    <row r="68" spans="1:4" ht="42.75" customHeight="1" x14ac:dyDescent="0.25">
      <c r="A68" s="22" t="s">
        <v>203</v>
      </c>
      <c r="B68" s="22" t="s">
        <v>19</v>
      </c>
      <c r="C68" s="23">
        <v>42138</v>
      </c>
      <c r="D68" s="24" t="s">
        <v>205</v>
      </c>
    </row>
    <row r="69" spans="1:4" ht="42.75" customHeight="1" x14ac:dyDescent="0.25">
      <c r="A69" s="22" t="s">
        <v>206</v>
      </c>
      <c r="B69" s="22" t="s">
        <v>123</v>
      </c>
      <c r="C69" s="23">
        <v>42138</v>
      </c>
      <c r="D69" s="24" t="s">
        <v>207</v>
      </c>
    </row>
    <row r="70" spans="1:4" ht="42.75" customHeight="1" x14ac:dyDescent="0.25">
      <c r="A70" s="144" t="s">
        <v>278</v>
      </c>
      <c r="B70" s="145"/>
      <c r="C70" s="145"/>
      <c r="D70" s="146"/>
    </row>
    <row r="71" spans="1:4" ht="42.75" customHeight="1" x14ac:dyDescent="0.25">
      <c r="A71" s="22" t="s">
        <v>260</v>
      </c>
      <c r="B71" s="22" t="s">
        <v>123</v>
      </c>
      <c r="C71" s="23">
        <v>42128</v>
      </c>
      <c r="D71" s="24" t="s">
        <v>195</v>
      </c>
    </row>
    <row r="72" spans="1:4" ht="42.75" customHeight="1" x14ac:dyDescent="0.25">
      <c r="A72" s="22" t="s">
        <v>261</v>
      </c>
      <c r="B72" s="22" t="s">
        <v>123</v>
      </c>
      <c r="C72" s="23">
        <v>42128</v>
      </c>
      <c r="D72" s="24" t="s">
        <v>200</v>
      </c>
    </row>
    <row r="73" spans="1:4" ht="42.75" customHeight="1" x14ac:dyDescent="0.25">
      <c r="A73" s="22" t="s">
        <v>262</v>
      </c>
      <c r="B73" s="22" t="s">
        <v>123</v>
      </c>
      <c r="C73" s="23">
        <v>42129</v>
      </c>
      <c r="D73" s="24" t="s">
        <v>151</v>
      </c>
    </row>
    <row r="74" spans="1:4" ht="42.75" customHeight="1" x14ac:dyDescent="0.25">
      <c r="A74" s="22" t="s">
        <v>263</v>
      </c>
      <c r="B74" s="22" t="s">
        <v>123</v>
      </c>
      <c r="C74" s="23">
        <v>42128</v>
      </c>
      <c r="D74" s="24" t="s">
        <v>275</v>
      </c>
    </row>
    <row r="75" spans="1:4" ht="42.75" customHeight="1" x14ac:dyDescent="0.25">
      <c r="A75" s="22" t="s">
        <v>264</v>
      </c>
      <c r="B75" s="22" t="s">
        <v>123</v>
      </c>
      <c r="C75" s="23" t="s">
        <v>269</v>
      </c>
      <c r="D75" s="24" t="s">
        <v>276</v>
      </c>
    </row>
    <row r="76" spans="1:4" ht="42.75" customHeight="1" x14ac:dyDescent="0.25">
      <c r="A76" s="22" t="s">
        <v>260</v>
      </c>
      <c r="B76" s="22" t="s">
        <v>123</v>
      </c>
      <c r="C76" s="23">
        <v>42137</v>
      </c>
      <c r="D76" s="24" t="s">
        <v>191</v>
      </c>
    </row>
    <row r="77" spans="1:4" ht="42.75" customHeight="1" x14ac:dyDescent="0.25">
      <c r="A77" s="22" t="s">
        <v>261</v>
      </c>
      <c r="B77" s="22" t="s">
        <v>123</v>
      </c>
      <c r="C77" s="23">
        <v>42136</v>
      </c>
      <c r="D77" s="24" t="s">
        <v>182</v>
      </c>
    </row>
    <row r="78" spans="1:4" ht="42.75" customHeight="1" x14ac:dyDescent="0.25">
      <c r="A78" s="22" t="s">
        <v>262</v>
      </c>
      <c r="B78" s="22" t="s">
        <v>123</v>
      </c>
      <c r="C78" s="23">
        <v>42137</v>
      </c>
      <c r="D78" s="24" t="s">
        <v>265</v>
      </c>
    </row>
    <row r="79" spans="1:4" ht="42.75" customHeight="1" x14ac:dyDescent="0.25">
      <c r="A79" s="22" t="s">
        <v>263</v>
      </c>
      <c r="B79" s="22" t="s">
        <v>123</v>
      </c>
      <c r="C79" s="23">
        <v>42136</v>
      </c>
      <c r="D79" s="24" t="s">
        <v>277</v>
      </c>
    </row>
    <row r="80" spans="1:4" ht="42.75" customHeight="1" x14ac:dyDescent="0.25">
      <c r="A80" s="22" t="s">
        <v>264</v>
      </c>
      <c r="B80" s="22" t="s">
        <v>123</v>
      </c>
      <c r="C80" s="23" t="s">
        <v>269</v>
      </c>
      <c r="D80" s="24" t="s">
        <v>276</v>
      </c>
    </row>
  </sheetData>
  <sheetProtection password="DB3E" sheet="1" objects="1" scenarios="1"/>
  <mergeCells count="1">
    <mergeCell ref="A70:D70"/>
  </mergeCells>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Water Quality
&amp;C&amp;G&amp;R&amp;"-,Bold"&amp;16Monthly  Report
Data Tables
</oddHeader>
    <oddFooter xml:space="preserve">&amp;L&amp;"-,Bold"&amp;14Client: Assessment and Abandoned Mines Branch, Yukon Government
Project: 15Y0146&amp;C
&amp;P of &amp;N&amp;RQRY_Monthly_Report_WQ_Table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121"/>
  <sheetViews>
    <sheetView zoomScale="50" zoomScaleNormal="50" zoomScaleSheetLayoutView="70" zoomScalePageLayoutView="50" workbookViewId="0">
      <pane xSplit="6" ySplit="20" topLeftCell="P24" activePane="bottomRight" state="frozen"/>
      <selection pane="topRight" activeCell="G1" sqref="G1"/>
      <selection pane="bottomLeft" activeCell="A21" sqref="A21"/>
      <selection pane="bottomRight" activeCell="AG15" sqref="AG15"/>
    </sheetView>
  </sheetViews>
  <sheetFormatPr defaultRowHeight="17.25" x14ac:dyDescent="0.3"/>
  <cols>
    <col min="1" max="1" width="53.85546875" style="31" customWidth="1"/>
    <col min="2" max="2" width="10.85546875" style="31" customWidth="1"/>
    <col min="3" max="3" width="15.7109375" style="31" customWidth="1"/>
    <col min="4" max="4" width="18.7109375" style="31" customWidth="1"/>
    <col min="5" max="5" width="18.85546875" style="31" customWidth="1"/>
    <col min="6" max="12" width="26.42578125" style="31" customWidth="1"/>
    <col min="13" max="13" width="20.28515625" style="31" bestFit="1" customWidth="1"/>
    <col min="14" max="15" width="26.42578125" style="31" customWidth="1"/>
    <col min="16" max="16" width="20.28515625" style="31" bestFit="1" customWidth="1"/>
    <col min="17" max="26" width="26.42578125" style="31" customWidth="1"/>
    <col min="27" max="27" width="18.7109375" style="31" bestFit="1" customWidth="1"/>
    <col min="28" max="38" width="26.42578125" style="31" customWidth="1"/>
    <col min="39" max="39" width="29.28515625" style="31" bestFit="1" customWidth="1"/>
    <col min="40" max="40" width="28.7109375" style="31" bestFit="1" customWidth="1"/>
    <col min="41" max="16384" width="9.140625" style="31"/>
  </cols>
  <sheetData>
    <row r="1" spans="1:40" x14ac:dyDescent="0.3">
      <c r="A1" s="29" t="s">
        <v>595</v>
      </c>
      <c r="B1" s="30"/>
      <c r="C1" s="30"/>
      <c r="D1" s="30"/>
      <c r="E1" s="30"/>
    </row>
    <row r="2" spans="1:40" x14ac:dyDescent="0.3">
      <c r="A2" s="162" t="s">
        <v>281</v>
      </c>
      <c r="B2" s="162" t="s">
        <v>282</v>
      </c>
      <c r="C2" s="163" t="s">
        <v>283</v>
      </c>
      <c r="D2" s="163" t="s">
        <v>284</v>
      </c>
      <c r="E2" s="32" t="s">
        <v>285</v>
      </c>
      <c r="F2" s="33" t="s">
        <v>628</v>
      </c>
      <c r="G2" s="33" t="s">
        <v>629</v>
      </c>
      <c r="H2" s="33" t="s">
        <v>630</v>
      </c>
      <c r="I2" s="33" t="s">
        <v>631</v>
      </c>
      <c r="J2" s="33" t="s">
        <v>632</v>
      </c>
      <c r="K2" s="33" t="s">
        <v>530</v>
      </c>
      <c r="L2" s="33" t="s">
        <v>529</v>
      </c>
      <c r="M2" s="33" t="s">
        <v>290</v>
      </c>
      <c r="N2" s="33" t="s">
        <v>538</v>
      </c>
      <c r="O2" s="33" t="s">
        <v>532</v>
      </c>
      <c r="P2" s="33" t="s">
        <v>290</v>
      </c>
      <c r="Q2" s="33" t="s">
        <v>539</v>
      </c>
      <c r="R2" s="33" t="s">
        <v>543</v>
      </c>
      <c r="S2" s="33" t="s">
        <v>544</v>
      </c>
      <c r="T2" s="33" t="s">
        <v>545</v>
      </c>
      <c r="U2" s="33" t="s">
        <v>549</v>
      </c>
      <c r="V2" s="33" t="s">
        <v>550</v>
      </c>
      <c r="W2" s="33" t="s">
        <v>551</v>
      </c>
      <c r="X2" s="33" t="s">
        <v>552</v>
      </c>
      <c r="Y2" s="33" t="s">
        <v>557</v>
      </c>
      <c r="Z2" s="33" t="s">
        <v>558</v>
      </c>
      <c r="AA2" s="33" t="s">
        <v>290</v>
      </c>
      <c r="AB2" s="33" t="s">
        <v>559</v>
      </c>
      <c r="AC2" s="33" t="s">
        <v>564</v>
      </c>
      <c r="AD2" s="33" t="s">
        <v>565</v>
      </c>
      <c r="AE2" s="33" t="s">
        <v>566</v>
      </c>
      <c r="AF2" s="33" t="s">
        <v>567</v>
      </c>
      <c r="AG2" s="33" t="s">
        <v>572</v>
      </c>
      <c r="AH2" s="33" t="s">
        <v>531</v>
      </c>
      <c r="AI2" s="33" t="s">
        <v>573</v>
      </c>
      <c r="AJ2" s="33" t="s">
        <v>574</v>
      </c>
      <c r="AK2" s="33" t="s">
        <v>578</v>
      </c>
      <c r="AL2" s="33" t="s">
        <v>579</v>
      </c>
      <c r="AM2" s="33" t="s">
        <v>580</v>
      </c>
      <c r="AN2" s="33" t="s">
        <v>581</v>
      </c>
    </row>
    <row r="3" spans="1:40" x14ac:dyDescent="0.3">
      <c r="A3" s="162"/>
      <c r="B3" s="162"/>
      <c r="C3" s="163"/>
      <c r="D3" s="163"/>
      <c r="E3" s="34" t="s">
        <v>320</v>
      </c>
      <c r="F3" s="35" t="s">
        <v>136</v>
      </c>
      <c r="G3" s="35" t="s">
        <v>137</v>
      </c>
      <c r="H3" s="35" t="s">
        <v>129</v>
      </c>
      <c r="I3" s="35" t="s">
        <v>130</v>
      </c>
      <c r="J3" s="35" t="s">
        <v>131</v>
      </c>
      <c r="K3" s="35" t="s">
        <v>132</v>
      </c>
      <c r="L3" s="35" t="s">
        <v>537</v>
      </c>
      <c r="M3" s="35" t="s">
        <v>132</v>
      </c>
      <c r="N3" s="35" t="s">
        <v>134</v>
      </c>
      <c r="O3" s="35" t="s">
        <v>540</v>
      </c>
      <c r="P3" s="35" t="s">
        <v>134</v>
      </c>
      <c r="Q3" s="35" t="s">
        <v>121</v>
      </c>
      <c r="R3" s="35" t="s">
        <v>146</v>
      </c>
      <c r="S3" s="35" t="s">
        <v>124</v>
      </c>
      <c r="T3" s="35" t="s">
        <v>125</v>
      </c>
      <c r="U3" s="35" t="s">
        <v>126</v>
      </c>
      <c r="V3" s="35" t="s">
        <v>120</v>
      </c>
      <c r="W3" s="35" t="s">
        <v>119</v>
      </c>
      <c r="X3" s="35" t="s">
        <v>127</v>
      </c>
      <c r="Y3" s="35" t="s">
        <v>128</v>
      </c>
      <c r="Z3" s="35" t="s">
        <v>560</v>
      </c>
      <c r="AA3" s="35" t="s">
        <v>128</v>
      </c>
      <c r="AB3" s="35" t="s">
        <v>141</v>
      </c>
      <c r="AC3" s="35" t="s">
        <v>154</v>
      </c>
      <c r="AD3" s="35" t="s">
        <v>160</v>
      </c>
      <c r="AE3" s="35" t="s">
        <v>201</v>
      </c>
      <c r="AF3" s="35" t="s">
        <v>203</v>
      </c>
      <c r="AG3" s="35" t="s">
        <v>173</v>
      </c>
      <c r="AH3" s="35" t="s">
        <v>177</v>
      </c>
      <c r="AI3" s="35" t="s">
        <v>175</v>
      </c>
      <c r="AJ3" s="35" t="s">
        <v>163</v>
      </c>
      <c r="AK3" s="35" t="s">
        <v>165</v>
      </c>
      <c r="AL3" s="35" t="s">
        <v>135</v>
      </c>
      <c r="AM3" s="35" t="s">
        <v>325</v>
      </c>
      <c r="AN3" s="35" t="s">
        <v>319</v>
      </c>
    </row>
    <row r="4" spans="1:40" ht="15" customHeight="1" x14ac:dyDescent="0.3">
      <c r="A4" s="162"/>
      <c r="B4" s="162"/>
      <c r="C4" s="163"/>
      <c r="D4" s="163"/>
      <c r="E4" s="34" t="s">
        <v>326</v>
      </c>
      <c r="F4" s="36" t="s">
        <v>633</v>
      </c>
      <c r="G4" s="36" t="s">
        <v>634</v>
      </c>
      <c r="H4" s="36" t="s">
        <v>635</v>
      </c>
      <c r="I4" s="36" t="s">
        <v>636</v>
      </c>
      <c r="J4" s="36" t="s">
        <v>637</v>
      </c>
      <c r="K4" s="36" t="s">
        <v>534</v>
      </c>
      <c r="L4" s="36" t="s">
        <v>533</v>
      </c>
      <c r="M4" s="36" t="s">
        <v>331</v>
      </c>
      <c r="N4" s="36" t="s">
        <v>541</v>
      </c>
      <c r="O4" s="36" t="s">
        <v>536</v>
      </c>
      <c r="P4" s="36" t="s">
        <v>331</v>
      </c>
      <c r="Q4" s="36" t="s">
        <v>542</v>
      </c>
      <c r="R4" s="36" t="s">
        <v>546</v>
      </c>
      <c r="S4" s="36" t="s">
        <v>547</v>
      </c>
      <c r="T4" s="36" t="s">
        <v>548</v>
      </c>
      <c r="U4" s="36" t="s">
        <v>553</v>
      </c>
      <c r="V4" s="36" t="s">
        <v>554</v>
      </c>
      <c r="W4" s="36" t="s">
        <v>555</v>
      </c>
      <c r="X4" s="36" t="s">
        <v>556</v>
      </c>
      <c r="Y4" s="36" t="s">
        <v>561</v>
      </c>
      <c r="Z4" s="36" t="s">
        <v>562</v>
      </c>
      <c r="AA4" s="36" t="s">
        <v>331</v>
      </c>
      <c r="AB4" s="36" t="s">
        <v>563</v>
      </c>
      <c r="AC4" s="36" t="s">
        <v>568</v>
      </c>
      <c r="AD4" s="36" t="s">
        <v>569</v>
      </c>
      <c r="AE4" s="36" t="s">
        <v>570</v>
      </c>
      <c r="AF4" s="36" t="s">
        <v>571</v>
      </c>
      <c r="AG4" s="36" t="s">
        <v>575</v>
      </c>
      <c r="AH4" s="36" t="s">
        <v>535</v>
      </c>
      <c r="AI4" s="36" t="s">
        <v>576</v>
      </c>
      <c r="AJ4" s="36" t="s">
        <v>577</v>
      </c>
      <c r="AK4" s="36" t="s">
        <v>582</v>
      </c>
      <c r="AL4" s="36" t="s">
        <v>583</v>
      </c>
      <c r="AM4" s="36" t="s">
        <v>584</v>
      </c>
      <c r="AN4" s="36" t="s">
        <v>359</v>
      </c>
    </row>
    <row r="5" spans="1:40" ht="18.75" customHeight="1" x14ac:dyDescent="0.3">
      <c r="A5" s="162"/>
      <c r="B5" s="162"/>
      <c r="C5" s="163"/>
      <c r="D5" s="163"/>
      <c r="E5" s="37" t="s">
        <v>360</v>
      </c>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row>
    <row r="6" spans="1:40" x14ac:dyDescent="0.3">
      <c r="A6" s="39" t="s">
        <v>361</v>
      </c>
      <c r="B6" s="40" t="s">
        <v>362</v>
      </c>
      <c r="C6" s="40" t="s">
        <v>269</v>
      </c>
      <c r="D6" s="40" t="s">
        <v>269</v>
      </c>
      <c r="E6" s="40" t="s">
        <v>269</v>
      </c>
      <c r="F6" s="42">
        <v>1.3</v>
      </c>
      <c r="G6" s="42">
        <v>0</v>
      </c>
      <c r="H6" s="42">
        <v>0</v>
      </c>
      <c r="I6" s="42">
        <v>0.1</v>
      </c>
      <c r="J6" s="42">
        <v>0.1</v>
      </c>
      <c r="K6" s="42">
        <v>0.2</v>
      </c>
      <c r="L6" s="42" t="s">
        <v>269</v>
      </c>
      <c r="M6" s="75" t="s">
        <v>269</v>
      </c>
      <c r="N6" s="75">
        <v>0.4</v>
      </c>
      <c r="O6" s="75" t="s">
        <v>269</v>
      </c>
      <c r="P6" s="75" t="s">
        <v>269</v>
      </c>
      <c r="Q6" s="75">
        <v>0.8</v>
      </c>
      <c r="R6" s="75">
        <v>0.9</v>
      </c>
      <c r="S6" s="75">
        <v>1</v>
      </c>
      <c r="T6" s="75">
        <v>0.5</v>
      </c>
      <c r="U6" s="75">
        <v>0.9</v>
      </c>
      <c r="V6" s="75">
        <v>2.1</v>
      </c>
      <c r="W6" s="75">
        <v>3.2</v>
      </c>
      <c r="X6" s="75">
        <v>0.3</v>
      </c>
      <c r="Y6" s="75">
        <v>0.2</v>
      </c>
      <c r="Z6" s="75" t="s">
        <v>269</v>
      </c>
      <c r="AA6" s="75" t="s">
        <v>269</v>
      </c>
      <c r="AB6" s="75">
        <v>0.9</v>
      </c>
      <c r="AC6" s="75">
        <v>0</v>
      </c>
      <c r="AD6" s="75">
        <v>3.4</v>
      </c>
      <c r="AE6" s="75">
        <v>2.4</v>
      </c>
      <c r="AF6" s="75">
        <v>5.9</v>
      </c>
      <c r="AG6" s="75">
        <v>0.4</v>
      </c>
      <c r="AH6" s="75">
        <v>3.2</v>
      </c>
      <c r="AI6" s="75">
        <v>2.4</v>
      </c>
      <c r="AJ6" s="75">
        <v>2.6</v>
      </c>
      <c r="AK6" s="75">
        <v>3.1</v>
      </c>
      <c r="AL6" s="76">
        <v>1.3</v>
      </c>
      <c r="AM6" s="75" t="s">
        <v>269</v>
      </c>
      <c r="AN6" s="75" t="s">
        <v>269</v>
      </c>
    </row>
    <row r="7" spans="1:40" x14ac:dyDescent="0.3">
      <c r="A7" s="39" t="s">
        <v>363</v>
      </c>
      <c r="B7" s="40" t="s">
        <v>364</v>
      </c>
      <c r="C7" s="40" t="s">
        <v>269</v>
      </c>
      <c r="D7" s="40" t="s">
        <v>269</v>
      </c>
      <c r="E7" s="40" t="s">
        <v>269</v>
      </c>
      <c r="F7" s="41">
        <v>184.1</v>
      </c>
      <c r="G7" s="41">
        <v>205.7</v>
      </c>
      <c r="H7" s="41">
        <v>193.4</v>
      </c>
      <c r="I7" s="41">
        <v>167.2</v>
      </c>
      <c r="J7" s="41">
        <v>166.6</v>
      </c>
      <c r="K7" s="41">
        <v>231.7</v>
      </c>
      <c r="L7" s="41" t="s">
        <v>269</v>
      </c>
      <c r="M7" s="140" t="s">
        <v>269</v>
      </c>
      <c r="N7" s="140">
        <v>209.3</v>
      </c>
      <c r="O7" s="140" t="s">
        <v>269</v>
      </c>
      <c r="P7" s="140" t="s">
        <v>269</v>
      </c>
      <c r="Q7" s="140">
        <v>1832</v>
      </c>
      <c r="R7" s="140">
        <v>147.9</v>
      </c>
      <c r="S7" s="140">
        <v>1074</v>
      </c>
      <c r="T7" s="140">
        <v>873.2</v>
      </c>
      <c r="U7" s="140">
        <v>785.1</v>
      </c>
      <c r="V7" s="140">
        <v>1522</v>
      </c>
      <c r="W7" s="140">
        <v>1585</v>
      </c>
      <c r="X7" s="140">
        <v>899.9</v>
      </c>
      <c r="Y7" s="140">
        <v>851.4</v>
      </c>
      <c r="Z7" s="140" t="s">
        <v>269</v>
      </c>
      <c r="AA7" s="140" t="s">
        <v>269</v>
      </c>
      <c r="AB7" s="140">
        <v>634.4</v>
      </c>
      <c r="AC7" s="140">
        <v>368.3</v>
      </c>
      <c r="AD7" s="140">
        <v>105.5</v>
      </c>
      <c r="AE7" s="140">
        <v>2764</v>
      </c>
      <c r="AF7" s="140">
        <v>1690</v>
      </c>
      <c r="AG7" s="140">
        <v>1151</v>
      </c>
      <c r="AH7" s="140">
        <v>743.9</v>
      </c>
      <c r="AI7" s="140">
        <v>350.5</v>
      </c>
      <c r="AJ7" s="140">
        <v>2520</v>
      </c>
      <c r="AK7" s="140">
        <v>276.10000000000002</v>
      </c>
      <c r="AL7" s="141">
        <v>380.9</v>
      </c>
      <c r="AM7" s="140" t="s">
        <v>269</v>
      </c>
      <c r="AN7" s="140" t="s">
        <v>269</v>
      </c>
    </row>
    <row r="8" spans="1:40" x14ac:dyDescent="0.3">
      <c r="A8" s="39" t="s">
        <v>365</v>
      </c>
      <c r="B8" s="43" t="s">
        <v>366</v>
      </c>
      <c r="C8" s="40" t="s">
        <v>367</v>
      </c>
      <c r="D8" s="40" t="s">
        <v>368</v>
      </c>
      <c r="E8" s="40" t="s">
        <v>269</v>
      </c>
      <c r="F8" s="42">
        <v>7.61</v>
      </c>
      <c r="G8" s="42">
        <v>7.62</v>
      </c>
      <c r="H8" s="42">
        <v>7.68</v>
      </c>
      <c r="I8" s="42">
        <v>7.56</v>
      </c>
      <c r="J8" s="42">
        <v>7.54</v>
      </c>
      <c r="K8" s="42">
        <v>7.57</v>
      </c>
      <c r="L8" s="42" t="s">
        <v>269</v>
      </c>
      <c r="M8" s="75" t="s">
        <v>269</v>
      </c>
      <c r="N8" s="75">
        <v>7.54</v>
      </c>
      <c r="O8" s="75" t="s">
        <v>269</v>
      </c>
      <c r="P8" s="75" t="s">
        <v>269</v>
      </c>
      <c r="Q8" s="75">
        <v>7.72</v>
      </c>
      <c r="R8" s="75">
        <v>7.71</v>
      </c>
      <c r="S8" s="75">
        <v>7.12</v>
      </c>
      <c r="T8" s="75">
        <v>7.6</v>
      </c>
      <c r="U8" s="75">
        <v>7.61</v>
      </c>
      <c r="V8" s="75">
        <v>7.44</v>
      </c>
      <c r="W8" s="75">
        <v>6.92</v>
      </c>
      <c r="X8" s="75">
        <v>7.84</v>
      </c>
      <c r="Y8" s="75">
        <v>8.09</v>
      </c>
      <c r="Z8" s="75" t="s">
        <v>269</v>
      </c>
      <c r="AA8" s="75" t="s">
        <v>269</v>
      </c>
      <c r="AB8" s="75">
        <v>4.82</v>
      </c>
      <c r="AC8" s="75">
        <v>5.53</v>
      </c>
      <c r="AD8" s="75">
        <v>6.14</v>
      </c>
      <c r="AE8" s="75">
        <v>4.7300000000000004</v>
      </c>
      <c r="AF8" s="75">
        <v>3.68</v>
      </c>
      <c r="AG8" s="75">
        <v>8.15</v>
      </c>
      <c r="AH8" s="75">
        <v>7.32</v>
      </c>
      <c r="AI8" s="75">
        <v>7.72</v>
      </c>
      <c r="AJ8" s="75">
        <v>6.48</v>
      </c>
      <c r="AK8" s="75">
        <v>7.2</v>
      </c>
      <c r="AL8" s="76">
        <v>7.41</v>
      </c>
      <c r="AM8" s="75" t="s">
        <v>269</v>
      </c>
      <c r="AN8" s="75" t="s">
        <v>269</v>
      </c>
    </row>
    <row r="9" spans="1:40" s="46" customFormat="1" x14ac:dyDescent="0.3">
      <c r="A9" s="44" t="s">
        <v>369</v>
      </c>
      <c r="B9" s="45" t="s">
        <v>370</v>
      </c>
      <c r="C9" s="45" t="s">
        <v>269</v>
      </c>
      <c r="D9" s="45" t="s">
        <v>269</v>
      </c>
      <c r="E9" s="40" t="s">
        <v>269</v>
      </c>
      <c r="F9" s="42">
        <v>30.6</v>
      </c>
      <c r="G9" s="42">
        <v>25</v>
      </c>
      <c r="H9" s="42">
        <v>59.9</v>
      </c>
      <c r="I9" s="42">
        <v>14.32</v>
      </c>
      <c r="J9" s="42">
        <v>9.74</v>
      </c>
      <c r="K9" s="42">
        <v>6.22</v>
      </c>
      <c r="L9" s="42" t="s">
        <v>269</v>
      </c>
      <c r="M9" s="75" t="s">
        <v>269</v>
      </c>
      <c r="N9" s="75">
        <v>8.23</v>
      </c>
      <c r="O9" s="75" t="s">
        <v>269</v>
      </c>
      <c r="P9" s="75" t="s">
        <v>269</v>
      </c>
      <c r="Q9" s="75">
        <v>4.5999999999999996</v>
      </c>
      <c r="R9" s="75">
        <v>5.87</v>
      </c>
      <c r="S9" s="75">
        <v>3.55</v>
      </c>
      <c r="T9" s="75">
        <v>1.2</v>
      </c>
      <c r="U9" s="75">
        <v>41.5</v>
      </c>
      <c r="V9" s="75">
        <v>2.65</v>
      </c>
      <c r="W9" s="75">
        <v>18.75</v>
      </c>
      <c r="X9" s="75">
        <v>62.9</v>
      </c>
      <c r="Y9" s="75">
        <v>3.48</v>
      </c>
      <c r="Z9" s="75" t="s">
        <v>269</v>
      </c>
      <c r="AA9" s="75" t="s">
        <v>269</v>
      </c>
      <c r="AB9" s="75">
        <v>11.25</v>
      </c>
      <c r="AC9" s="75">
        <v>0.53</v>
      </c>
      <c r="AD9" s="75">
        <v>4.24</v>
      </c>
      <c r="AE9" s="75">
        <v>156</v>
      </c>
      <c r="AF9" s="75">
        <v>310</v>
      </c>
      <c r="AG9" s="75">
        <v>484</v>
      </c>
      <c r="AH9" s="75">
        <v>235</v>
      </c>
      <c r="AI9" s="75">
        <v>38.6</v>
      </c>
      <c r="AJ9" s="75">
        <v>10.3</v>
      </c>
      <c r="AK9" s="75">
        <v>4.4400000000000004</v>
      </c>
      <c r="AL9" s="76">
        <v>0.12</v>
      </c>
      <c r="AM9" s="75" t="s">
        <v>269</v>
      </c>
      <c r="AN9" s="75" t="s">
        <v>269</v>
      </c>
    </row>
    <row r="10" spans="1:40" s="46" customFormat="1" x14ac:dyDescent="0.3">
      <c r="A10" s="44" t="s">
        <v>371</v>
      </c>
      <c r="B10" s="45" t="s">
        <v>372</v>
      </c>
      <c r="C10" s="45" t="s">
        <v>269</v>
      </c>
      <c r="D10" s="45" t="s">
        <v>269</v>
      </c>
      <c r="E10" s="40" t="s">
        <v>269</v>
      </c>
      <c r="F10" s="42" t="s">
        <v>269</v>
      </c>
      <c r="G10" s="42" t="s">
        <v>269</v>
      </c>
      <c r="H10" s="42" t="s">
        <v>269</v>
      </c>
      <c r="I10" s="42" t="s">
        <v>269</v>
      </c>
      <c r="J10" s="42" t="s">
        <v>269</v>
      </c>
      <c r="K10" s="42" t="s">
        <v>269</v>
      </c>
      <c r="L10" s="42" t="s">
        <v>269</v>
      </c>
      <c r="M10" s="75" t="s">
        <v>269</v>
      </c>
      <c r="N10" s="75" t="s">
        <v>269</v>
      </c>
      <c r="O10" s="75" t="s">
        <v>269</v>
      </c>
      <c r="P10" s="75" t="s">
        <v>269</v>
      </c>
      <c r="Q10" s="75" t="s">
        <v>269</v>
      </c>
      <c r="R10" s="75" t="s">
        <v>269</v>
      </c>
      <c r="S10" s="75" t="s">
        <v>269</v>
      </c>
      <c r="T10" s="75" t="s">
        <v>269</v>
      </c>
      <c r="U10" s="75" t="s">
        <v>269</v>
      </c>
      <c r="V10" s="75" t="s">
        <v>269</v>
      </c>
      <c r="W10" s="75" t="s">
        <v>269</v>
      </c>
      <c r="X10" s="75" t="s">
        <v>269</v>
      </c>
      <c r="Y10" s="75" t="s">
        <v>269</v>
      </c>
      <c r="Z10" s="75" t="s">
        <v>269</v>
      </c>
      <c r="AA10" s="75" t="s">
        <v>269</v>
      </c>
      <c r="AB10" s="75" t="s">
        <v>269</v>
      </c>
      <c r="AC10" s="75" t="s">
        <v>269</v>
      </c>
      <c r="AD10" s="75" t="s">
        <v>269</v>
      </c>
      <c r="AE10" s="75" t="s">
        <v>269</v>
      </c>
      <c r="AF10" s="75" t="s">
        <v>269</v>
      </c>
      <c r="AG10" s="75" t="s">
        <v>269</v>
      </c>
      <c r="AH10" s="75" t="s">
        <v>269</v>
      </c>
      <c r="AI10" s="75" t="s">
        <v>269</v>
      </c>
      <c r="AJ10" s="75" t="s">
        <v>269</v>
      </c>
      <c r="AK10" s="75" t="s">
        <v>269</v>
      </c>
      <c r="AL10" s="76" t="s">
        <v>269</v>
      </c>
      <c r="AM10" s="75" t="s">
        <v>269</v>
      </c>
      <c r="AN10" s="75" t="s">
        <v>269</v>
      </c>
    </row>
    <row r="11" spans="1:40" x14ac:dyDescent="0.3">
      <c r="A11" s="39" t="s">
        <v>373</v>
      </c>
      <c r="B11" s="42" t="s">
        <v>374</v>
      </c>
      <c r="C11" s="42">
        <v>15</v>
      </c>
      <c r="D11" s="42" t="s">
        <v>269</v>
      </c>
      <c r="E11" s="42">
        <v>5</v>
      </c>
      <c r="F11" s="42" t="s">
        <v>269</v>
      </c>
      <c r="G11" s="42" t="s">
        <v>269</v>
      </c>
      <c r="H11" s="42" t="s">
        <v>269</v>
      </c>
      <c r="I11" s="42" t="s">
        <v>269</v>
      </c>
      <c r="J11" s="42" t="s">
        <v>269</v>
      </c>
      <c r="K11" s="42" t="s">
        <v>269</v>
      </c>
      <c r="L11" s="42" t="s">
        <v>269</v>
      </c>
      <c r="M11" s="75" t="s">
        <v>269</v>
      </c>
      <c r="N11" s="75" t="s">
        <v>269</v>
      </c>
      <c r="O11" s="75" t="s">
        <v>269</v>
      </c>
      <c r="P11" s="75" t="s">
        <v>269</v>
      </c>
      <c r="Q11" s="75" t="s">
        <v>269</v>
      </c>
      <c r="R11" s="75" t="s">
        <v>269</v>
      </c>
      <c r="S11" s="75" t="s">
        <v>269</v>
      </c>
      <c r="T11" s="75" t="s">
        <v>269</v>
      </c>
      <c r="U11" s="75" t="s">
        <v>269</v>
      </c>
      <c r="V11" s="75" t="s">
        <v>269</v>
      </c>
      <c r="W11" s="75" t="s">
        <v>269</v>
      </c>
      <c r="X11" s="75" t="s">
        <v>269</v>
      </c>
      <c r="Y11" s="75" t="s">
        <v>269</v>
      </c>
      <c r="Z11" s="75" t="s">
        <v>269</v>
      </c>
      <c r="AA11" s="75" t="s">
        <v>269</v>
      </c>
      <c r="AB11" s="75" t="s">
        <v>269</v>
      </c>
      <c r="AC11" s="75" t="s">
        <v>269</v>
      </c>
      <c r="AD11" s="75" t="s">
        <v>269</v>
      </c>
      <c r="AE11" s="75" t="s">
        <v>269</v>
      </c>
      <c r="AF11" s="75" t="s">
        <v>269</v>
      </c>
      <c r="AG11" s="75" t="s">
        <v>269</v>
      </c>
      <c r="AH11" s="75" t="s">
        <v>269</v>
      </c>
      <c r="AI11" s="75" t="s">
        <v>269</v>
      </c>
      <c r="AJ11" s="75" t="s">
        <v>269</v>
      </c>
      <c r="AK11" s="75" t="s">
        <v>269</v>
      </c>
      <c r="AL11" s="75" t="s">
        <v>392</v>
      </c>
      <c r="AM11" s="75" t="s">
        <v>269</v>
      </c>
      <c r="AN11" s="75" t="s">
        <v>269</v>
      </c>
    </row>
    <row r="12" spans="1:40" x14ac:dyDescent="0.3">
      <c r="A12" s="39" t="s">
        <v>375</v>
      </c>
      <c r="B12" s="42" t="s">
        <v>364</v>
      </c>
      <c r="C12" s="42" t="s">
        <v>269</v>
      </c>
      <c r="D12" s="47" t="s">
        <v>269</v>
      </c>
      <c r="E12" s="47">
        <v>2</v>
      </c>
      <c r="F12" s="42">
        <v>173</v>
      </c>
      <c r="G12" s="42">
        <v>210</v>
      </c>
      <c r="H12" s="42">
        <v>198</v>
      </c>
      <c r="I12" s="42">
        <v>168</v>
      </c>
      <c r="J12" s="42">
        <v>171</v>
      </c>
      <c r="K12" s="42">
        <v>234</v>
      </c>
      <c r="L12" s="42">
        <v>214</v>
      </c>
      <c r="M12" s="48">
        <f>IFERROR(IF(MAX(K12:L12)&lt;(5*$E12),IF(ABS(K12-L12)&lt;(2*$E12),"&lt;2xDL",IFERROR(ABS(K12-L12)/AVERAGE(K12,L12),"&lt;DL")),IFERROR(ABS(K12-L12)/AVERAGE(K12,L12),"&lt;DL")),"&lt;DL")</f>
        <v>8.9285714285714288E-2</v>
      </c>
      <c r="N12" s="75">
        <v>217</v>
      </c>
      <c r="O12" s="75">
        <v>215</v>
      </c>
      <c r="P12" s="48">
        <f>IFERROR(IF(MAX(N12:O12)&lt;(5*$E12),IF(ABS(N12-O12)&lt;(2*$E12),"&lt;2xDL",IFERROR(ABS(N12-O12)/AVERAGE(N12,O12),"&lt;DL")),IFERROR(ABS(N12-O12)/AVERAGE(N12,O12),"&lt;DL")),"&lt;DL")</f>
        <v>9.2592592592592587E-3</v>
      </c>
      <c r="Q12" s="75">
        <v>181</v>
      </c>
      <c r="R12" s="75">
        <v>143</v>
      </c>
      <c r="S12" s="75">
        <v>1050</v>
      </c>
      <c r="T12" s="75">
        <v>863</v>
      </c>
      <c r="U12" s="75">
        <v>810</v>
      </c>
      <c r="V12" s="75">
        <v>748</v>
      </c>
      <c r="W12" s="75">
        <v>1540</v>
      </c>
      <c r="X12" s="75">
        <v>901</v>
      </c>
      <c r="Y12" s="75">
        <v>846</v>
      </c>
      <c r="Z12" s="75">
        <v>840</v>
      </c>
      <c r="AA12" s="48">
        <f>IFERROR(IF(MAX(Y12:Z12)&lt;(5*$E12),IF(ABS(Y12-Z12)&lt;(2*$E12),"&lt;2xDL",IFERROR(ABS(Y12-Z12)/AVERAGE(Y12,Z12),"&lt;DL")),IFERROR(ABS(Y12-Z12)/AVERAGE(Y12,Z12),"&lt;DL")),"&lt;DL")</f>
        <v>7.1174377224199285E-3</v>
      </c>
      <c r="AB12" s="75">
        <v>659</v>
      </c>
      <c r="AC12" s="75">
        <v>373</v>
      </c>
      <c r="AD12" s="75">
        <v>56.7</v>
      </c>
      <c r="AE12" s="75">
        <v>2750</v>
      </c>
      <c r="AF12" s="75">
        <v>1820</v>
      </c>
      <c r="AG12" s="75">
        <v>1160</v>
      </c>
      <c r="AH12" s="75">
        <v>757</v>
      </c>
      <c r="AI12" s="75">
        <v>346</v>
      </c>
      <c r="AJ12" s="75">
        <v>2650</v>
      </c>
      <c r="AK12" s="75">
        <v>270</v>
      </c>
      <c r="AL12" s="75">
        <v>377</v>
      </c>
      <c r="AM12" s="75" t="s">
        <v>376</v>
      </c>
      <c r="AN12" s="75" t="s">
        <v>376</v>
      </c>
    </row>
    <row r="13" spans="1:40" x14ac:dyDescent="0.3">
      <c r="A13" s="39" t="s">
        <v>377</v>
      </c>
      <c r="B13" s="42" t="s">
        <v>372</v>
      </c>
      <c r="C13" s="42" t="s">
        <v>269</v>
      </c>
      <c r="D13" s="47" t="s">
        <v>269</v>
      </c>
      <c r="E13" s="47">
        <v>0.5</v>
      </c>
      <c r="F13" s="42">
        <v>87.8</v>
      </c>
      <c r="G13" s="42">
        <v>99.4</v>
      </c>
      <c r="H13" s="42">
        <v>94.5</v>
      </c>
      <c r="I13" s="42">
        <v>84.1</v>
      </c>
      <c r="J13" s="42">
        <v>82.2</v>
      </c>
      <c r="K13" s="42">
        <v>114</v>
      </c>
      <c r="L13" s="42">
        <v>111</v>
      </c>
      <c r="M13" s="48">
        <f t="shared" ref="M13:M76" si="0">IFERROR(IF(MAX(K13:L13)&lt;(5*$E13),IF(ABS(K13-L13)&lt;(2*$E13),"&lt;2xDL",IFERROR(ABS(K13-L13)/AVERAGE(K13,L13),"&lt;DL")),IFERROR(ABS(K13-L13)/AVERAGE(K13,L13),"&lt;DL")),"&lt;DL")</f>
        <v>2.6666666666666668E-2</v>
      </c>
      <c r="N13" s="75">
        <v>101</v>
      </c>
      <c r="O13" s="75">
        <v>102</v>
      </c>
      <c r="P13" s="48">
        <f t="shared" ref="P13:P76" si="1">IFERROR(IF(MAX(N13:O13)&lt;(5*$E13),IF(ABS(N13-O13)&lt;(2*$E13),"&lt;2xDL",IFERROR(ABS(N13-O13)/AVERAGE(N13,O13),"&lt;DL")),IFERROR(ABS(N13-O13)/AVERAGE(N13,O13),"&lt;DL")),"&lt;DL")</f>
        <v>9.852216748768473E-3</v>
      </c>
      <c r="Q13" s="75">
        <v>75.8</v>
      </c>
      <c r="R13" s="75">
        <v>68.900000000000006</v>
      </c>
      <c r="S13" s="75">
        <v>605</v>
      </c>
      <c r="T13" s="75">
        <v>505</v>
      </c>
      <c r="U13" s="75">
        <v>464</v>
      </c>
      <c r="V13" s="75">
        <v>346</v>
      </c>
      <c r="W13" s="75">
        <v>856</v>
      </c>
      <c r="X13" s="75">
        <v>501</v>
      </c>
      <c r="Y13" s="75">
        <v>474</v>
      </c>
      <c r="Z13" s="75">
        <v>465</v>
      </c>
      <c r="AA13" s="48">
        <f t="shared" ref="AA13:AA76" si="2">IFERROR(IF(MAX(Y13:Z13)&lt;(5*$E13),IF(ABS(Y13-Z13)&lt;(2*$E13),"&lt;2xDL",IFERROR(ABS(Y13-Z13)/AVERAGE(Y13,Z13),"&lt;DL")),IFERROR(ABS(Y13-Z13)/AVERAGE(Y13,Z13),"&lt;DL")),"&lt;DL")</f>
        <v>1.9169329073482427E-2</v>
      </c>
      <c r="AB13" s="75">
        <v>301</v>
      </c>
      <c r="AC13" s="75">
        <v>180</v>
      </c>
      <c r="AD13" s="75">
        <v>30.5</v>
      </c>
      <c r="AE13" s="75">
        <v>1830</v>
      </c>
      <c r="AF13" s="75">
        <v>692</v>
      </c>
      <c r="AG13" s="75">
        <v>702</v>
      </c>
      <c r="AH13" s="75">
        <v>391</v>
      </c>
      <c r="AI13" s="75">
        <v>163</v>
      </c>
      <c r="AJ13" s="75">
        <v>2520</v>
      </c>
      <c r="AK13" s="75">
        <v>165</v>
      </c>
      <c r="AL13" s="75">
        <v>196</v>
      </c>
      <c r="AM13" s="75" t="s">
        <v>378</v>
      </c>
      <c r="AN13" s="75" t="s">
        <v>269</v>
      </c>
    </row>
    <row r="14" spans="1:40" x14ac:dyDescent="0.3">
      <c r="A14" s="39" t="s">
        <v>379</v>
      </c>
      <c r="B14" s="42" t="s">
        <v>366</v>
      </c>
      <c r="C14" s="42" t="s">
        <v>367</v>
      </c>
      <c r="D14" s="42" t="s">
        <v>368</v>
      </c>
      <c r="E14" s="42">
        <v>0.1</v>
      </c>
      <c r="F14" s="42">
        <v>7.74</v>
      </c>
      <c r="G14" s="42">
        <v>7.75</v>
      </c>
      <c r="H14" s="42">
        <v>8.0500000000000007</v>
      </c>
      <c r="I14" s="42">
        <v>8.07</v>
      </c>
      <c r="J14" s="42">
        <v>8.09</v>
      </c>
      <c r="K14" s="42">
        <v>8.1</v>
      </c>
      <c r="L14" s="42">
        <v>8.07</v>
      </c>
      <c r="M14" s="48">
        <f t="shared" si="0"/>
        <v>3.7105751391464884E-3</v>
      </c>
      <c r="N14" s="75">
        <v>8.09</v>
      </c>
      <c r="O14" s="75">
        <v>8.09</v>
      </c>
      <c r="P14" s="48">
        <f t="shared" si="1"/>
        <v>0</v>
      </c>
      <c r="Q14" s="75">
        <v>7.93</v>
      </c>
      <c r="R14" s="75">
        <v>7.5</v>
      </c>
      <c r="S14" s="75">
        <v>8.24</v>
      </c>
      <c r="T14" s="75">
        <v>8.33</v>
      </c>
      <c r="U14" s="75">
        <v>8.18</v>
      </c>
      <c r="V14" s="75">
        <v>7.64</v>
      </c>
      <c r="W14" s="75">
        <v>8</v>
      </c>
      <c r="X14" s="75">
        <v>8.1999999999999993</v>
      </c>
      <c r="Y14" s="75">
        <v>8.25</v>
      </c>
      <c r="Z14" s="75">
        <v>8.24</v>
      </c>
      <c r="AA14" s="48">
        <f t="shared" si="2"/>
        <v>1.2128562765312051E-3</v>
      </c>
      <c r="AB14" s="75">
        <v>5.03</v>
      </c>
      <c r="AC14" s="75">
        <v>5.71</v>
      </c>
      <c r="AD14" s="75">
        <v>6.12</v>
      </c>
      <c r="AE14" s="75">
        <v>4.63</v>
      </c>
      <c r="AF14" s="75">
        <v>3.31</v>
      </c>
      <c r="AG14" s="75">
        <v>8.31</v>
      </c>
      <c r="AH14" s="75">
        <v>7.93</v>
      </c>
      <c r="AI14" s="75">
        <v>7.53</v>
      </c>
      <c r="AJ14" s="75">
        <v>7.85</v>
      </c>
      <c r="AK14" s="75">
        <v>7.98</v>
      </c>
      <c r="AL14" s="75">
        <v>7.66</v>
      </c>
      <c r="AM14" s="75">
        <v>5.49</v>
      </c>
      <c r="AN14" s="75">
        <v>5.55</v>
      </c>
    </row>
    <row r="15" spans="1:40" x14ac:dyDescent="0.3">
      <c r="A15" s="39" t="s">
        <v>380</v>
      </c>
      <c r="B15" s="42" t="s">
        <v>372</v>
      </c>
      <c r="C15" s="42" t="s">
        <v>269</v>
      </c>
      <c r="D15" s="42">
        <v>50</v>
      </c>
      <c r="E15" s="42">
        <v>3</v>
      </c>
      <c r="F15" s="42">
        <v>9.3000000000000007</v>
      </c>
      <c r="G15" s="42">
        <v>17.3</v>
      </c>
      <c r="H15" s="42">
        <v>24.7</v>
      </c>
      <c r="I15" s="42">
        <v>24</v>
      </c>
      <c r="J15" s="42">
        <v>10</v>
      </c>
      <c r="K15" s="42">
        <v>6</v>
      </c>
      <c r="L15" s="42">
        <v>8.6999999999999993</v>
      </c>
      <c r="M15" s="48" t="str">
        <f t="shared" si="0"/>
        <v>&lt;2xDL</v>
      </c>
      <c r="N15" s="75">
        <v>6</v>
      </c>
      <c r="O15" s="75">
        <v>6</v>
      </c>
      <c r="P15" s="48" t="str">
        <f t="shared" si="1"/>
        <v>&lt;2xDL</v>
      </c>
      <c r="Q15" s="75">
        <v>15.3</v>
      </c>
      <c r="R15" s="75">
        <v>4</v>
      </c>
      <c r="S15" s="75">
        <v>4.7</v>
      </c>
      <c r="T15" s="75" t="s">
        <v>381</v>
      </c>
      <c r="U15" s="75">
        <v>155</v>
      </c>
      <c r="V15" s="75">
        <v>4</v>
      </c>
      <c r="W15" s="75">
        <v>48.7</v>
      </c>
      <c r="X15" s="75">
        <v>148</v>
      </c>
      <c r="Y15" s="75" t="s">
        <v>381</v>
      </c>
      <c r="Z15" s="75" t="s">
        <v>381</v>
      </c>
      <c r="AA15" s="48" t="str">
        <f t="shared" si="2"/>
        <v>&lt;DL</v>
      </c>
      <c r="AB15" s="75">
        <v>23.3</v>
      </c>
      <c r="AC15" s="75" t="s">
        <v>381</v>
      </c>
      <c r="AD15" s="75" t="s">
        <v>381</v>
      </c>
      <c r="AE15" s="75">
        <v>136</v>
      </c>
      <c r="AF15" s="75">
        <v>136</v>
      </c>
      <c r="AG15" s="75">
        <v>279</v>
      </c>
      <c r="AH15" s="75">
        <v>7.3</v>
      </c>
      <c r="AI15" s="75">
        <v>18</v>
      </c>
      <c r="AJ15" s="75">
        <v>5.3</v>
      </c>
      <c r="AK15" s="75" t="s">
        <v>381</v>
      </c>
      <c r="AL15" s="75" t="s">
        <v>269</v>
      </c>
      <c r="AM15" s="75" t="s">
        <v>381</v>
      </c>
      <c r="AN15" s="75" t="s">
        <v>381</v>
      </c>
    </row>
    <row r="16" spans="1:40" s="49" customFormat="1" x14ac:dyDescent="0.3">
      <c r="A16" s="39" t="s">
        <v>382</v>
      </c>
      <c r="B16" s="42" t="s">
        <v>372</v>
      </c>
      <c r="C16" s="42" t="s">
        <v>269</v>
      </c>
      <c r="D16" s="42" t="s">
        <v>269</v>
      </c>
      <c r="E16" s="42">
        <v>1</v>
      </c>
      <c r="F16" s="42">
        <v>106</v>
      </c>
      <c r="G16" s="42">
        <v>121</v>
      </c>
      <c r="H16" s="42">
        <v>101</v>
      </c>
      <c r="I16" s="42">
        <v>92.2</v>
      </c>
      <c r="J16" s="42">
        <v>82.3</v>
      </c>
      <c r="K16" s="42">
        <v>132</v>
      </c>
      <c r="L16" s="42">
        <v>129</v>
      </c>
      <c r="M16" s="48">
        <f t="shared" si="0"/>
        <v>2.2988505747126436E-2</v>
      </c>
      <c r="N16" s="75">
        <v>120</v>
      </c>
      <c r="O16" s="75">
        <v>112</v>
      </c>
      <c r="P16" s="48">
        <f t="shared" si="1"/>
        <v>6.8965517241379309E-2</v>
      </c>
      <c r="Q16" s="75">
        <v>103</v>
      </c>
      <c r="R16" s="75">
        <v>82.4</v>
      </c>
      <c r="S16" s="75">
        <v>714</v>
      </c>
      <c r="T16" s="75">
        <v>594</v>
      </c>
      <c r="U16" s="75">
        <v>553</v>
      </c>
      <c r="V16" s="75">
        <v>507</v>
      </c>
      <c r="W16" s="75">
        <v>1190</v>
      </c>
      <c r="X16" s="75">
        <v>621</v>
      </c>
      <c r="Y16" s="75">
        <v>582</v>
      </c>
      <c r="Z16" s="75">
        <v>562</v>
      </c>
      <c r="AA16" s="48">
        <f t="shared" si="2"/>
        <v>3.4965034965034968E-2</v>
      </c>
      <c r="AB16" s="75">
        <v>423</v>
      </c>
      <c r="AC16" s="75">
        <v>231</v>
      </c>
      <c r="AD16" s="75">
        <v>27.8</v>
      </c>
      <c r="AE16" s="75">
        <v>2700</v>
      </c>
      <c r="AF16" s="75">
        <v>1340</v>
      </c>
      <c r="AG16" s="75">
        <v>844</v>
      </c>
      <c r="AH16" s="75">
        <v>518</v>
      </c>
      <c r="AI16" s="75">
        <v>214</v>
      </c>
      <c r="AJ16" s="75">
        <v>2700</v>
      </c>
      <c r="AK16" s="75">
        <v>174</v>
      </c>
      <c r="AL16" s="75">
        <v>214</v>
      </c>
      <c r="AM16" s="75" t="s">
        <v>383</v>
      </c>
      <c r="AN16" s="75" t="s">
        <v>383</v>
      </c>
    </row>
    <row r="17" spans="1:40" s="49" customFormat="1" x14ac:dyDescent="0.3">
      <c r="A17" s="39" t="s">
        <v>384</v>
      </c>
      <c r="B17" s="42" t="s">
        <v>372</v>
      </c>
      <c r="C17" s="42" t="s">
        <v>269</v>
      </c>
      <c r="D17" s="42" t="s">
        <v>269</v>
      </c>
      <c r="E17" s="42">
        <v>1</v>
      </c>
      <c r="F17" s="42">
        <v>39.200000000000003</v>
      </c>
      <c r="G17" s="42">
        <v>40.6</v>
      </c>
      <c r="H17" s="42">
        <v>58.8</v>
      </c>
      <c r="I17" s="42">
        <v>70.900000000000006</v>
      </c>
      <c r="J17" s="42">
        <v>57.4</v>
      </c>
      <c r="K17" s="42">
        <v>71.7</v>
      </c>
      <c r="L17" s="42">
        <v>68.400000000000006</v>
      </c>
      <c r="M17" s="48">
        <f t="shared" si="0"/>
        <v>4.7109207708779396E-2</v>
      </c>
      <c r="N17" s="75">
        <v>67.099999999999994</v>
      </c>
      <c r="O17" s="75">
        <v>53.7</v>
      </c>
      <c r="P17" s="48">
        <f t="shared" si="1"/>
        <v>0.22185430463576145</v>
      </c>
      <c r="Q17" s="75">
        <v>47</v>
      </c>
      <c r="R17" s="75">
        <v>29.8</v>
      </c>
      <c r="S17" s="75">
        <v>193</v>
      </c>
      <c r="T17" s="75">
        <v>160</v>
      </c>
      <c r="U17" s="75">
        <v>123</v>
      </c>
      <c r="V17" s="75">
        <v>24.8</v>
      </c>
      <c r="W17" s="75">
        <v>194</v>
      </c>
      <c r="X17" s="75">
        <v>125</v>
      </c>
      <c r="Y17" s="75">
        <v>130</v>
      </c>
      <c r="Z17" s="75">
        <v>105</v>
      </c>
      <c r="AA17" s="48">
        <f t="shared" si="2"/>
        <v>0.21276595744680851</v>
      </c>
      <c r="AB17" s="75" t="s">
        <v>383</v>
      </c>
      <c r="AC17" s="75">
        <v>3.5</v>
      </c>
      <c r="AD17" s="75">
        <v>5.6</v>
      </c>
      <c r="AE17" s="75" t="s">
        <v>383</v>
      </c>
      <c r="AF17" s="75" t="s">
        <v>383</v>
      </c>
      <c r="AG17" s="75">
        <v>159</v>
      </c>
      <c r="AH17" s="75">
        <v>46.7</v>
      </c>
      <c r="AI17" s="75">
        <v>17.7</v>
      </c>
      <c r="AJ17" s="75">
        <v>49.7</v>
      </c>
      <c r="AK17" s="75">
        <v>56.7</v>
      </c>
      <c r="AL17" s="75" t="s">
        <v>269</v>
      </c>
      <c r="AM17" s="75" t="s">
        <v>383</v>
      </c>
      <c r="AN17" s="75" t="s">
        <v>383</v>
      </c>
    </row>
    <row r="18" spans="1:40" s="49" customFormat="1" x14ac:dyDescent="0.3">
      <c r="A18" s="39" t="s">
        <v>385</v>
      </c>
      <c r="B18" s="42" t="s">
        <v>372</v>
      </c>
      <c r="C18" s="42" t="s">
        <v>269</v>
      </c>
      <c r="D18" s="42" t="s">
        <v>269</v>
      </c>
      <c r="E18" s="42">
        <v>1</v>
      </c>
      <c r="F18" s="42" t="s">
        <v>383</v>
      </c>
      <c r="G18" s="42" t="s">
        <v>383</v>
      </c>
      <c r="H18" s="42" t="s">
        <v>383</v>
      </c>
      <c r="I18" s="42" t="s">
        <v>383</v>
      </c>
      <c r="J18" s="42" t="s">
        <v>383</v>
      </c>
      <c r="K18" s="42" t="s">
        <v>383</v>
      </c>
      <c r="L18" s="42" t="s">
        <v>383</v>
      </c>
      <c r="M18" s="48" t="str">
        <f t="shared" si="0"/>
        <v>&lt;DL</v>
      </c>
      <c r="N18" s="75" t="s">
        <v>383</v>
      </c>
      <c r="O18" s="75" t="s">
        <v>383</v>
      </c>
      <c r="P18" s="48" t="str">
        <f t="shared" si="1"/>
        <v>&lt;DL</v>
      </c>
      <c r="Q18" s="75" t="s">
        <v>383</v>
      </c>
      <c r="R18" s="75" t="s">
        <v>383</v>
      </c>
      <c r="S18" s="75" t="s">
        <v>383</v>
      </c>
      <c r="T18" s="75">
        <v>3.5</v>
      </c>
      <c r="U18" s="75" t="s">
        <v>383</v>
      </c>
      <c r="V18" s="75" t="s">
        <v>383</v>
      </c>
      <c r="W18" s="75" t="s">
        <v>383</v>
      </c>
      <c r="X18" s="75" t="s">
        <v>383</v>
      </c>
      <c r="Y18" s="75" t="s">
        <v>383</v>
      </c>
      <c r="Z18" s="75" t="s">
        <v>383</v>
      </c>
      <c r="AA18" s="48" t="str">
        <f t="shared" si="2"/>
        <v>&lt;DL</v>
      </c>
      <c r="AB18" s="75" t="s">
        <v>383</v>
      </c>
      <c r="AC18" s="75" t="s">
        <v>383</v>
      </c>
      <c r="AD18" s="75" t="s">
        <v>383</v>
      </c>
      <c r="AE18" s="75" t="s">
        <v>383</v>
      </c>
      <c r="AF18" s="75" t="s">
        <v>383</v>
      </c>
      <c r="AG18" s="75">
        <v>1.6</v>
      </c>
      <c r="AH18" s="75" t="s">
        <v>383</v>
      </c>
      <c r="AI18" s="75" t="s">
        <v>383</v>
      </c>
      <c r="AJ18" s="75" t="s">
        <v>383</v>
      </c>
      <c r="AK18" s="75" t="s">
        <v>383</v>
      </c>
      <c r="AL18" s="75" t="s">
        <v>269</v>
      </c>
      <c r="AM18" s="75" t="s">
        <v>383</v>
      </c>
      <c r="AN18" s="75" t="s">
        <v>383</v>
      </c>
    </row>
    <row r="19" spans="1:40" x14ac:dyDescent="0.3">
      <c r="A19" s="39" t="s">
        <v>386</v>
      </c>
      <c r="B19" s="42" t="s">
        <v>372</v>
      </c>
      <c r="C19" s="42" t="s">
        <v>269</v>
      </c>
      <c r="D19" s="42" t="s">
        <v>269</v>
      </c>
      <c r="E19" s="42">
        <v>1</v>
      </c>
      <c r="F19" s="42" t="s">
        <v>383</v>
      </c>
      <c r="G19" s="42" t="s">
        <v>383</v>
      </c>
      <c r="H19" s="42" t="s">
        <v>383</v>
      </c>
      <c r="I19" s="42" t="s">
        <v>383</v>
      </c>
      <c r="J19" s="42" t="s">
        <v>383</v>
      </c>
      <c r="K19" s="42" t="s">
        <v>383</v>
      </c>
      <c r="L19" s="42" t="s">
        <v>383</v>
      </c>
      <c r="M19" s="48" t="str">
        <f t="shared" si="0"/>
        <v>&lt;DL</v>
      </c>
      <c r="N19" s="75" t="s">
        <v>383</v>
      </c>
      <c r="O19" s="75" t="s">
        <v>383</v>
      </c>
      <c r="P19" s="48" t="str">
        <f t="shared" si="1"/>
        <v>&lt;DL</v>
      </c>
      <c r="Q19" s="75" t="s">
        <v>383</v>
      </c>
      <c r="R19" s="75" t="s">
        <v>383</v>
      </c>
      <c r="S19" s="75" t="s">
        <v>383</v>
      </c>
      <c r="T19" s="75" t="s">
        <v>383</v>
      </c>
      <c r="U19" s="75" t="s">
        <v>383</v>
      </c>
      <c r="V19" s="75" t="s">
        <v>383</v>
      </c>
      <c r="W19" s="75" t="s">
        <v>383</v>
      </c>
      <c r="X19" s="75" t="s">
        <v>383</v>
      </c>
      <c r="Y19" s="75" t="s">
        <v>383</v>
      </c>
      <c r="Z19" s="75" t="s">
        <v>383</v>
      </c>
      <c r="AA19" s="48" t="str">
        <f t="shared" si="2"/>
        <v>&lt;DL</v>
      </c>
      <c r="AB19" s="75" t="s">
        <v>383</v>
      </c>
      <c r="AC19" s="75" t="s">
        <v>383</v>
      </c>
      <c r="AD19" s="75" t="s">
        <v>383</v>
      </c>
      <c r="AE19" s="75" t="s">
        <v>383</v>
      </c>
      <c r="AF19" s="75" t="s">
        <v>383</v>
      </c>
      <c r="AG19" s="75" t="s">
        <v>383</v>
      </c>
      <c r="AH19" s="75" t="s">
        <v>383</v>
      </c>
      <c r="AI19" s="75" t="s">
        <v>383</v>
      </c>
      <c r="AJ19" s="75" t="s">
        <v>383</v>
      </c>
      <c r="AK19" s="75" t="s">
        <v>383</v>
      </c>
      <c r="AL19" s="75" t="s">
        <v>269</v>
      </c>
      <c r="AM19" s="75" t="s">
        <v>383</v>
      </c>
      <c r="AN19" s="75" t="s">
        <v>383</v>
      </c>
    </row>
    <row r="20" spans="1:40" x14ac:dyDescent="0.3">
      <c r="A20" s="39" t="s">
        <v>387</v>
      </c>
      <c r="B20" s="42" t="s">
        <v>372</v>
      </c>
      <c r="C20" s="42" t="s">
        <v>269</v>
      </c>
      <c r="D20" s="42" t="s">
        <v>269</v>
      </c>
      <c r="E20" s="42">
        <v>1</v>
      </c>
      <c r="F20" s="42">
        <v>39.200000000000003</v>
      </c>
      <c r="G20" s="42">
        <v>40.6</v>
      </c>
      <c r="H20" s="42">
        <v>58.8</v>
      </c>
      <c r="I20" s="42">
        <v>70.900000000000006</v>
      </c>
      <c r="J20" s="42">
        <v>57.4</v>
      </c>
      <c r="K20" s="42">
        <v>71.7</v>
      </c>
      <c r="L20" s="42">
        <v>68.400000000000006</v>
      </c>
      <c r="M20" s="48">
        <f t="shared" si="0"/>
        <v>4.7109207708779396E-2</v>
      </c>
      <c r="N20" s="75">
        <v>67.099999999999994</v>
      </c>
      <c r="O20" s="75">
        <v>53.7</v>
      </c>
      <c r="P20" s="48">
        <f t="shared" si="1"/>
        <v>0.22185430463576145</v>
      </c>
      <c r="Q20" s="75">
        <v>47</v>
      </c>
      <c r="R20" s="75">
        <v>29.8</v>
      </c>
      <c r="S20" s="75">
        <v>193</v>
      </c>
      <c r="T20" s="75">
        <v>163</v>
      </c>
      <c r="U20" s="75">
        <v>123</v>
      </c>
      <c r="V20" s="75">
        <v>24.8</v>
      </c>
      <c r="W20" s="75">
        <v>194</v>
      </c>
      <c r="X20" s="75">
        <v>125</v>
      </c>
      <c r="Y20" s="75">
        <v>130</v>
      </c>
      <c r="Z20" s="75">
        <v>105</v>
      </c>
      <c r="AA20" s="48">
        <f t="shared" si="2"/>
        <v>0.21276595744680851</v>
      </c>
      <c r="AB20" s="75" t="s">
        <v>383</v>
      </c>
      <c r="AC20" s="75">
        <v>3.5</v>
      </c>
      <c r="AD20" s="75">
        <v>5.6</v>
      </c>
      <c r="AE20" s="75" t="s">
        <v>383</v>
      </c>
      <c r="AF20" s="75" t="s">
        <v>383</v>
      </c>
      <c r="AG20" s="75">
        <v>161</v>
      </c>
      <c r="AH20" s="75">
        <v>46.7</v>
      </c>
      <c r="AI20" s="75">
        <v>17.7</v>
      </c>
      <c r="AJ20" s="75">
        <v>49.7</v>
      </c>
      <c r="AK20" s="75">
        <v>56.7</v>
      </c>
      <c r="AL20" s="75">
        <v>177</v>
      </c>
      <c r="AM20" s="75" t="s">
        <v>383</v>
      </c>
      <c r="AN20" s="75" t="s">
        <v>383</v>
      </c>
    </row>
    <row r="21" spans="1:40" x14ac:dyDescent="0.3">
      <c r="A21" s="39" t="s">
        <v>388</v>
      </c>
      <c r="B21" s="42" t="s">
        <v>372</v>
      </c>
      <c r="C21" s="42">
        <v>0.75</v>
      </c>
      <c r="D21" s="42" t="s">
        <v>269</v>
      </c>
      <c r="E21" s="42">
        <v>5.0000000000000001E-3</v>
      </c>
      <c r="F21" s="42">
        <v>7.7999999999999996E-3</v>
      </c>
      <c r="G21" s="42">
        <v>8.5000000000000006E-3</v>
      </c>
      <c r="H21" s="42" t="s">
        <v>389</v>
      </c>
      <c r="I21" s="42" t="s">
        <v>389</v>
      </c>
      <c r="J21" s="42" t="s">
        <v>389</v>
      </c>
      <c r="K21" s="42">
        <v>6.1000000000000004E-3</v>
      </c>
      <c r="L21" s="42">
        <v>5.0000000000000001E-3</v>
      </c>
      <c r="M21" s="48" t="str">
        <f t="shared" si="0"/>
        <v>&lt;2xDL</v>
      </c>
      <c r="N21" s="75" t="s">
        <v>389</v>
      </c>
      <c r="O21" s="75">
        <v>5.1000000000000004E-3</v>
      </c>
      <c r="P21" s="48" t="str">
        <f t="shared" si="1"/>
        <v>&lt;DL</v>
      </c>
      <c r="Q21" s="75">
        <v>7.3000000000000001E-3</v>
      </c>
      <c r="R21" s="75">
        <v>8.0999999999999996E-3</v>
      </c>
      <c r="S21" s="75">
        <v>2.92E-2</v>
      </c>
      <c r="T21" s="75">
        <v>0.109</v>
      </c>
      <c r="U21" s="75">
        <v>4.8000000000000001E-2</v>
      </c>
      <c r="V21" s="75">
        <v>0.218</v>
      </c>
      <c r="W21" s="75">
        <v>4.1399999999999997</v>
      </c>
      <c r="X21" s="75">
        <v>0.53700000000000003</v>
      </c>
      <c r="Y21" s="75">
        <v>0.41399999999999998</v>
      </c>
      <c r="Z21" s="75">
        <v>0.41699999999999998</v>
      </c>
      <c r="AA21" s="48">
        <f t="shared" si="2"/>
        <v>7.2202166064982013E-3</v>
      </c>
      <c r="AB21" s="75">
        <v>1.2999999999999999E-2</v>
      </c>
      <c r="AC21" s="75">
        <v>6.6E-3</v>
      </c>
      <c r="AD21" s="75">
        <v>6.0000000000000001E-3</v>
      </c>
      <c r="AE21" s="75" t="s">
        <v>389</v>
      </c>
      <c r="AF21" s="75">
        <v>6.4899999999999999E-2</v>
      </c>
      <c r="AG21" s="75">
        <v>1.11E-2</v>
      </c>
      <c r="AH21" s="75" t="s">
        <v>389</v>
      </c>
      <c r="AI21" s="75">
        <v>1.4E-2</v>
      </c>
      <c r="AJ21" s="75">
        <v>2.46E-2</v>
      </c>
      <c r="AK21" s="75">
        <v>0.184</v>
      </c>
      <c r="AL21" s="75" t="s">
        <v>269</v>
      </c>
      <c r="AM21" s="75" t="s">
        <v>389</v>
      </c>
      <c r="AN21" s="75" t="s">
        <v>389</v>
      </c>
    </row>
    <row r="22" spans="1:40" x14ac:dyDescent="0.3">
      <c r="A22" s="39" t="s">
        <v>390</v>
      </c>
      <c r="B22" s="42" t="s">
        <v>372</v>
      </c>
      <c r="C22" s="42">
        <v>120</v>
      </c>
      <c r="D22" s="42" t="s">
        <v>269</v>
      </c>
      <c r="E22" s="42">
        <v>0.5</v>
      </c>
      <c r="F22" s="42" t="s">
        <v>378</v>
      </c>
      <c r="G22" s="42" t="s">
        <v>378</v>
      </c>
      <c r="H22" s="42" t="s">
        <v>378</v>
      </c>
      <c r="I22" s="42" t="s">
        <v>378</v>
      </c>
      <c r="J22" s="42" t="s">
        <v>378</v>
      </c>
      <c r="K22" s="42" t="s">
        <v>378</v>
      </c>
      <c r="L22" s="42" t="s">
        <v>378</v>
      </c>
      <c r="M22" s="48" t="str">
        <f t="shared" si="0"/>
        <v>&lt;DL</v>
      </c>
      <c r="N22" s="75" t="s">
        <v>378</v>
      </c>
      <c r="O22" s="75" t="s">
        <v>378</v>
      </c>
      <c r="P22" s="48" t="str">
        <f t="shared" si="1"/>
        <v>&lt;DL</v>
      </c>
      <c r="Q22" s="75" t="s">
        <v>378</v>
      </c>
      <c r="R22" s="75" t="s">
        <v>378</v>
      </c>
      <c r="S22" s="77" t="s">
        <v>383</v>
      </c>
      <c r="T22" s="75" t="s">
        <v>378</v>
      </c>
      <c r="U22" s="75" t="s">
        <v>378</v>
      </c>
      <c r="V22" s="75" t="s">
        <v>378</v>
      </c>
      <c r="W22" s="77" t="s">
        <v>391</v>
      </c>
      <c r="X22" s="77" t="s">
        <v>383</v>
      </c>
      <c r="Y22" s="75" t="s">
        <v>378</v>
      </c>
      <c r="Z22" s="75" t="s">
        <v>378</v>
      </c>
      <c r="AA22" s="48" t="str">
        <f t="shared" si="2"/>
        <v>&lt;DL</v>
      </c>
      <c r="AB22" s="75" t="s">
        <v>378</v>
      </c>
      <c r="AC22" s="75" t="s">
        <v>378</v>
      </c>
      <c r="AD22" s="75" t="s">
        <v>378</v>
      </c>
      <c r="AE22" s="75" t="s">
        <v>392</v>
      </c>
      <c r="AF22" s="77" t="s">
        <v>391</v>
      </c>
      <c r="AG22" s="77" t="s">
        <v>383</v>
      </c>
      <c r="AH22" s="75" t="s">
        <v>378</v>
      </c>
      <c r="AI22" s="75" t="s">
        <v>378</v>
      </c>
      <c r="AJ22" s="77" t="s">
        <v>392</v>
      </c>
      <c r="AK22" s="75" t="s">
        <v>378</v>
      </c>
      <c r="AL22" s="75" t="s">
        <v>378</v>
      </c>
      <c r="AM22" s="75" t="s">
        <v>378</v>
      </c>
      <c r="AN22" s="75" t="s">
        <v>378</v>
      </c>
    </row>
    <row r="23" spans="1:40" x14ac:dyDescent="0.3">
      <c r="A23" s="39" t="s">
        <v>393</v>
      </c>
      <c r="B23" s="42" t="s">
        <v>372</v>
      </c>
      <c r="C23" s="42">
        <v>0.12</v>
      </c>
      <c r="D23" s="42" t="s">
        <v>269</v>
      </c>
      <c r="E23" s="42">
        <v>0.02</v>
      </c>
      <c r="F23" s="42">
        <v>5.6000000000000001E-2</v>
      </c>
      <c r="G23" s="42">
        <v>5.7000000000000002E-2</v>
      </c>
      <c r="H23" s="42">
        <v>5.8999999999999997E-2</v>
      </c>
      <c r="I23" s="42">
        <v>4.9000000000000002E-2</v>
      </c>
      <c r="J23" s="42">
        <v>4.7E-2</v>
      </c>
      <c r="K23" s="42">
        <v>5.2999999999999999E-2</v>
      </c>
      <c r="L23" s="42">
        <v>4.5999999999999999E-2</v>
      </c>
      <c r="M23" s="48" t="str">
        <f t="shared" si="0"/>
        <v>&lt;2xDL</v>
      </c>
      <c r="N23" s="75">
        <v>5.7000000000000002E-2</v>
      </c>
      <c r="O23" s="75">
        <v>5.3999999999999999E-2</v>
      </c>
      <c r="P23" s="48" t="str">
        <f t="shared" si="1"/>
        <v>&lt;2xDL</v>
      </c>
      <c r="Q23" s="75">
        <v>5.2999999999999999E-2</v>
      </c>
      <c r="R23" s="75">
        <v>6.9000000000000006E-2</v>
      </c>
      <c r="S23" s="75">
        <v>0.191</v>
      </c>
      <c r="T23" s="75">
        <v>0.124</v>
      </c>
      <c r="U23" s="75">
        <v>7.6999999999999999E-2</v>
      </c>
      <c r="V23" s="75">
        <v>0.13300000000000001</v>
      </c>
      <c r="W23" s="77" t="s">
        <v>394</v>
      </c>
      <c r="X23" s="75">
        <v>4.5999999999999999E-2</v>
      </c>
      <c r="Y23" s="75">
        <v>7.4999999999999997E-2</v>
      </c>
      <c r="Z23" s="75">
        <v>7.3999999999999996E-2</v>
      </c>
      <c r="AA23" s="48" t="str">
        <f t="shared" si="2"/>
        <v>&lt;2xDL</v>
      </c>
      <c r="AB23" s="75">
        <v>6.5000000000000002E-2</v>
      </c>
      <c r="AC23" s="75">
        <v>5.3999999999999999E-2</v>
      </c>
      <c r="AD23" s="75">
        <v>0.05</v>
      </c>
      <c r="AE23" s="75">
        <v>0.78</v>
      </c>
      <c r="AF23" s="75">
        <v>0.24</v>
      </c>
      <c r="AG23" s="75">
        <v>0.112</v>
      </c>
      <c r="AH23" s="75">
        <v>0.36299999999999999</v>
      </c>
      <c r="AI23" s="75">
        <v>7.8E-2</v>
      </c>
      <c r="AJ23" s="75">
        <v>0.37</v>
      </c>
      <c r="AK23" s="75">
        <v>0.30199999999999999</v>
      </c>
      <c r="AL23" s="75">
        <v>9.4E-2</v>
      </c>
      <c r="AM23" s="75" t="s">
        <v>396</v>
      </c>
      <c r="AN23" s="75" t="s">
        <v>396</v>
      </c>
    </row>
    <row r="24" spans="1:40" x14ac:dyDescent="0.3">
      <c r="A24" s="39" t="s">
        <v>397</v>
      </c>
      <c r="B24" s="42" t="s">
        <v>372</v>
      </c>
      <c r="C24" s="42">
        <v>13</v>
      </c>
      <c r="D24" s="42" t="s">
        <v>269</v>
      </c>
      <c r="E24" s="42">
        <v>5.0000000000000001E-3</v>
      </c>
      <c r="F24" s="42" t="s">
        <v>389</v>
      </c>
      <c r="G24" s="42">
        <v>1.04E-2</v>
      </c>
      <c r="H24" s="42">
        <v>2.3199999999999998E-2</v>
      </c>
      <c r="I24" s="42">
        <v>2.87E-2</v>
      </c>
      <c r="J24" s="42">
        <v>2.87E-2</v>
      </c>
      <c r="K24" s="42">
        <v>1.03E-2</v>
      </c>
      <c r="L24" s="42">
        <v>8.8999999999999999E-3</v>
      </c>
      <c r="M24" s="48" t="str">
        <f t="shared" si="0"/>
        <v>&lt;2xDL</v>
      </c>
      <c r="N24" s="75">
        <v>7.4999999999999997E-3</v>
      </c>
      <c r="O24" s="75">
        <v>7.3000000000000001E-3</v>
      </c>
      <c r="P24" s="48" t="str">
        <f t="shared" si="1"/>
        <v>&lt;2xDL</v>
      </c>
      <c r="Q24" s="75" t="s">
        <v>389</v>
      </c>
      <c r="R24" s="75" t="s">
        <v>389</v>
      </c>
      <c r="S24" s="77" t="s">
        <v>398</v>
      </c>
      <c r="T24" s="75" t="s">
        <v>389</v>
      </c>
      <c r="U24" s="75">
        <v>9.7000000000000003E-3</v>
      </c>
      <c r="V24" s="75">
        <v>8.7300000000000003E-2</v>
      </c>
      <c r="W24" s="75">
        <v>0.317</v>
      </c>
      <c r="X24" s="75">
        <v>4.7E-2</v>
      </c>
      <c r="Y24" s="75">
        <v>3.95E-2</v>
      </c>
      <c r="Z24" s="75">
        <v>3.9600000000000003E-2</v>
      </c>
      <c r="AA24" s="48">
        <f t="shared" si="2"/>
        <v>2.5284450063211847E-3</v>
      </c>
      <c r="AB24" s="75">
        <v>8.0000000000000002E-3</v>
      </c>
      <c r="AC24" s="75" t="s">
        <v>389</v>
      </c>
      <c r="AD24" s="75" t="s">
        <v>389</v>
      </c>
      <c r="AE24" s="77" t="s">
        <v>425</v>
      </c>
      <c r="AF24" s="77" t="s">
        <v>399</v>
      </c>
      <c r="AG24" s="75">
        <v>0.03</v>
      </c>
      <c r="AH24" s="75">
        <v>0.11700000000000001</v>
      </c>
      <c r="AI24" s="75">
        <v>0.155</v>
      </c>
      <c r="AJ24" s="75">
        <v>5.6000000000000001E-2</v>
      </c>
      <c r="AK24" s="75">
        <v>9.0999999999999998E-2</v>
      </c>
      <c r="AL24" s="75">
        <v>0.13700000000000001</v>
      </c>
      <c r="AM24" s="75" t="s">
        <v>389</v>
      </c>
      <c r="AN24" s="75">
        <v>9.4000000000000004E-3</v>
      </c>
    </row>
    <row r="25" spans="1:40" x14ac:dyDescent="0.3">
      <c r="A25" s="39" t="s">
        <v>400</v>
      </c>
      <c r="B25" s="42" t="s">
        <v>372</v>
      </c>
      <c r="C25" s="42">
        <v>0.06</v>
      </c>
      <c r="D25" s="42" t="s">
        <v>269</v>
      </c>
      <c r="E25" s="42">
        <v>1E-3</v>
      </c>
      <c r="F25" s="42" t="s">
        <v>401</v>
      </c>
      <c r="G25" s="42" t="s">
        <v>401</v>
      </c>
      <c r="H25" s="42" t="s">
        <v>401</v>
      </c>
      <c r="I25" s="42" t="s">
        <v>401</v>
      </c>
      <c r="J25" s="42" t="s">
        <v>401</v>
      </c>
      <c r="K25" s="42" t="s">
        <v>401</v>
      </c>
      <c r="L25" s="42" t="s">
        <v>401</v>
      </c>
      <c r="M25" s="48" t="str">
        <f t="shared" si="0"/>
        <v>&lt;DL</v>
      </c>
      <c r="N25" s="75" t="s">
        <v>401</v>
      </c>
      <c r="O25" s="75" t="s">
        <v>401</v>
      </c>
      <c r="P25" s="48" t="str">
        <f t="shared" si="1"/>
        <v>&lt;DL</v>
      </c>
      <c r="Q25" s="75" t="s">
        <v>401</v>
      </c>
      <c r="R25" s="75" t="s">
        <v>401</v>
      </c>
      <c r="S25" s="77" t="s">
        <v>402</v>
      </c>
      <c r="T25" s="75" t="s">
        <v>401</v>
      </c>
      <c r="U25" s="75" t="s">
        <v>401</v>
      </c>
      <c r="V25" s="75">
        <v>3.3E-3</v>
      </c>
      <c r="W25" s="75">
        <v>1.54E-2</v>
      </c>
      <c r="X25" s="75">
        <v>2.3999999999999998E-3</v>
      </c>
      <c r="Y25" s="75">
        <v>2.0999999999999999E-3</v>
      </c>
      <c r="Z25" s="75">
        <v>2.0999999999999999E-3</v>
      </c>
      <c r="AA25" s="48" t="str">
        <f t="shared" si="2"/>
        <v>&lt;2xDL</v>
      </c>
      <c r="AB25" s="75" t="s">
        <v>401</v>
      </c>
      <c r="AC25" s="75" t="s">
        <v>401</v>
      </c>
      <c r="AD25" s="75" t="s">
        <v>401</v>
      </c>
      <c r="AE25" s="77" t="s">
        <v>398</v>
      </c>
      <c r="AF25" s="77" t="s">
        <v>389</v>
      </c>
      <c r="AG25" s="77" t="s">
        <v>402</v>
      </c>
      <c r="AH25" s="75">
        <v>1.1000000000000001E-3</v>
      </c>
      <c r="AI25" s="75">
        <v>2.8999999999999998E-3</v>
      </c>
      <c r="AJ25" s="77" t="s">
        <v>398</v>
      </c>
      <c r="AK25" s="75">
        <v>7.7000000000000002E-3</v>
      </c>
      <c r="AL25" s="75" t="s">
        <v>401</v>
      </c>
      <c r="AM25" s="75" t="s">
        <v>401</v>
      </c>
      <c r="AN25" s="75" t="s">
        <v>401</v>
      </c>
    </row>
    <row r="26" spans="1:40" x14ac:dyDescent="0.3">
      <c r="A26" s="39" t="s">
        <v>403</v>
      </c>
      <c r="B26" s="42" t="s">
        <v>372</v>
      </c>
      <c r="C26" s="42" t="s">
        <v>269</v>
      </c>
      <c r="D26" s="42" t="s">
        <v>269</v>
      </c>
      <c r="E26" s="42">
        <v>0.5</v>
      </c>
      <c r="F26" s="42">
        <v>46</v>
      </c>
      <c r="G26" s="42">
        <v>55.5</v>
      </c>
      <c r="H26" s="42">
        <v>28.8</v>
      </c>
      <c r="I26" s="42">
        <v>17</v>
      </c>
      <c r="J26" s="42">
        <v>15.9</v>
      </c>
      <c r="K26" s="42">
        <v>45.6</v>
      </c>
      <c r="L26" s="42">
        <v>45.1</v>
      </c>
      <c r="M26" s="48">
        <f t="shared" si="0"/>
        <v>1.1025358324145534E-2</v>
      </c>
      <c r="N26" s="75">
        <v>40.799999999999997</v>
      </c>
      <c r="O26" s="75">
        <v>40.6</v>
      </c>
      <c r="P26" s="48">
        <f t="shared" si="1"/>
        <v>4.9140049140048089E-3</v>
      </c>
      <c r="Q26" s="75">
        <v>34.799999999999997</v>
      </c>
      <c r="R26" s="75">
        <v>32.299999999999997</v>
      </c>
      <c r="S26" s="75">
        <v>379</v>
      </c>
      <c r="T26" s="75">
        <v>314</v>
      </c>
      <c r="U26" s="75">
        <v>312</v>
      </c>
      <c r="V26" s="75">
        <v>351</v>
      </c>
      <c r="W26" s="75">
        <v>703</v>
      </c>
      <c r="X26" s="75">
        <v>360</v>
      </c>
      <c r="Y26" s="75">
        <v>327</v>
      </c>
      <c r="Z26" s="75">
        <v>326</v>
      </c>
      <c r="AA26" s="48">
        <f t="shared" si="2"/>
        <v>3.0627871362940277E-3</v>
      </c>
      <c r="AB26" s="75">
        <v>316</v>
      </c>
      <c r="AC26" s="75">
        <v>162</v>
      </c>
      <c r="AD26" s="75">
        <v>10.199999999999999</v>
      </c>
      <c r="AE26" s="75">
        <v>2030</v>
      </c>
      <c r="AF26" s="75">
        <v>1010</v>
      </c>
      <c r="AG26" s="75">
        <v>499</v>
      </c>
      <c r="AH26" s="75">
        <v>342</v>
      </c>
      <c r="AI26" s="75">
        <v>139</v>
      </c>
      <c r="AJ26" s="75">
        <v>1790</v>
      </c>
      <c r="AK26" s="75">
        <v>77.2</v>
      </c>
      <c r="AL26" s="75">
        <v>35.4</v>
      </c>
      <c r="AM26" s="75" t="s">
        <v>404</v>
      </c>
      <c r="AN26" s="75">
        <v>0.43</v>
      </c>
    </row>
    <row r="27" spans="1:40" x14ac:dyDescent="0.3">
      <c r="A27" s="39" t="s">
        <v>405</v>
      </c>
      <c r="B27" s="42" t="s">
        <v>372</v>
      </c>
      <c r="C27" s="42" t="s">
        <v>269</v>
      </c>
      <c r="D27" s="42">
        <v>0.1</v>
      </c>
      <c r="E27" s="42">
        <v>5.0000000000000001E-3</v>
      </c>
      <c r="F27" s="42" t="s">
        <v>389</v>
      </c>
      <c r="G27" s="42" t="s">
        <v>389</v>
      </c>
      <c r="H27" s="42" t="s">
        <v>389</v>
      </c>
      <c r="I27" s="42" t="s">
        <v>389</v>
      </c>
      <c r="J27" s="42" t="s">
        <v>389</v>
      </c>
      <c r="K27" s="42" t="s">
        <v>389</v>
      </c>
      <c r="L27" s="42" t="s">
        <v>389</v>
      </c>
      <c r="M27" s="48" t="str">
        <f t="shared" si="0"/>
        <v>&lt;DL</v>
      </c>
      <c r="N27" s="75" t="s">
        <v>389</v>
      </c>
      <c r="O27" s="75" t="s">
        <v>389</v>
      </c>
      <c r="P27" s="48" t="str">
        <f t="shared" si="1"/>
        <v>&lt;DL</v>
      </c>
      <c r="Q27" s="75" t="s">
        <v>389</v>
      </c>
      <c r="R27" s="75" t="s">
        <v>389</v>
      </c>
      <c r="S27" s="75" t="s">
        <v>389</v>
      </c>
      <c r="T27" s="75" t="s">
        <v>389</v>
      </c>
      <c r="U27" s="75" t="s">
        <v>389</v>
      </c>
      <c r="V27" s="75" t="s">
        <v>389</v>
      </c>
      <c r="W27" s="75">
        <v>8.3999999999999995E-3</v>
      </c>
      <c r="X27" s="75" t="s">
        <v>389</v>
      </c>
      <c r="Y27" s="75" t="s">
        <v>389</v>
      </c>
      <c r="Z27" s="75" t="s">
        <v>389</v>
      </c>
      <c r="AA27" s="48" t="str">
        <f t="shared" si="2"/>
        <v>&lt;DL</v>
      </c>
      <c r="AB27" s="75" t="s">
        <v>389</v>
      </c>
      <c r="AC27" s="75" t="s">
        <v>389</v>
      </c>
      <c r="AD27" s="75" t="s">
        <v>389</v>
      </c>
      <c r="AE27" s="75" t="s">
        <v>389</v>
      </c>
      <c r="AF27" s="75" t="s">
        <v>389</v>
      </c>
      <c r="AG27" s="75" t="s">
        <v>389</v>
      </c>
      <c r="AH27" s="75" t="s">
        <v>389</v>
      </c>
      <c r="AI27" s="75" t="s">
        <v>269</v>
      </c>
      <c r="AJ27" s="75" t="s">
        <v>389</v>
      </c>
      <c r="AK27" s="75" t="s">
        <v>389</v>
      </c>
      <c r="AL27" s="75" t="s">
        <v>269</v>
      </c>
      <c r="AM27" s="75" t="s">
        <v>389</v>
      </c>
      <c r="AN27" s="75" t="s">
        <v>389</v>
      </c>
    </row>
    <row r="28" spans="1:40" x14ac:dyDescent="0.3">
      <c r="A28" s="39" t="s">
        <v>406</v>
      </c>
      <c r="B28" s="42" t="s">
        <v>372</v>
      </c>
      <c r="C28" s="42" t="s">
        <v>269</v>
      </c>
      <c r="D28" s="42">
        <v>0.3</v>
      </c>
      <c r="E28" s="42">
        <v>5.0000000000000001E-3</v>
      </c>
      <c r="F28" s="42" t="s">
        <v>389</v>
      </c>
      <c r="G28" s="42" t="s">
        <v>389</v>
      </c>
      <c r="H28" s="42" t="s">
        <v>389</v>
      </c>
      <c r="I28" s="42" t="s">
        <v>389</v>
      </c>
      <c r="J28" s="42" t="s">
        <v>389</v>
      </c>
      <c r="K28" s="42" t="s">
        <v>389</v>
      </c>
      <c r="L28" s="42" t="s">
        <v>389</v>
      </c>
      <c r="M28" s="48" t="str">
        <f t="shared" si="0"/>
        <v>&lt;DL</v>
      </c>
      <c r="N28" s="75" t="s">
        <v>389</v>
      </c>
      <c r="O28" s="75" t="s">
        <v>389</v>
      </c>
      <c r="P28" s="48" t="str">
        <f t="shared" si="1"/>
        <v>&lt;DL</v>
      </c>
      <c r="Q28" s="75" t="s">
        <v>389</v>
      </c>
      <c r="R28" s="75" t="s">
        <v>389</v>
      </c>
      <c r="S28" s="75" t="s">
        <v>389</v>
      </c>
      <c r="T28" s="75" t="s">
        <v>389</v>
      </c>
      <c r="U28" s="75" t="s">
        <v>389</v>
      </c>
      <c r="V28" s="75" t="s">
        <v>389</v>
      </c>
      <c r="W28" s="75">
        <v>5.2999999999999999E-2</v>
      </c>
      <c r="X28" s="75" t="s">
        <v>389</v>
      </c>
      <c r="Y28" s="75" t="s">
        <v>389</v>
      </c>
      <c r="Z28" s="75" t="s">
        <v>389</v>
      </c>
      <c r="AA28" s="48" t="str">
        <f t="shared" si="2"/>
        <v>&lt;DL</v>
      </c>
      <c r="AB28" s="75" t="s">
        <v>389</v>
      </c>
      <c r="AC28" s="75" t="s">
        <v>389</v>
      </c>
      <c r="AD28" s="75" t="s">
        <v>389</v>
      </c>
      <c r="AE28" s="75" t="s">
        <v>389</v>
      </c>
      <c r="AF28" s="75" t="s">
        <v>389</v>
      </c>
      <c r="AG28" s="75" t="s">
        <v>389</v>
      </c>
      <c r="AH28" s="75" t="s">
        <v>389</v>
      </c>
      <c r="AI28" s="75" t="s">
        <v>269</v>
      </c>
      <c r="AJ28" s="75" t="s">
        <v>389</v>
      </c>
      <c r="AK28" s="75" t="s">
        <v>389</v>
      </c>
      <c r="AL28" s="75" t="s">
        <v>269</v>
      </c>
      <c r="AM28" s="75" t="s">
        <v>389</v>
      </c>
      <c r="AN28" s="75" t="s">
        <v>389</v>
      </c>
    </row>
    <row r="29" spans="1:40" x14ac:dyDescent="0.3">
      <c r="A29" s="39" t="s">
        <v>407</v>
      </c>
      <c r="B29" s="42" t="s">
        <v>372</v>
      </c>
      <c r="C29" s="42" t="s">
        <v>269</v>
      </c>
      <c r="D29" s="47" t="s">
        <v>269</v>
      </c>
      <c r="E29" s="47">
        <v>0.2</v>
      </c>
      <c r="F29" s="42">
        <v>0.26</v>
      </c>
      <c r="G29" s="42">
        <v>0.28000000000000003</v>
      </c>
      <c r="H29" s="42" t="s">
        <v>395</v>
      </c>
      <c r="I29" s="42" t="s">
        <v>395</v>
      </c>
      <c r="J29" s="42">
        <v>0.25</v>
      </c>
      <c r="K29" s="42" t="s">
        <v>395</v>
      </c>
      <c r="L29" s="78" t="s">
        <v>376</v>
      </c>
      <c r="M29" s="48" t="str">
        <f t="shared" si="0"/>
        <v>&lt;DL</v>
      </c>
      <c r="N29" s="75" t="s">
        <v>395</v>
      </c>
      <c r="O29" s="75" t="s">
        <v>395</v>
      </c>
      <c r="P29" s="48" t="str">
        <f t="shared" si="1"/>
        <v>&lt;DL</v>
      </c>
      <c r="Q29" s="75" t="s">
        <v>395</v>
      </c>
      <c r="R29" s="75">
        <v>0.27</v>
      </c>
      <c r="S29" s="75" t="s">
        <v>395</v>
      </c>
      <c r="T29" s="75" t="s">
        <v>395</v>
      </c>
      <c r="U29" s="77" t="s">
        <v>376</v>
      </c>
      <c r="V29" s="75" t="s">
        <v>395</v>
      </c>
      <c r="W29" s="75">
        <v>0.33</v>
      </c>
      <c r="X29" s="75">
        <v>0.21</v>
      </c>
      <c r="Y29" s="75" t="s">
        <v>395</v>
      </c>
      <c r="Z29" s="75" t="s">
        <v>395</v>
      </c>
      <c r="AA29" s="48" t="str">
        <f t="shared" si="2"/>
        <v>&lt;DL</v>
      </c>
      <c r="AB29" s="75" t="s">
        <v>395</v>
      </c>
      <c r="AC29" s="75">
        <v>0.21</v>
      </c>
      <c r="AD29" s="75">
        <v>0.24</v>
      </c>
      <c r="AE29" s="75" t="s">
        <v>395</v>
      </c>
      <c r="AF29" s="75">
        <v>0.52</v>
      </c>
      <c r="AG29" s="75" t="s">
        <v>395</v>
      </c>
      <c r="AH29" s="75" t="s">
        <v>395</v>
      </c>
      <c r="AI29" s="75" t="s">
        <v>269</v>
      </c>
      <c r="AJ29" s="75" t="s">
        <v>395</v>
      </c>
      <c r="AK29" s="75">
        <v>0.25</v>
      </c>
      <c r="AL29" s="75" t="s">
        <v>269</v>
      </c>
      <c r="AM29" s="75" t="s">
        <v>395</v>
      </c>
      <c r="AN29" s="75" t="s">
        <v>395</v>
      </c>
    </row>
    <row r="30" spans="1:40" x14ac:dyDescent="0.3">
      <c r="A30" s="39" t="s">
        <v>408</v>
      </c>
      <c r="B30" s="42" t="s">
        <v>372</v>
      </c>
      <c r="C30" s="42" t="s">
        <v>269</v>
      </c>
      <c r="D30" s="47" t="s">
        <v>269</v>
      </c>
      <c r="E30" s="47">
        <v>0.5</v>
      </c>
      <c r="F30" s="42">
        <v>1.18</v>
      </c>
      <c r="G30" s="42">
        <v>1.0900000000000001</v>
      </c>
      <c r="H30" s="42" t="s">
        <v>378</v>
      </c>
      <c r="I30" s="42" t="s">
        <v>378</v>
      </c>
      <c r="J30" s="42" t="s">
        <v>378</v>
      </c>
      <c r="K30" s="42" t="s">
        <v>378</v>
      </c>
      <c r="L30" s="42" t="s">
        <v>378</v>
      </c>
      <c r="M30" s="48" t="str">
        <f t="shared" si="0"/>
        <v>&lt;DL</v>
      </c>
      <c r="N30" s="75">
        <v>0.54</v>
      </c>
      <c r="O30" s="75">
        <v>0.54</v>
      </c>
      <c r="P30" s="48" t="str">
        <f t="shared" si="1"/>
        <v>&lt;2xDL</v>
      </c>
      <c r="Q30" s="75">
        <v>0.9</v>
      </c>
      <c r="R30" s="75">
        <v>1.44</v>
      </c>
      <c r="S30" s="75" t="s">
        <v>378</v>
      </c>
      <c r="T30" s="75" t="s">
        <v>378</v>
      </c>
      <c r="U30" s="75">
        <v>0.52</v>
      </c>
      <c r="V30" s="75" t="s">
        <v>378</v>
      </c>
      <c r="W30" s="75">
        <v>3.75</v>
      </c>
      <c r="X30" s="75">
        <v>0.66</v>
      </c>
      <c r="Y30" s="75">
        <v>0.54</v>
      </c>
      <c r="Z30" s="75">
        <v>0.52</v>
      </c>
      <c r="AA30" s="48" t="str">
        <f t="shared" si="2"/>
        <v>&lt;2xDL</v>
      </c>
      <c r="AB30" s="75">
        <v>1.01</v>
      </c>
      <c r="AC30" s="75">
        <v>1.18</v>
      </c>
      <c r="AD30" s="75">
        <v>1.49</v>
      </c>
      <c r="AE30" s="75" t="s">
        <v>378</v>
      </c>
      <c r="AF30" s="75" t="s">
        <v>378</v>
      </c>
      <c r="AG30" s="75" t="s">
        <v>378</v>
      </c>
      <c r="AH30" s="75" t="s">
        <v>378</v>
      </c>
      <c r="AI30" s="75" t="s">
        <v>378</v>
      </c>
      <c r="AJ30" s="75" t="s">
        <v>378</v>
      </c>
      <c r="AK30" s="75" t="s">
        <v>378</v>
      </c>
      <c r="AL30" s="75" t="s">
        <v>269</v>
      </c>
      <c r="AM30" s="75" t="s">
        <v>378</v>
      </c>
      <c r="AN30" s="75" t="s">
        <v>378</v>
      </c>
    </row>
    <row r="31" spans="1:40" x14ac:dyDescent="0.3">
      <c r="A31" s="39" t="s">
        <v>409</v>
      </c>
      <c r="B31" s="42" t="s">
        <v>372</v>
      </c>
      <c r="C31" s="42">
        <v>0.1</v>
      </c>
      <c r="D31" s="47" t="s">
        <v>269</v>
      </c>
      <c r="E31" s="47">
        <v>3.0000000000000001E-3</v>
      </c>
      <c r="F31" s="75">
        <v>1.25</v>
      </c>
      <c r="G31" s="75">
        <v>0.99</v>
      </c>
      <c r="H31" s="75">
        <v>1.57</v>
      </c>
      <c r="I31" s="75">
        <v>0.432</v>
      </c>
      <c r="J31" s="75">
        <v>0.35599999999999998</v>
      </c>
      <c r="K31" s="75">
        <v>0.24199999999999999</v>
      </c>
      <c r="L31" s="75">
        <v>0.315</v>
      </c>
      <c r="M31" s="48">
        <f t="shared" si="0"/>
        <v>0.26211849192100545</v>
      </c>
      <c r="N31" s="75">
        <v>0.33100000000000002</v>
      </c>
      <c r="O31" s="75">
        <v>0.35499999999999998</v>
      </c>
      <c r="P31" s="48">
        <f t="shared" si="1"/>
        <v>6.9970845481049468E-2</v>
      </c>
      <c r="Q31" s="75">
        <v>0.22500000000000001</v>
      </c>
      <c r="R31" s="75">
        <v>0.498</v>
      </c>
      <c r="S31" s="75">
        <v>7.7799999999999994E-2</v>
      </c>
      <c r="T31" s="75">
        <v>2.07E-2</v>
      </c>
      <c r="U31" s="75">
        <v>2.66</v>
      </c>
      <c r="V31" s="75">
        <v>6.7000000000000004E-2</v>
      </c>
      <c r="W31" s="75">
        <v>5.67E-2</v>
      </c>
      <c r="X31" s="75">
        <v>1.89</v>
      </c>
      <c r="Y31" s="75">
        <v>3.9100000000000003E-2</v>
      </c>
      <c r="Z31" s="75">
        <v>3.1899999999999998E-2</v>
      </c>
      <c r="AA31" s="48">
        <f t="shared" si="2"/>
        <v>0.20281690140845082</v>
      </c>
      <c r="AB31" s="75">
        <v>0.39600000000000002</v>
      </c>
      <c r="AC31" s="75">
        <v>0.27300000000000002</v>
      </c>
      <c r="AD31" s="75">
        <v>0.27900000000000003</v>
      </c>
      <c r="AE31" s="75">
        <v>7.94</v>
      </c>
      <c r="AF31" s="75">
        <v>3.7</v>
      </c>
      <c r="AG31" s="75">
        <v>6.05</v>
      </c>
      <c r="AH31" s="75">
        <v>5.11E-2</v>
      </c>
      <c r="AI31" s="75">
        <v>0.40300000000000002</v>
      </c>
      <c r="AJ31" s="75">
        <v>9.7000000000000003E-3</v>
      </c>
      <c r="AK31" s="75">
        <v>9.4399999999999998E-2</v>
      </c>
      <c r="AL31" s="75" t="s">
        <v>398</v>
      </c>
      <c r="AM31" s="75" t="s">
        <v>410</v>
      </c>
      <c r="AN31" s="75" t="s">
        <v>410</v>
      </c>
    </row>
    <row r="32" spans="1:40" x14ac:dyDescent="0.3">
      <c r="A32" s="39" t="s">
        <v>411</v>
      </c>
      <c r="B32" s="42" t="s">
        <v>372</v>
      </c>
      <c r="C32" s="42" t="s">
        <v>269</v>
      </c>
      <c r="D32" s="42">
        <v>0.15</v>
      </c>
      <c r="E32" s="42">
        <v>1E-4</v>
      </c>
      <c r="F32" s="75">
        <v>6.4999999999999997E-4</v>
      </c>
      <c r="G32" s="75">
        <v>1.1299999999999999E-3</v>
      </c>
      <c r="H32" s="75">
        <v>6.2E-4</v>
      </c>
      <c r="I32" s="75">
        <v>2.2000000000000001E-4</v>
      </c>
      <c r="J32" s="75">
        <v>1.7000000000000001E-4</v>
      </c>
      <c r="K32" s="75">
        <v>3.5E-4</v>
      </c>
      <c r="L32" s="75">
        <v>3.6000000000000002E-4</v>
      </c>
      <c r="M32" s="48" t="str">
        <f t="shared" si="0"/>
        <v>&lt;2xDL</v>
      </c>
      <c r="N32" s="75">
        <v>3.5E-4</v>
      </c>
      <c r="O32" s="75">
        <v>3.6999999999999999E-4</v>
      </c>
      <c r="P32" s="48" t="str">
        <f t="shared" si="1"/>
        <v>&lt;2xDL</v>
      </c>
      <c r="Q32" s="75">
        <v>9.3000000000000005E-4</v>
      </c>
      <c r="R32" s="75">
        <v>1.91E-3</v>
      </c>
      <c r="S32" s="75">
        <v>1.5699999999999999E-2</v>
      </c>
      <c r="T32" s="75">
        <v>8.4899999999999993E-3</v>
      </c>
      <c r="U32" s="75">
        <v>2.49E-3</v>
      </c>
      <c r="V32" s="75">
        <v>1.14E-2</v>
      </c>
      <c r="W32" s="75">
        <v>6.8000000000000005E-4</v>
      </c>
      <c r="X32" s="75">
        <v>2.31E-3</v>
      </c>
      <c r="Y32" s="75">
        <v>2.5899999999999999E-3</v>
      </c>
      <c r="Z32" s="75">
        <v>2.2699999999999999E-3</v>
      </c>
      <c r="AA32" s="48">
        <f t="shared" si="2"/>
        <v>0.13168724279835389</v>
      </c>
      <c r="AB32" s="75" t="s">
        <v>412</v>
      </c>
      <c r="AC32" s="75" t="s">
        <v>412</v>
      </c>
      <c r="AD32" s="75" t="s">
        <v>412</v>
      </c>
      <c r="AE32" s="75">
        <v>1.47E-3</v>
      </c>
      <c r="AF32" s="75">
        <v>6.8300000000000001E-3</v>
      </c>
      <c r="AG32" s="75">
        <v>0.10100000000000001</v>
      </c>
      <c r="AH32" s="75">
        <v>7.5399999999999998E-3</v>
      </c>
      <c r="AI32" s="75">
        <v>2.6800000000000001E-3</v>
      </c>
      <c r="AJ32" s="75">
        <v>1.92E-3</v>
      </c>
      <c r="AK32" s="75">
        <v>2.1199999999999999E-3</v>
      </c>
      <c r="AL32" s="75" t="s">
        <v>429</v>
      </c>
      <c r="AM32" s="75" t="s">
        <v>412</v>
      </c>
      <c r="AN32" s="75" t="s">
        <v>412</v>
      </c>
    </row>
    <row r="33" spans="1:40" x14ac:dyDescent="0.3">
      <c r="A33" s="39" t="s">
        <v>413</v>
      </c>
      <c r="B33" s="42" t="s">
        <v>372</v>
      </c>
      <c r="C33" s="42">
        <v>5.0000000000000001E-3</v>
      </c>
      <c r="D33" s="47" t="s">
        <v>269</v>
      </c>
      <c r="E33" s="47">
        <v>1E-4</v>
      </c>
      <c r="F33" s="75">
        <v>9.4199999999999996E-3</v>
      </c>
      <c r="G33" s="75">
        <v>1.5599999999999999E-2</v>
      </c>
      <c r="H33" s="75">
        <v>1.18E-2</v>
      </c>
      <c r="I33" s="75">
        <v>3.2699999999999999E-3</v>
      </c>
      <c r="J33" s="75">
        <v>2.5799999999999998E-3</v>
      </c>
      <c r="K33" s="75">
        <v>3.6700000000000001E-3</v>
      </c>
      <c r="L33" s="75">
        <v>3.8700000000000002E-3</v>
      </c>
      <c r="M33" s="48">
        <f t="shared" si="0"/>
        <v>5.3050397877984108E-2</v>
      </c>
      <c r="N33" s="75">
        <v>3.4099999999999998E-3</v>
      </c>
      <c r="O33" s="75">
        <v>3.7699999999999999E-3</v>
      </c>
      <c r="P33" s="48">
        <f t="shared" si="1"/>
        <v>0.10027855153203345</v>
      </c>
      <c r="Q33" s="75">
        <v>1.2800000000000001E-2</v>
      </c>
      <c r="R33" s="75">
        <v>1.3100000000000001E-2</v>
      </c>
      <c r="S33" s="75">
        <v>7.8E-2</v>
      </c>
      <c r="T33" s="75">
        <v>1.0699999999999999E-2</v>
      </c>
      <c r="U33" s="75">
        <v>2.24E-2</v>
      </c>
      <c r="V33" s="75">
        <v>1.41E-2</v>
      </c>
      <c r="W33" s="75">
        <v>7.3200000000000001E-2</v>
      </c>
      <c r="X33" s="75">
        <v>3.3500000000000002E-2</v>
      </c>
      <c r="Y33" s="75">
        <v>1.4800000000000001E-2</v>
      </c>
      <c r="Z33" s="75">
        <v>1.2999999999999999E-2</v>
      </c>
      <c r="AA33" s="48">
        <f t="shared" si="2"/>
        <v>0.12949640287769795</v>
      </c>
      <c r="AB33" s="75">
        <v>2.1199999999999999E-3</v>
      </c>
      <c r="AC33" s="75">
        <v>1.6299999999999999E-3</v>
      </c>
      <c r="AD33" s="75">
        <v>1.34E-3</v>
      </c>
      <c r="AE33" s="75">
        <v>4.6199999999999998E-2</v>
      </c>
      <c r="AF33" s="75">
        <v>0.19400000000000001</v>
      </c>
      <c r="AG33" s="75">
        <v>0.80600000000000005</v>
      </c>
      <c r="AH33" s="75">
        <v>6.4399999999999999E-2</v>
      </c>
      <c r="AI33" s="75">
        <v>1.9400000000000001E-2</v>
      </c>
      <c r="AJ33" s="75">
        <v>5.47E-3</v>
      </c>
      <c r="AK33" s="75">
        <v>1.6500000000000001E-2</v>
      </c>
      <c r="AL33" s="75">
        <v>3.8000000000000002E-4</v>
      </c>
      <c r="AM33" s="75" t="s">
        <v>412</v>
      </c>
      <c r="AN33" s="75" t="s">
        <v>412</v>
      </c>
    </row>
    <row r="34" spans="1:40" x14ac:dyDescent="0.3">
      <c r="A34" s="39" t="s">
        <v>414</v>
      </c>
      <c r="B34" s="42" t="s">
        <v>372</v>
      </c>
      <c r="C34" s="42" t="s">
        <v>269</v>
      </c>
      <c r="D34" s="41">
        <v>1</v>
      </c>
      <c r="E34" s="42">
        <v>5.0000000000000002E-5</v>
      </c>
      <c r="F34" s="75">
        <v>4.9099999999999998E-2</v>
      </c>
      <c r="G34" s="75">
        <v>4.8800000000000003E-2</v>
      </c>
      <c r="H34" s="75">
        <v>8.5999999999999993E-2</v>
      </c>
      <c r="I34" s="75">
        <v>6.54E-2</v>
      </c>
      <c r="J34" s="75">
        <v>6.4199999999999993E-2</v>
      </c>
      <c r="K34" s="75">
        <v>5.8099999999999999E-2</v>
      </c>
      <c r="L34" s="75">
        <v>5.79E-2</v>
      </c>
      <c r="M34" s="48">
        <f t="shared" si="0"/>
        <v>3.4482758620689451E-3</v>
      </c>
      <c r="N34" s="75">
        <v>5.8500000000000003E-2</v>
      </c>
      <c r="O34" s="75">
        <v>6.2600000000000003E-2</v>
      </c>
      <c r="P34" s="48">
        <f t="shared" si="1"/>
        <v>6.7712634186622614E-2</v>
      </c>
      <c r="Q34" s="75">
        <v>1.66E-2</v>
      </c>
      <c r="R34" s="75">
        <v>3.0700000000000002E-2</v>
      </c>
      <c r="S34" s="75">
        <v>1.54E-2</v>
      </c>
      <c r="T34" s="75">
        <v>2.3699999999999999E-2</v>
      </c>
      <c r="U34" s="75">
        <v>7.6600000000000001E-2</v>
      </c>
      <c r="V34" s="75">
        <v>6.5500000000000003E-3</v>
      </c>
      <c r="W34" s="75">
        <v>6.7400000000000002E-2</v>
      </c>
      <c r="X34" s="75">
        <v>7.46E-2</v>
      </c>
      <c r="Y34" s="75">
        <v>4.7300000000000002E-2</v>
      </c>
      <c r="Z34" s="75">
        <v>4.4900000000000002E-2</v>
      </c>
      <c r="AA34" s="48">
        <f t="shared" si="2"/>
        <v>5.2060737527114952E-2</v>
      </c>
      <c r="AB34" s="75">
        <v>1.7899999999999999E-2</v>
      </c>
      <c r="AC34" s="75">
        <v>1.7100000000000001E-2</v>
      </c>
      <c r="AD34" s="75">
        <v>3.8399999999999997E-2</v>
      </c>
      <c r="AE34" s="75">
        <v>2.3599999999999999E-2</v>
      </c>
      <c r="AF34" s="75">
        <v>2.0299999999999999E-2</v>
      </c>
      <c r="AG34" s="75">
        <v>0.128</v>
      </c>
      <c r="AH34" s="75">
        <v>2.9099999999999998E-3</v>
      </c>
      <c r="AI34" s="75">
        <v>1.24E-2</v>
      </c>
      <c r="AJ34" s="75">
        <v>6.9800000000000001E-3</v>
      </c>
      <c r="AK34" s="75">
        <v>5.5100000000000001E-3</v>
      </c>
      <c r="AL34" s="75">
        <v>8.7999999999999995E-2</v>
      </c>
      <c r="AM34" s="75" t="s">
        <v>415</v>
      </c>
      <c r="AN34" s="75" t="s">
        <v>415</v>
      </c>
    </row>
    <row r="35" spans="1:40" x14ac:dyDescent="0.3">
      <c r="A35" s="39" t="s">
        <v>416</v>
      </c>
      <c r="B35" s="42" t="s">
        <v>372</v>
      </c>
      <c r="C35" s="42" t="s">
        <v>269</v>
      </c>
      <c r="D35" s="47" t="s">
        <v>269</v>
      </c>
      <c r="E35" s="42">
        <v>2.0000000000000002E-5</v>
      </c>
      <c r="F35" s="75">
        <v>5.0000000000000002E-5</v>
      </c>
      <c r="G35" s="75">
        <v>5.1E-5</v>
      </c>
      <c r="H35" s="75">
        <v>6.3999999999999997E-5</v>
      </c>
      <c r="I35" s="75">
        <v>2.4000000000000001E-5</v>
      </c>
      <c r="J35" s="75">
        <v>2.0000000000000002E-5</v>
      </c>
      <c r="K35" s="75" t="s">
        <v>417</v>
      </c>
      <c r="L35" s="75" t="s">
        <v>417</v>
      </c>
      <c r="M35" s="48" t="str">
        <f t="shared" si="0"/>
        <v>&lt;DL</v>
      </c>
      <c r="N35" s="75" t="s">
        <v>417</v>
      </c>
      <c r="O35" s="75">
        <v>2.0999999999999999E-5</v>
      </c>
      <c r="P35" s="48" t="str">
        <f t="shared" si="1"/>
        <v>&lt;DL</v>
      </c>
      <c r="Q35" s="75" t="s">
        <v>417</v>
      </c>
      <c r="R35" s="75">
        <v>3.6999999999999998E-5</v>
      </c>
      <c r="S35" s="75" t="s">
        <v>417</v>
      </c>
      <c r="T35" s="75" t="s">
        <v>417</v>
      </c>
      <c r="U35" s="75">
        <v>9.2E-5</v>
      </c>
      <c r="V35" s="75">
        <v>3.1000000000000001E-5</v>
      </c>
      <c r="W35" s="75" t="s">
        <v>417</v>
      </c>
      <c r="X35" s="75">
        <v>7.7999999999999999E-5</v>
      </c>
      <c r="Y35" s="75" t="s">
        <v>417</v>
      </c>
      <c r="Z35" s="75" t="s">
        <v>417</v>
      </c>
      <c r="AA35" s="48" t="str">
        <f t="shared" si="2"/>
        <v>&lt;DL</v>
      </c>
      <c r="AB35" s="75">
        <v>4.1E-5</v>
      </c>
      <c r="AC35" s="75">
        <v>3.4E-5</v>
      </c>
      <c r="AD35" s="75">
        <v>2.3E-5</v>
      </c>
      <c r="AE35" s="75">
        <v>2.0100000000000001E-3</v>
      </c>
      <c r="AF35" s="75">
        <v>7.7999999999999999E-4</v>
      </c>
      <c r="AG35" s="75">
        <v>2.9E-4</v>
      </c>
      <c r="AH35" s="75" t="s">
        <v>417</v>
      </c>
      <c r="AI35" s="75">
        <v>3.1999999999999999E-5</v>
      </c>
      <c r="AJ35" s="77" t="s">
        <v>418</v>
      </c>
      <c r="AK35" s="75" t="s">
        <v>417</v>
      </c>
      <c r="AL35" s="75" t="s">
        <v>269</v>
      </c>
      <c r="AM35" s="75" t="s">
        <v>417</v>
      </c>
      <c r="AN35" s="75" t="s">
        <v>417</v>
      </c>
    </row>
    <row r="36" spans="1:40" x14ac:dyDescent="0.3">
      <c r="A36" s="39" t="s">
        <v>419</v>
      </c>
      <c r="B36" s="42" t="s">
        <v>372</v>
      </c>
      <c r="C36" s="42" t="s">
        <v>269</v>
      </c>
      <c r="D36" s="47" t="s">
        <v>269</v>
      </c>
      <c r="E36" s="47">
        <v>5.0000000000000001E-4</v>
      </c>
      <c r="F36" s="75" t="s">
        <v>415</v>
      </c>
      <c r="G36" s="75">
        <v>7.2000000000000002E-5</v>
      </c>
      <c r="H36" s="75">
        <v>1.6000000000000001E-4</v>
      </c>
      <c r="I36" s="75">
        <v>6.4999999999999994E-5</v>
      </c>
      <c r="J36" s="75" t="s">
        <v>415</v>
      </c>
      <c r="K36" s="75" t="s">
        <v>415</v>
      </c>
      <c r="L36" s="75" t="s">
        <v>415</v>
      </c>
      <c r="M36" s="48" t="str">
        <f t="shared" si="0"/>
        <v>&lt;DL</v>
      </c>
      <c r="N36" s="75" t="s">
        <v>415</v>
      </c>
      <c r="O36" s="75" t="s">
        <v>415</v>
      </c>
      <c r="P36" s="48" t="str">
        <f t="shared" si="1"/>
        <v>&lt;DL</v>
      </c>
      <c r="Q36" s="75" t="s">
        <v>415</v>
      </c>
      <c r="R36" s="75" t="s">
        <v>415</v>
      </c>
      <c r="S36" s="75" t="s">
        <v>415</v>
      </c>
      <c r="T36" s="75" t="s">
        <v>415</v>
      </c>
      <c r="U36" s="75" t="s">
        <v>415</v>
      </c>
      <c r="V36" s="75" t="s">
        <v>415</v>
      </c>
      <c r="W36" s="75" t="s">
        <v>415</v>
      </c>
      <c r="X36" s="75" t="s">
        <v>415</v>
      </c>
      <c r="Y36" s="75" t="s">
        <v>415</v>
      </c>
      <c r="Z36" s="75" t="s">
        <v>415</v>
      </c>
      <c r="AA36" s="48" t="str">
        <f t="shared" si="2"/>
        <v>&lt;DL</v>
      </c>
      <c r="AB36" s="75" t="s">
        <v>415</v>
      </c>
      <c r="AC36" s="75" t="s">
        <v>415</v>
      </c>
      <c r="AD36" s="75" t="s">
        <v>415</v>
      </c>
      <c r="AE36" s="75">
        <v>4.7300000000000002E-2</v>
      </c>
      <c r="AF36" s="75">
        <v>1.72E-3</v>
      </c>
      <c r="AG36" s="75">
        <v>4.2900000000000004E-3</v>
      </c>
      <c r="AH36" s="75">
        <v>1.1E-4</v>
      </c>
      <c r="AI36" s="75">
        <v>2.0900000000000001E-4</v>
      </c>
      <c r="AJ36" s="77" t="s">
        <v>412</v>
      </c>
      <c r="AK36" s="75" t="s">
        <v>415</v>
      </c>
      <c r="AL36" s="75" t="s">
        <v>269</v>
      </c>
      <c r="AM36" s="75" t="s">
        <v>415</v>
      </c>
      <c r="AN36" s="75" t="s">
        <v>415</v>
      </c>
    </row>
    <row r="37" spans="1:40" x14ac:dyDescent="0.3">
      <c r="A37" s="39" t="s">
        <v>420</v>
      </c>
      <c r="B37" s="42" t="s">
        <v>372</v>
      </c>
      <c r="C37" s="42" t="s">
        <v>269</v>
      </c>
      <c r="D37" s="47" t="s">
        <v>269</v>
      </c>
      <c r="E37" s="47">
        <v>0.01</v>
      </c>
      <c r="F37" s="75" t="s">
        <v>398</v>
      </c>
      <c r="G37" s="75" t="s">
        <v>398</v>
      </c>
      <c r="H37" s="75" t="s">
        <v>398</v>
      </c>
      <c r="I37" s="75" t="s">
        <v>398</v>
      </c>
      <c r="J37" s="75" t="s">
        <v>398</v>
      </c>
      <c r="K37" s="75" t="s">
        <v>398</v>
      </c>
      <c r="L37" s="75" t="s">
        <v>398</v>
      </c>
      <c r="M37" s="48" t="str">
        <f t="shared" si="0"/>
        <v>&lt;DL</v>
      </c>
      <c r="N37" s="75" t="s">
        <v>398</v>
      </c>
      <c r="O37" s="75" t="s">
        <v>398</v>
      </c>
      <c r="P37" s="48" t="str">
        <f t="shared" si="1"/>
        <v>&lt;DL</v>
      </c>
      <c r="Q37" s="75" t="s">
        <v>398</v>
      </c>
      <c r="R37" s="75" t="s">
        <v>398</v>
      </c>
      <c r="S37" s="75" t="s">
        <v>398</v>
      </c>
      <c r="T37" s="75">
        <v>1.2999999999999999E-2</v>
      </c>
      <c r="U37" s="75">
        <v>1.2E-2</v>
      </c>
      <c r="V37" s="75">
        <v>2.1999999999999999E-2</v>
      </c>
      <c r="W37" s="75">
        <v>6.0999999999999999E-2</v>
      </c>
      <c r="X37" s="75">
        <v>1.4E-2</v>
      </c>
      <c r="Y37" s="75">
        <v>1.4999999999999999E-2</v>
      </c>
      <c r="Z37" s="75">
        <v>1.4E-2</v>
      </c>
      <c r="AA37" s="48" t="str">
        <f t="shared" si="2"/>
        <v>&lt;2xDL</v>
      </c>
      <c r="AB37" s="75" t="s">
        <v>398</v>
      </c>
      <c r="AC37" s="75" t="s">
        <v>398</v>
      </c>
      <c r="AD37" s="75" t="s">
        <v>398</v>
      </c>
      <c r="AE37" s="77" t="s">
        <v>425</v>
      </c>
      <c r="AF37" s="77" t="s">
        <v>425</v>
      </c>
      <c r="AG37" s="75">
        <v>3.3000000000000002E-2</v>
      </c>
      <c r="AH37" s="75" t="s">
        <v>398</v>
      </c>
      <c r="AI37" s="75" t="s">
        <v>398</v>
      </c>
      <c r="AJ37" s="77" t="s">
        <v>396</v>
      </c>
      <c r="AK37" s="75" t="s">
        <v>398</v>
      </c>
      <c r="AL37" s="75" t="s">
        <v>394</v>
      </c>
      <c r="AM37" s="75" t="s">
        <v>398</v>
      </c>
      <c r="AN37" s="75" t="s">
        <v>398</v>
      </c>
    </row>
    <row r="38" spans="1:40" x14ac:dyDescent="0.3">
      <c r="A38" s="50" t="s">
        <v>607</v>
      </c>
      <c r="B38" s="42" t="s">
        <v>372</v>
      </c>
      <c r="C38" s="42">
        <v>9.0000000000000006E-5</v>
      </c>
      <c r="D38" s="42">
        <v>0.02</v>
      </c>
      <c r="E38" s="42">
        <v>1.0000000000000001E-5</v>
      </c>
      <c r="F38" s="75">
        <v>1.3799999999999999E-4</v>
      </c>
      <c r="G38" s="75">
        <v>1.7899999999999999E-3</v>
      </c>
      <c r="H38" s="75">
        <v>2.6800000000000001E-4</v>
      </c>
      <c r="I38" s="75">
        <v>7.6699999999999994E-5</v>
      </c>
      <c r="J38" s="75">
        <v>7.1400000000000001E-5</v>
      </c>
      <c r="K38" s="75">
        <v>5.8400000000000003E-5</v>
      </c>
      <c r="L38" s="75">
        <v>6.4200000000000002E-5</v>
      </c>
      <c r="M38" s="48">
        <f t="shared" si="0"/>
        <v>9.4616639477977146E-2</v>
      </c>
      <c r="N38" s="75">
        <v>6.8399999999999996E-5</v>
      </c>
      <c r="O38" s="75">
        <v>8.1000000000000004E-5</v>
      </c>
      <c r="P38" s="48">
        <f t="shared" si="1"/>
        <v>0.16867469879518082</v>
      </c>
      <c r="Q38" s="75">
        <v>3.96E-5</v>
      </c>
      <c r="R38" s="75">
        <v>6.3400000000000001E-4</v>
      </c>
      <c r="S38" s="75">
        <v>4.15E-3</v>
      </c>
      <c r="T38" s="75">
        <v>1.2600000000000001E-3</v>
      </c>
      <c r="U38" s="75">
        <v>2.9399999999999999E-4</v>
      </c>
      <c r="V38" s="75">
        <v>1.7600000000000001E-2</v>
      </c>
      <c r="W38" s="75">
        <v>4.8700000000000002E-4</v>
      </c>
      <c r="X38" s="75">
        <v>3.48E-4</v>
      </c>
      <c r="Y38" s="75">
        <v>1.7100000000000001E-4</v>
      </c>
      <c r="Z38" s="75">
        <v>1.64E-4</v>
      </c>
      <c r="AA38" s="48">
        <f t="shared" si="2"/>
        <v>4.1791044776119446E-2</v>
      </c>
      <c r="AB38" s="75">
        <v>7.1399999999999996E-3</v>
      </c>
      <c r="AC38" s="75">
        <v>3.1800000000000001E-3</v>
      </c>
      <c r="AD38" s="75">
        <v>6.2199999999999994E-5</v>
      </c>
      <c r="AE38" s="75">
        <v>0.30599999999999999</v>
      </c>
      <c r="AF38" s="75">
        <v>0.27100000000000002</v>
      </c>
      <c r="AG38" s="75">
        <v>1.2800000000000001E-2</v>
      </c>
      <c r="AH38" s="75">
        <v>2.1099999999999999E-3</v>
      </c>
      <c r="AI38" s="75">
        <v>1.2800000000000001E-3</v>
      </c>
      <c r="AJ38" s="75">
        <v>5.8300000000000001E-3</v>
      </c>
      <c r="AK38" s="75">
        <v>2.6800000000000001E-4</v>
      </c>
      <c r="AL38" s="75" t="s">
        <v>427</v>
      </c>
      <c r="AM38" s="75" t="s">
        <v>421</v>
      </c>
      <c r="AN38" s="75" t="s">
        <v>421</v>
      </c>
    </row>
    <row r="39" spans="1:40" x14ac:dyDescent="0.3">
      <c r="A39" s="51" t="s">
        <v>422</v>
      </c>
      <c r="B39" s="52" t="s">
        <v>372</v>
      </c>
      <c r="C39" s="52" t="s">
        <v>423</v>
      </c>
      <c r="D39" s="53" t="s">
        <v>269</v>
      </c>
      <c r="E39" s="54">
        <v>1.0000000000000001E-5</v>
      </c>
      <c r="F39" s="55">
        <f t="shared" ref="F39:J39" si="3">IF(F$13&lt;17,0.00004,(IF(F$13&gt;280,0.00037,((10^(0.83*(LOG(F$13))-2.46))/1000))))</f>
        <v>1.4226577963525513E-4</v>
      </c>
      <c r="G39" s="55">
        <f t="shared" si="3"/>
        <v>1.5769963896009203E-4</v>
      </c>
      <c r="H39" s="55">
        <f t="shared" si="3"/>
        <v>1.5121971006940948E-4</v>
      </c>
      <c r="I39" s="55">
        <f t="shared" si="3"/>
        <v>1.3727159392613295E-4</v>
      </c>
      <c r="J39" s="55">
        <f t="shared" si="3"/>
        <v>1.3469256038932742E-4</v>
      </c>
      <c r="K39" s="55">
        <f>IF(K$13&lt;17,0.00004,(IF(K$13&gt;280,0.00037,((10^(0.83*(LOG(K$13))-2.46))/1000))))</f>
        <v>1.7669775293073641E-4</v>
      </c>
      <c r="L39" s="55">
        <f t="shared" ref="L39:AN39" si="4">IF(L$13&lt;17,0.00004,(IF(L$13&gt;280,0.00037,((10^(0.83*(LOG(L$13))-2.46))/1000))))</f>
        <v>1.7282957914107686E-4</v>
      </c>
      <c r="M39" s="55" t="s">
        <v>269</v>
      </c>
      <c r="N39" s="55">
        <f t="shared" si="4"/>
        <v>1.5980366679095305E-4</v>
      </c>
      <c r="O39" s="55">
        <f t="shared" si="4"/>
        <v>1.6111580388926294E-4</v>
      </c>
      <c r="P39" s="48" t="s">
        <v>269</v>
      </c>
      <c r="Q39" s="55">
        <f t="shared" si="4"/>
        <v>1.2592890895943916E-4</v>
      </c>
      <c r="R39" s="55">
        <f t="shared" si="4"/>
        <v>1.1633809663388873E-4</v>
      </c>
      <c r="S39" s="55">
        <f t="shared" si="4"/>
        <v>3.6999999999999999E-4</v>
      </c>
      <c r="T39" s="55">
        <f t="shared" si="4"/>
        <v>3.6999999999999999E-4</v>
      </c>
      <c r="U39" s="55">
        <f t="shared" si="4"/>
        <v>3.6999999999999999E-4</v>
      </c>
      <c r="V39" s="55">
        <f t="shared" si="4"/>
        <v>3.6999999999999999E-4</v>
      </c>
      <c r="W39" s="55">
        <f t="shared" si="4"/>
        <v>3.6999999999999999E-4</v>
      </c>
      <c r="X39" s="55">
        <f t="shared" si="4"/>
        <v>3.6999999999999999E-4</v>
      </c>
      <c r="Y39" s="55">
        <f t="shared" si="4"/>
        <v>3.6999999999999999E-4</v>
      </c>
      <c r="Z39" s="55">
        <f t="shared" si="4"/>
        <v>3.6999999999999999E-4</v>
      </c>
      <c r="AA39" s="48" t="s">
        <v>269</v>
      </c>
      <c r="AB39" s="55">
        <f t="shared" si="4"/>
        <v>3.6999999999999999E-4</v>
      </c>
      <c r="AC39" s="55">
        <f t="shared" si="4"/>
        <v>2.5815240729353391E-4</v>
      </c>
      <c r="AD39" s="55">
        <f t="shared" si="4"/>
        <v>5.915192283162894E-5</v>
      </c>
      <c r="AE39" s="55">
        <f t="shared" si="4"/>
        <v>3.6999999999999999E-4</v>
      </c>
      <c r="AF39" s="55">
        <f t="shared" si="4"/>
        <v>3.6999999999999999E-4</v>
      </c>
      <c r="AG39" s="55">
        <f t="shared" si="4"/>
        <v>3.6999999999999999E-4</v>
      </c>
      <c r="AH39" s="55">
        <f t="shared" si="4"/>
        <v>3.6999999999999999E-4</v>
      </c>
      <c r="AI39" s="55">
        <f t="shared" si="4"/>
        <v>2.3774736466543415E-4</v>
      </c>
      <c r="AJ39" s="55">
        <f t="shared" si="4"/>
        <v>3.6999999999999999E-4</v>
      </c>
      <c r="AK39" s="55">
        <f t="shared" si="4"/>
        <v>2.4016608228971328E-4</v>
      </c>
      <c r="AL39" s="55">
        <f t="shared" si="4"/>
        <v>2.7705917662001383E-4</v>
      </c>
      <c r="AM39" s="55">
        <f>IF(AM$13&lt;17,0.00004,(IF(AM$13&gt;280,0.00037,((10^(0.83*(LOG(AM$13))-2.46))/1000))))</f>
        <v>3.6999999999999999E-4</v>
      </c>
      <c r="AN39" s="55">
        <f t="shared" si="4"/>
        <v>3.6999999999999999E-4</v>
      </c>
    </row>
    <row r="40" spans="1:40" x14ac:dyDescent="0.3">
      <c r="A40" s="39" t="s">
        <v>424</v>
      </c>
      <c r="B40" s="42" t="s">
        <v>372</v>
      </c>
      <c r="C40" s="42" t="s">
        <v>269</v>
      </c>
      <c r="D40" s="47" t="s">
        <v>269</v>
      </c>
      <c r="E40" s="47">
        <v>0.05</v>
      </c>
      <c r="F40" s="75">
        <v>26.7</v>
      </c>
      <c r="G40" s="75">
        <v>30.3</v>
      </c>
      <c r="H40" s="75">
        <v>26.2</v>
      </c>
      <c r="I40" s="75">
        <v>21.6</v>
      </c>
      <c r="J40" s="75">
        <v>21.7</v>
      </c>
      <c r="K40" s="75">
        <v>30.1</v>
      </c>
      <c r="L40" s="75">
        <v>30.9</v>
      </c>
      <c r="M40" s="48">
        <f t="shared" si="0"/>
        <v>2.6229508196721218E-2</v>
      </c>
      <c r="N40" s="75">
        <v>26.4</v>
      </c>
      <c r="O40" s="75">
        <v>28.4</v>
      </c>
      <c r="P40" s="48">
        <f t="shared" si="1"/>
        <v>7.2992700729927015E-2</v>
      </c>
      <c r="Q40" s="75">
        <v>21.1</v>
      </c>
      <c r="R40" s="75">
        <v>20.9</v>
      </c>
      <c r="S40" s="75">
        <v>162</v>
      </c>
      <c r="T40" s="75">
        <v>130</v>
      </c>
      <c r="U40" s="75">
        <v>112</v>
      </c>
      <c r="V40" s="75">
        <v>121</v>
      </c>
      <c r="W40" s="75">
        <v>256</v>
      </c>
      <c r="X40" s="75">
        <v>130</v>
      </c>
      <c r="Y40" s="75">
        <v>124</v>
      </c>
      <c r="Z40" s="75">
        <v>118</v>
      </c>
      <c r="AA40" s="48">
        <f t="shared" si="2"/>
        <v>4.9586776859504134E-2</v>
      </c>
      <c r="AB40" s="75">
        <v>78.099999999999994</v>
      </c>
      <c r="AC40" s="75">
        <v>46.6</v>
      </c>
      <c r="AD40" s="75">
        <v>9.23</v>
      </c>
      <c r="AE40" s="75">
        <v>386</v>
      </c>
      <c r="AF40" s="75">
        <v>134</v>
      </c>
      <c r="AG40" s="75">
        <v>171</v>
      </c>
      <c r="AH40" s="75">
        <v>128</v>
      </c>
      <c r="AI40" s="75">
        <v>58.1</v>
      </c>
      <c r="AJ40" s="75">
        <v>552</v>
      </c>
      <c r="AK40" s="75">
        <v>41.4</v>
      </c>
      <c r="AL40" s="75">
        <v>45.5</v>
      </c>
      <c r="AM40" s="75" t="s">
        <v>425</v>
      </c>
      <c r="AN40" s="75" t="s">
        <v>425</v>
      </c>
    </row>
    <row r="41" spans="1:40" x14ac:dyDescent="0.3">
      <c r="A41" s="39" t="s">
        <v>426</v>
      </c>
      <c r="B41" s="42" t="s">
        <v>372</v>
      </c>
      <c r="C41" s="42">
        <v>8.8999999999999999E-3</v>
      </c>
      <c r="D41" s="42">
        <v>0.04</v>
      </c>
      <c r="E41" s="42">
        <v>1E-4</v>
      </c>
      <c r="F41" s="75">
        <v>1.1100000000000001E-3</v>
      </c>
      <c r="G41" s="75">
        <v>1.0399999999999999E-3</v>
      </c>
      <c r="H41" s="75">
        <v>1.66E-3</v>
      </c>
      <c r="I41" s="75">
        <v>5.5999999999999995E-4</v>
      </c>
      <c r="J41" s="75">
        <v>5.6999999999999998E-4</v>
      </c>
      <c r="K41" s="75">
        <v>4.4000000000000002E-4</v>
      </c>
      <c r="L41" s="75">
        <v>6.2E-4</v>
      </c>
      <c r="M41" s="48">
        <f t="shared" si="0"/>
        <v>0.33962264150943394</v>
      </c>
      <c r="N41" s="75">
        <v>5.1000000000000004E-4</v>
      </c>
      <c r="O41" s="75">
        <v>5.5000000000000003E-4</v>
      </c>
      <c r="P41" s="48">
        <f t="shared" si="1"/>
        <v>7.547169811320753E-2</v>
      </c>
      <c r="Q41" s="75">
        <v>4.0999999999999999E-4</v>
      </c>
      <c r="R41" s="75">
        <v>4.6999999999999999E-4</v>
      </c>
      <c r="S41" s="75">
        <v>1.6000000000000001E-4</v>
      </c>
      <c r="T41" s="75">
        <v>1.2E-4</v>
      </c>
      <c r="U41" s="75">
        <v>4.5500000000000002E-3</v>
      </c>
      <c r="V41" s="75">
        <v>1E-4</v>
      </c>
      <c r="W41" s="75">
        <v>5.5999999999999995E-4</v>
      </c>
      <c r="X41" s="75">
        <v>3.7299999999999998E-3</v>
      </c>
      <c r="Y41" s="75">
        <v>2.1000000000000001E-4</v>
      </c>
      <c r="Z41" s="77" t="s">
        <v>429</v>
      </c>
      <c r="AA41" s="48" t="str">
        <f t="shared" si="2"/>
        <v>&lt;DL</v>
      </c>
      <c r="AB41" s="75">
        <v>2.4000000000000001E-4</v>
      </c>
      <c r="AC41" s="75">
        <v>2.0000000000000001E-4</v>
      </c>
      <c r="AD41" s="75">
        <v>2.1000000000000001E-4</v>
      </c>
      <c r="AE41" s="75">
        <v>2.3600000000000001E-3</v>
      </c>
      <c r="AF41" s="75">
        <v>5.5999999999999995E-4</v>
      </c>
      <c r="AG41" s="75">
        <v>7.8200000000000006E-3</v>
      </c>
      <c r="AH41" s="75">
        <v>1.6000000000000001E-4</v>
      </c>
      <c r="AI41" s="75">
        <v>4.2999999999999999E-4</v>
      </c>
      <c r="AJ41" s="75">
        <v>3.1E-4</v>
      </c>
      <c r="AK41" s="75">
        <v>1.3999999999999999E-4</v>
      </c>
      <c r="AL41" s="75" t="s">
        <v>402</v>
      </c>
      <c r="AM41" s="75" t="s">
        <v>412</v>
      </c>
      <c r="AN41" s="75" t="s">
        <v>412</v>
      </c>
    </row>
    <row r="42" spans="1:40" x14ac:dyDescent="0.3">
      <c r="A42" s="39" t="s">
        <v>428</v>
      </c>
      <c r="B42" s="42" t="s">
        <v>372</v>
      </c>
      <c r="C42" s="42" t="s">
        <v>269</v>
      </c>
      <c r="D42" s="47" t="s">
        <v>269</v>
      </c>
      <c r="E42" s="47">
        <v>1E-4</v>
      </c>
      <c r="F42" s="75">
        <v>7.2000000000000005E-4</v>
      </c>
      <c r="G42" s="75">
        <v>6.6E-4</v>
      </c>
      <c r="H42" s="75">
        <v>7.5000000000000002E-4</v>
      </c>
      <c r="I42" s="75">
        <v>2.7E-4</v>
      </c>
      <c r="J42" s="75">
        <v>2.4000000000000001E-4</v>
      </c>
      <c r="K42" s="75">
        <v>2.2000000000000001E-4</v>
      </c>
      <c r="L42" s="75">
        <v>2.5000000000000001E-4</v>
      </c>
      <c r="M42" s="48" t="str">
        <f t="shared" si="0"/>
        <v>&lt;2xDL</v>
      </c>
      <c r="N42" s="75">
        <v>2.4000000000000001E-4</v>
      </c>
      <c r="O42" s="75">
        <v>2.7999999999999998E-4</v>
      </c>
      <c r="P42" s="48" t="str">
        <f t="shared" si="1"/>
        <v>&lt;2xDL</v>
      </c>
      <c r="Q42" s="75">
        <v>1.7000000000000001E-4</v>
      </c>
      <c r="R42" s="75">
        <v>1.8000000000000001E-4</v>
      </c>
      <c r="S42" s="75">
        <v>1E-3</v>
      </c>
      <c r="T42" s="75">
        <v>2.9E-4</v>
      </c>
      <c r="U42" s="75">
        <v>1.92E-3</v>
      </c>
      <c r="V42" s="75">
        <v>1.7099999999999999E-3</v>
      </c>
      <c r="W42" s="75">
        <v>7.6899999999999998E-3</v>
      </c>
      <c r="X42" s="75">
        <v>2.5000000000000001E-3</v>
      </c>
      <c r="Y42" s="75">
        <v>1.25E-3</v>
      </c>
      <c r="Z42" s="75">
        <v>1.1800000000000001E-3</v>
      </c>
      <c r="AA42" s="48">
        <f t="shared" si="2"/>
        <v>5.7613168724279809E-2</v>
      </c>
      <c r="AB42" s="75">
        <v>1.2E-4</v>
      </c>
      <c r="AC42" s="75" t="s">
        <v>412</v>
      </c>
      <c r="AD42" s="75" t="s">
        <v>412</v>
      </c>
      <c r="AE42" s="75">
        <v>2.7699999999999999E-2</v>
      </c>
      <c r="AF42" s="75">
        <v>4.8599999999999997E-2</v>
      </c>
      <c r="AG42" s="75">
        <v>4.6899999999999997E-3</v>
      </c>
      <c r="AH42" s="75" t="s">
        <v>412</v>
      </c>
      <c r="AI42" s="75">
        <v>3.1E-4</v>
      </c>
      <c r="AJ42" s="77" t="s">
        <v>427</v>
      </c>
      <c r="AK42" s="75" t="s">
        <v>412</v>
      </c>
      <c r="AL42" s="75" t="s">
        <v>269</v>
      </c>
      <c r="AM42" s="75" t="s">
        <v>412</v>
      </c>
      <c r="AN42" s="75" t="s">
        <v>412</v>
      </c>
    </row>
    <row r="43" spans="1:40" x14ac:dyDescent="0.3">
      <c r="A43" s="50" t="s">
        <v>608</v>
      </c>
      <c r="B43" s="42" t="s">
        <v>372</v>
      </c>
      <c r="C43" s="42">
        <v>2E-3</v>
      </c>
      <c r="D43" s="42">
        <v>0.2</v>
      </c>
      <c r="E43" s="42">
        <v>5.0000000000000001E-4</v>
      </c>
      <c r="F43" s="75">
        <v>4.81E-3</v>
      </c>
      <c r="G43" s="75">
        <v>1.26E-2</v>
      </c>
      <c r="H43" s="75">
        <v>5.1900000000000002E-3</v>
      </c>
      <c r="I43" s="75">
        <v>2.99E-3</v>
      </c>
      <c r="J43" s="75">
        <v>2.47E-3</v>
      </c>
      <c r="K43" s="75">
        <v>2.0400000000000001E-3</v>
      </c>
      <c r="L43" s="79">
        <v>2E-3</v>
      </c>
      <c r="M43" s="48" t="str">
        <f t="shared" si="0"/>
        <v>&lt;2xDL</v>
      </c>
      <c r="N43" s="75">
        <v>2.4599999999999999E-3</v>
      </c>
      <c r="O43" s="75">
        <v>2.5300000000000001E-3</v>
      </c>
      <c r="P43" s="48">
        <f t="shared" si="1"/>
        <v>2.8056112224448974E-2</v>
      </c>
      <c r="Q43" s="75">
        <v>2.6099999999999999E-3</v>
      </c>
      <c r="R43" s="75">
        <v>6.8100000000000001E-3</v>
      </c>
      <c r="S43" s="75">
        <v>3.4399999999999999E-3</v>
      </c>
      <c r="T43" s="75">
        <v>2.4499999999999999E-3</v>
      </c>
      <c r="U43" s="75">
        <v>7.9600000000000001E-3</v>
      </c>
      <c r="V43" s="75">
        <v>6.08E-2</v>
      </c>
      <c r="W43" s="75">
        <v>4.47E-3</v>
      </c>
      <c r="X43" s="75">
        <v>7.62E-3</v>
      </c>
      <c r="Y43" s="75">
        <v>1.81E-3</v>
      </c>
      <c r="Z43" s="75">
        <v>2.0699999999999998E-3</v>
      </c>
      <c r="AA43" s="48" t="str">
        <f t="shared" si="2"/>
        <v>&lt;2xDL</v>
      </c>
      <c r="AB43" s="79">
        <v>2.5999999999999999E-3</v>
      </c>
      <c r="AC43" s="75">
        <v>2.7399999999999998E-3</v>
      </c>
      <c r="AD43" s="75">
        <v>3.5999999999999999E-3</v>
      </c>
      <c r="AE43" s="75">
        <v>1.47</v>
      </c>
      <c r="AF43" s="75">
        <v>0.45500000000000002</v>
      </c>
      <c r="AG43" s="75">
        <v>0.104</v>
      </c>
      <c r="AH43" s="75">
        <v>1.1999999999999999E-3</v>
      </c>
      <c r="AI43" s="75">
        <v>4.3400000000000001E-2</v>
      </c>
      <c r="AJ43" s="75">
        <v>2.0999999999999999E-3</v>
      </c>
      <c r="AK43" s="75">
        <v>3.32E-3</v>
      </c>
      <c r="AL43" s="75" t="s">
        <v>401</v>
      </c>
      <c r="AM43" s="75" t="s">
        <v>429</v>
      </c>
      <c r="AN43" s="75" t="s">
        <v>429</v>
      </c>
    </row>
    <row r="44" spans="1:40" x14ac:dyDescent="0.3">
      <c r="A44" s="51" t="s">
        <v>430</v>
      </c>
      <c r="B44" s="52" t="s">
        <v>372</v>
      </c>
      <c r="C44" s="52" t="s">
        <v>423</v>
      </c>
      <c r="D44" s="53" t="s">
        <v>269</v>
      </c>
      <c r="E44" s="54">
        <v>5.0000000000000001E-4</v>
      </c>
      <c r="F44" s="56">
        <f t="shared" ref="F44:J44" si="5">IF(F$13&lt;82,0.002,(IF(F$13&gt;180,0.004,((EXP(0.8545*(LN(F$13))-1.465))*0.2)/1000)))</f>
        <v>2.1159463090171136E-3</v>
      </c>
      <c r="G44" s="56">
        <f t="shared" si="5"/>
        <v>2.3526387456327008E-3</v>
      </c>
      <c r="H44" s="56">
        <f t="shared" si="5"/>
        <v>2.2531757063707146E-3</v>
      </c>
      <c r="I44" s="56">
        <f t="shared" si="5"/>
        <v>2.0395143158593544E-3</v>
      </c>
      <c r="J44" s="56">
        <f t="shared" si="5"/>
        <v>2.0000762266886869E-3</v>
      </c>
      <c r="K44" s="56">
        <f t="shared" ref="K44:AN44" si="6">IF(K$13&lt;82,0.002,(IF(K$13&gt;180,0.004,((EXP(0.8545*(LN(K$13))-1.465))*0.2)/1000)))</f>
        <v>2.6449275184942333E-3</v>
      </c>
      <c r="L44" s="56">
        <f t="shared" si="6"/>
        <v>2.5853364250706646E-3</v>
      </c>
      <c r="M44" s="56" t="s">
        <v>269</v>
      </c>
      <c r="N44" s="56">
        <f t="shared" si="6"/>
        <v>2.3849605163333166E-3</v>
      </c>
      <c r="O44" s="56">
        <f t="shared" si="6"/>
        <v>2.4051237475513636E-3</v>
      </c>
      <c r="P44" s="48" t="s">
        <v>269</v>
      </c>
      <c r="Q44" s="56">
        <f t="shared" si="6"/>
        <v>2E-3</v>
      </c>
      <c r="R44" s="56">
        <f t="shared" si="6"/>
        <v>2E-3</v>
      </c>
      <c r="S44" s="56">
        <f t="shared" si="6"/>
        <v>4.0000000000000001E-3</v>
      </c>
      <c r="T44" s="56">
        <f t="shared" si="6"/>
        <v>4.0000000000000001E-3</v>
      </c>
      <c r="U44" s="56">
        <f t="shared" si="6"/>
        <v>4.0000000000000001E-3</v>
      </c>
      <c r="V44" s="56">
        <f t="shared" si="6"/>
        <v>4.0000000000000001E-3</v>
      </c>
      <c r="W44" s="56">
        <f t="shared" si="6"/>
        <v>4.0000000000000001E-3</v>
      </c>
      <c r="X44" s="56">
        <f t="shared" si="6"/>
        <v>4.0000000000000001E-3</v>
      </c>
      <c r="Y44" s="56">
        <f t="shared" si="6"/>
        <v>4.0000000000000001E-3</v>
      </c>
      <c r="Z44" s="56">
        <f t="shared" si="6"/>
        <v>4.0000000000000001E-3</v>
      </c>
      <c r="AA44" s="48" t="s">
        <v>269</v>
      </c>
      <c r="AB44" s="56">
        <f t="shared" si="6"/>
        <v>4.0000000000000001E-3</v>
      </c>
      <c r="AC44" s="56">
        <f t="shared" si="6"/>
        <v>3.9076794886408125E-3</v>
      </c>
      <c r="AD44" s="56">
        <f t="shared" si="6"/>
        <v>2E-3</v>
      </c>
      <c r="AE44" s="56">
        <f t="shared" si="6"/>
        <v>4.0000000000000001E-3</v>
      </c>
      <c r="AF44" s="56">
        <f t="shared" si="6"/>
        <v>4.0000000000000001E-3</v>
      </c>
      <c r="AG44" s="56">
        <f t="shared" si="6"/>
        <v>4.0000000000000001E-3</v>
      </c>
      <c r="AH44" s="56">
        <f t="shared" si="6"/>
        <v>4.0000000000000001E-3</v>
      </c>
      <c r="AI44" s="56">
        <f t="shared" si="6"/>
        <v>3.590069760319553E-3</v>
      </c>
      <c r="AJ44" s="56">
        <f t="shared" si="6"/>
        <v>4.0000000000000001E-3</v>
      </c>
      <c r="AK44" s="56">
        <f t="shared" si="6"/>
        <v>3.6276769872774037E-3</v>
      </c>
      <c r="AL44" s="56">
        <f t="shared" si="6"/>
        <v>4.0000000000000001E-3</v>
      </c>
      <c r="AM44" s="56">
        <f t="shared" si="6"/>
        <v>4.0000000000000001E-3</v>
      </c>
      <c r="AN44" s="56">
        <f t="shared" si="6"/>
        <v>4.0000000000000001E-3</v>
      </c>
    </row>
    <row r="45" spans="1:40" x14ac:dyDescent="0.3">
      <c r="A45" s="39" t="s">
        <v>431</v>
      </c>
      <c r="B45" s="42" t="s">
        <v>372</v>
      </c>
      <c r="C45" s="42">
        <v>0.3</v>
      </c>
      <c r="D45" s="41">
        <v>1</v>
      </c>
      <c r="E45" s="42">
        <v>0.01</v>
      </c>
      <c r="F45" s="75">
        <v>1.44</v>
      </c>
      <c r="G45" s="75">
        <v>1.31</v>
      </c>
      <c r="H45" s="75">
        <v>2.2599999999999998</v>
      </c>
      <c r="I45" s="75">
        <v>0.65900000000000003</v>
      </c>
      <c r="J45" s="75">
        <v>0.54400000000000004</v>
      </c>
      <c r="K45" s="75">
        <v>0.375</v>
      </c>
      <c r="L45" s="75">
        <v>0.41399999999999998</v>
      </c>
      <c r="M45" s="48">
        <f t="shared" si="0"/>
        <v>9.8859315589353569E-2</v>
      </c>
      <c r="N45" s="75">
        <v>0.53400000000000003</v>
      </c>
      <c r="O45" s="75">
        <v>0.56999999999999995</v>
      </c>
      <c r="P45" s="48">
        <f t="shared" si="1"/>
        <v>6.5217391304347672E-2</v>
      </c>
      <c r="Q45" s="75">
        <v>0.434</v>
      </c>
      <c r="R45" s="75">
        <v>0.44800000000000001</v>
      </c>
      <c r="S45" s="75">
        <v>1.51</v>
      </c>
      <c r="T45" s="75">
        <v>0.255</v>
      </c>
      <c r="U45" s="75">
        <v>7.2</v>
      </c>
      <c r="V45" s="75">
        <v>0.216</v>
      </c>
      <c r="W45" s="75">
        <v>17.5</v>
      </c>
      <c r="X45" s="75">
        <v>8.7799999999999994</v>
      </c>
      <c r="Y45" s="75">
        <v>0.66800000000000004</v>
      </c>
      <c r="Z45" s="75">
        <v>0.629</v>
      </c>
      <c r="AA45" s="48">
        <f t="shared" si="2"/>
        <v>6.0138781804163502E-2</v>
      </c>
      <c r="AB45" s="75">
        <v>0.185</v>
      </c>
      <c r="AC45" s="75">
        <v>0.15</v>
      </c>
      <c r="AD45" s="75">
        <v>0.107</v>
      </c>
      <c r="AE45" s="75">
        <v>1.1399999999999999</v>
      </c>
      <c r="AF45" s="75">
        <v>49.8</v>
      </c>
      <c r="AG45" s="75">
        <v>18.399999999999999</v>
      </c>
      <c r="AH45" s="75">
        <v>0.20300000000000001</v>
      </c>
      <c r="AI45" s="75">
        <v>0.88100000000000001</v>
      </c>
      <c r="AJ45" s="75">
        <v>2.1999999999999999E-2</v>
      </c>
      <c r="AK45" s="75">
        <v>0.114</v>
      </c>
      <c r="AL45" s="75" t="s">
        <v>585</v>
      </c>
      <c r="AM45" s="75" t="s">
        <v>398</v>
      </c>
      <c r="AN45" s="75" t="s">
        <v>398</v>
      </c>
    </row>
    <row r="46" spans="1:40" x14ac:dyDescent="0.3">
      <c r="A46" s="50" t="s">
        <v>609</v>
      </c>
      <c r="B46" s="42" t="s">
        <v>372</v>
      </c>
      <c r="C46" s="42">
        <v>1E-3</v>
      </c>
      <c r="D46" s="42">
        <v>0.1</v>
      </c>
      <c r="E46" s="42">
        <v>5.0000000000000002E-5</v>
      </c>
      <c r="F46" s="75">
        <v>3.2799999999999999E-3</v>
      </c>
      <c r="G46" s="75">
        <v>6.94E-3</v>
      </c>
      <c r="H46" s="75">
        <v>7.6499999999999997E-3</v>
      </c>
      <c r="I46" s="75">
        <v>2.0799999999999998E-3</v>
      </c>
      <c r="J46" s="75">
        <v>1.5499999999999999E-3</v>
      </c>
      <c r="K46" s="75">
        <v>1.0399999999999999E-3</v>
      </c>
      <c r="L46" s="75">
        <v>1.14E-3</v>
      </c>
      <c r="M46" s="48">
        <f t="shared" si="0"/>
        <v>9.1743119266055106E-2</v>
      </c>
      <c r="N46" s="75">
        <v>1.15E-3</v>
      </c>
      <c r="O46" s="75">
        <v>1.23E-3</v>
      </c>
      <c r="P46" s="48">
        <f t="shared" si="1"/>
        <v>6.7226890756302504E-2</v>
      </c>
      <c r="Q46" s="75">
        <v>4.6099999999999998E-4</v>
      </c>
      <c r="R46" s="75">
        <v>2.1700000000000001E-3</v>
      </c>
      <c r="S46" s="75">
        <v>3.7100000000000002E-3</v>
      </c>
      <c r="T46" s="75">
        <v>5.2999999999999998E-4</v>
      </c>
      <c r="U46" s="75">
        <v>2.9499999999999999E-3</v>
      </c>
      <c r="V46" s="75">
        <v>2.8300000000000001E-3</v>
      </c>
      <c r="W46" s="75">
        <v>5.3600000000000002E-4</v>
      </c>
      <c r="X46" s="75">
        <v>3.8999999999999998E-3</v>
      </c>
      <c r="Y46" s="75">
        <v>1.34E-3</v>
      </c>
      <c r="Z46" s="75">
        <v>9.0200000000000002E-4</v>
      </c>
      <c r="AA46" s="48">
        <f t="shared" si="2"/>
        <v>0.39072256913470116</v>
      </c>
      <c r="AB46" s="75">
        <v>1.13E-4</v>
      </c>
      <c r="AC46" s="75">
        <v>5.8999999999999998E-5</v>
      </c>
      <c r="AD46" s="75" t="s">
        <v>415</v>
      </c>
      <c r="AE46" s="75">
        <v>9.9799999999999993E-3</v>
      </c>
      <c r="AF46" s="75">
        <v>6.59E-2</v>
      </c>
      <c r="AG46" s="75">
        <v>0.69799999999999995</v>
      </c>
      <c r="AH46" s="75">
        <v>7.6699999999999997E-3</v>
      </c>
      <c r="AI46" s="75">
        <v>1.3100000000000001E-2</v>
      </c>
      <c r="AJ46" s="75">
        <v>5.2999999999999998E-4</v>
      </c>
      <c r="AK46" s="75">
        <v>2.3600000000000001E-3</v>
      </c>
      <c r="AL46" s="75">
        <v>6.2E-4</v>
      </c>
      <c r="AM46" s="75" t="s">
        <v>415</v>
      </c>
      <c r="AN46" s="75" t="s">
        <v>415</v>
      </c>
    </row>
    <row r="47" spans="1:40" x14ac:dyDescent="0.3">
      <c r="A47" s="51" t="s">
        <v>432</v>
      </c>
      <c r="B47" s="52" t="s">
        <v>372</v>
      </c>
      <c r="C47" s="52" t="s">
        <v>423</v>
      </c>
      <c r="D47" s="53" t="s">
        <v>269</v>
      </c>
      <c r="E47" s="54">
        <v>5.0000000000000002E-5</v>
      </c>
      <c r="F47" s="56">
        <f t="shared" ref="F47:J47" si="7">IF(F$13&lt;61,0.001,(IF(F$13&gt;180,0.007,(EXP(1.273*(LN(F$13))-4.705))/1000)))</f>
        <v>2.6959571265701004E-3</v>
      </c>
      <c r="G47" s="56">
        <f t="shared" si="7"/>
        <v>3.1573107623290185E-3</v>
      </c>
      <c r="H47" s="56">
        <f t="shared" si="7"/>
        <v>2.9605278771715382E-3</v>
      </c>
      <c r="I47" s="56">
        <f t="shared" si="7"/>
        <v>2.5521709751337549E-3</v>
      </c>
      <c r="J47" s="56">
        <f t="shared" si="7"/>
        <v>2.4789986278045757E-3</v>
      </c>
      <c r="K47" s="56">
        <f t="shared" ref="K47:AN47" si="8">IF(K$13&lt;61,0.001,(IF(K$13&gt;180,0.007,(EXP(1.273*(LN(K$13))-4.705))/1000)))</f>
        <v>3.7591039762205829E-3</v>
      </c>
      <c r="L47" s="56">
        <f t="shared" si="8"/>
        <v>3.6336292647741342E-3</v>
      </c>
      <c r="M47" s="56" t="s">
        <v>269</v>
      </c>
      <c r="N47" s="56">
        <f t="shared" si="8"/>
        <v>3.2221486445479968E-3</v>
      </c>
      <c r="O47" s="56">
        <f t="shared" si="8"/>
        <v>3.2628152336134659E-3</v>
      </c>
      <c r="P47" s="48" t="s">
        <v>269</v>
      </c>
      <c r="Q47" s="56">
        <f t="shared" si="8"/>
        <v>2.2359565577335849E-3</v>
      </c>
      <c r="R47" s="56">
        <f t="shared" si="8"/>
        <v>1.9801474559172426E-3</v>
      </c>
      <c r="S47" s="56">
        <f t="shared" si="8"/>
        <v>7.0000000000000001E-3</v>
      </c>
      <c r="T47" s="56">
        <f t="shared" si="8"/>
        <v>7.0000000000000001E-3</v>
      </c>
      <c r="U47" s="56">
        <f t="shared" si="8"/>
        <v>7.0000000000000001E-3</v>
      </c>
      <c r="V47" s="56">
        <f t="shared" si="8"/>
        <v>7.0000000000000001E-3</v>
      </c>
      <c r="W47" s="56">
        <f t="shared" si="8"/>
        <v>7.0000000000000001E-3</v>
      </c>
      <c r="X47" s="56">
        <f t="shared" si="8"/>
        <v>7.0000000000000001E-3</v>
      </c>
      <c r="Y47" s="56">
        <f t="shared" si="8"/>
        <v>7.0000000000000001E-3</v>
      </c>
      <c r="Z47" s="56">
        <f t="shared" si="8"/>
        <v>7.0000000000000001E-3</v>
      </c>
      <c r="AA47" s="48" t="s">
        <v>269</v>
      </c>
      <c r="AB47" s="56">
        <f t="shared" si="8"/>
        <v>7.0000000000000001E-3</v>
      </c>
      <c r="AC47" s="56">
        <f t="shared" si="8"/>
        <v>6.7236695614219634E-3</v>
      </c>
      <c r="AD47" s="56">
        <f t="shared" si="8"/>
        <v>1E-3</v>
      </c>
      <c r="AE47" s="56">
        <f t="shared" si="8"/>
        <v>7.0000000000000001E-3</v>
      </c>
      <c r="AF47" s="56">
        <f t="shared" si="8"/>
        <v>7.0000000000000001E-3</v>
      </c>
      <c r="AG47" s="56">
        <f t="shared" si="8"/>
        <v>7.0000000000000001E-3</v>
      </c>
      <c r="AH47" s="56">
        <f t="shared" si="8"/>
        <v>7.0000000000000001E-3</v>
      </c>
      <c r="AI47" s="56">
        <f t="shared" si="8"/>
        <v>5.9259677417624109E-3</v>
      </c>
      <c r="AJ47" s="56">
        <f t="shared" si="8"/>
        <v>7.0000000000000001E-3</v>
      </c>
      <c r="AK47" s="56">
        <f t="shared" si="8"/>
        <v>6.0186837442261039E-3</v>
      </c>
      <c r="AL47" s="56">
        <f t="shared" si="8"/>
        <v>7.0000000000000001E-3</v>
      </c>
      <c r="AM47" s="56">
        <f t="shared" si="8"/>
        <v>7.0000000000000001E-3</v>
      </c>
      <c r="AN47" s="56">
        <f t="shared" si="8"/>
        <v>7.0000000000000001E-3</v>
      </c>
    </row>
    <row r="48" spans="1:40" x14ac:dyDescent="0.3">
      <c r="A48" s="39" t="s">
        <v>433</v>
      </c>
      <c r="B48" s="42" t="s">
        <v>372</v>
      </c>
      <c r="C48" s="42" t="s">
        <v>269</v>
      </c>
      <c r="D48" s="47" t="s">
        <v>269</v>
      </c>
      <c r="E48" s="47">
        <v>5.0000000000000001E-4</v>
      </c>
      <c r="F48" s="75" t="s">
        <v>401</v>
      </c>
      <c r="G48" s="75">
        <v>1E-3</v>
      </c>
      <c r="H48" s="75">
        <v>1.4E-3</v>
      </c>
      <c r="I48" s="75" t="s">
        <v>401</v>
      </c>
      <c r="J48" s="75" t="s">
        <v>401</v>
      </c>
      <c r="K48" s="75" t="s">
        <v>401</v>
      </c>
      <c r="L48" s="75" t="s">
        <v>401</v>
      </c>
      <c r="M48" s="48" t="str">
        <f t="shared" si="0"/>
        <v>&lt;DL</v>
      </c>
      <c r="N48" s="75">
        <v>1.1000000000000001E-3</v>
      </c>
      <c r="O48" s="75" t="s">
        <v>401</v>
      </c>
      <c r="P48" s="48" t="str">
        <f t="shared" si="1"/>
        <v>&lt;DL</v>
      </c>
      <c r="Q48" s="75" t="s">
        <v>401</v>
      </c>
      <c r="R48" s="75" t="s">
        <v>401</v>
      </c>
      <c r="S48" s="75">
        <v>8.6E-3</v>
      </c>
      <c r="T48" s="75">
        <v>4.5999999999999999E-3</v>
      </c>
      <c r="U48" s="75">
        <v>4.4000000000000003E-3</v>
      </c>
      <c r="V48" s="75">
        <v>2.3E-3</v>
      </c>
      <c r="W48" s="75">
        <v>1.2999999999999999E-3</v>
      </c>
      <c r="X48" s="75">
        <v>3.5999999999999999E-3</v>
      </c>
      <c r="Y48" s="75">
        <v>2.0999999999999999E-3</v>
      </c>
      <c r="Z48" s="75">
        <v>1.8E-3</v>
      </c>
      <c r="AA48" s="48" t="str">
        <f t="shared" si="2"/>
        <v>&lt;2xDL</v>
      </c>
      <c r="AB48" s="75">
        <v>1.1999999999999999E-3</v>
      </c>
      <c r="AC48" s="75" t="s">
        <v>401</v>
      </c>
      <c r="AD48" s="75" t="s">
        <v>401</v>
      </c>
      <c r="AE48" s="75">
        <v>9.9000000000000008E-3</v>
      </c>
      <c r="AF48" s="75">
        <v>5.5999999999999999E-3</v>
      </c>
      <c r="AG48" s="75">
        <v>8.8000000000000005E-3</v>
      </c>
      <c r="AH48" s="75">
        <v>2.5999999999999999E-3</v>
      </c>
      <c r="AI48" s="75" t="s">
        <v>401</v>
      </c>
      <c r="AJ48" s="75">
        <v>5.5999999999999999E-3</v>
      </c>
      <c r="AK48" s="75">
        <v>1.5E-3</v>
      </c>
      <c r="AL48" s="75" t="s">
        <v>269</v>
      </c>
      <c r="AM48" s="75" t="s">
        <v>401</v>
      </c>
      <c r="AN48" s="75" t="s">
        <v>401</v>
      </c>
    </row>
    <row r="49" spans="1:40" x14ac:dyDescent="0.3">
      <c r="A49" s="39" t="s">
        <v>434</v>
      </c>
      <c r="B49" s="42" t="s">
        <v>372</v>
      </c>
      <c r="C49" s="42" t="s">
        <v>269</v>
      </c>
      <c r="D49" s="47" t="s">
        <v>269</v>
      </c>
      <c r="E49" s="47">
        <v>0.1</v>
      </c>
      <c r="F49" s="75">
        <v>5.62</v>
      </c>
      <c r="G49" s="75">
        <v>6.38</v>
      </c>
      <c r="H49" s="75">
        <v>7.51</v>
      </c>
      <c r="I49" s="75">
        <v>6.87</v>
      </c>
      <c r="J49" s="75">
        <v>6.97</v>
      </c>
      <c r="K49" s="75">
        <v>9.35</v>
      </c>
      <c r="L49" s="75">
        <v>9.6300000000000008</v>
      </c>
      <c r="M49" s="48">
        <f t="shared" si="0"/>
        <v>2.9504741833509075E-2</v>
      </c>
      <c r="N49" s="75">
        <v>8.5299999999999994</v>
      </c>
      <c r="O49" s="75">
        <v>8.8699999999999992</v>
      </c>
      <c r="P49" s="48">
        <f t="shared" si="1"/>
        <v>3.9080459770114928E-2</v>
      </c>
      <c r="Q49" s="75">
        <v>5.64</v>
      </c>
      <c r="R49" s="75">
        <v>4.49</v>
      </c>
      <c r="S49" s="75">
        <v>53.5</v>
      </c>
      <c r="T49" s="75">
        <v>42.5</v>
      </c>
      <c r="U49" s="75">
        <v>40</v>
      </c>
      <c r="V49" s="75">
        <v>12</v>
      </c>
      <c r="W49" s="75">
        <v>53.8</v>
      </c>
      <c r="X49" s="75">
        <v>44.1</v>
      </c>
      <c r="Y49" s="75">
        <v>37.9</v>
      </c>
      <c r="Z49" s="75">
        <v>36.299999999999997</v>
      </c>
      <c r="AA49" s="48">
        <f t="shared" si="2"/>
        <v>4.3126684636118642E-2</v>
      </c>
      <c r="AB49" s="75">
        <v>33.799999999999997</v>
      </c>
      <c r="AC49" s="75">
        <v>16.7</v>
      </c>
      <c r="AD49" s="75">
        <v>1.92</v>
      </c>
      <c r="AE49" s="75">
        <v>198</v>
      </c>
      <c r="AF49" s="75">
        <v>81.599999999999994</v>
      </c>
      <c r="AG49" s="75">
        <v>63.4</v>
      </c>
      <c r="AH49" s="75">
        <v>20</v>
      </c>
      <c r="AI49" s="75">
        <v>5.67</v>
      </c>
      <c r="AJ49" s="75">
        <v>171</v>
      </c>
      <c r="AK49" s="75">
        <v>9.8000000000000007</v>
      </c>
      <c r="AL49" s="75">
        <v>20.100000000000001</v>
      </c>
      <c r="AM49" s="75" t="s">
        <v>394</v>
      </c>
      <c r="AN49" s="75" t="s">
        <v>394</v>
      </c>
    </row>
    <row r="50" spans="1:40" x14ac:dyDescent="0.3">
      <c r="A50" s="39" t="s">
        <v>435</v>
      </c>
      <c r="B50" s="42" t="s">
        <v>372</v>
      </c>
      <c r="C50" s="42" t="s">
        <v>269</v>
      </c>
      <c r="D50" s="42">
        <v>0.5</v>
      </c>
      <c r="E50" s="42">
        <v>5.0000000000000002E-5</v>
      </c>
      <c r="F50" s="75">
        <v>0.23499999999999999</v>
      </c>
      <c r="G50" s="75">
        <v>0.22</v>
      </c>
      <c r="H50" s="75">
        <v>0.27400000000000002</v>
      </c>
      <c r="I50" s="75">
        <v>0.105</v>
      </c>
      <c r="J50" s="75">
        <v>9.7299999999999998E-2</v>
      </c>
      <c r="K50" s="75">
        <v>8.6999999999999994E-2</v>
      </c>
      <c r="L50" s="75">
        <v>9.6100000000000005E-2</v>
      </c>
      <c r="M50" s="48">
        <f t="shared" si="0"/>
        <v>9.9399235390497123E-2</v>
      </c>
      <c r="N50" s="75">
        <v>6.8699999999999997E-2</v>
      </c>
      <c r="O50" s="75">
        <v>7.2099999999999997E-2</v>
      </c>
      <c r="P50" s="48">
        <f t="shared" si="1"/>
        <v>4.8295454545454558E-2</v>
      </c>
      <c r="Q50" s="75">
        <v>1.54E-2</v>
      </c>
      <c r="R50" s="75">
        <v>2.92E-2</v>
      </c>
      <c r="S50" s="75">
        <v>1.23</v>
      </c>
      <c r="T50" s="75">
        <v>0.873</v>
      </c>
      <c r="U50" s="75">
        <v>0.66100000000000003</v>
      </c>
      <c r="V50" s="75">
        <v>1.74</v>
      </c>
      <c r="W50" s="75">
        <v>6.76</v>
      </c>
      <c r="X50" s="75">
        <v>1.52</v>
      </c>
      <c r="Y50" s="75">
        <v>1.39</v>
      </c>
      <c r="Z50" s="75">
        <v>1.3</v>
      </c>
      <c r="AA50" s="48">
        <f t="shared" si="2"/>
        <v>6.6914498141263837E-2</v>
      </c>
      <c r="AB50" s="75">
        <v>0.39900000000000002</v>
      </c>
      <c r="AC50" s="75">
        <v>0.14299999999999999</v>
      </c>
      <c r="AD50" s="75">
        <v>3.2299999999999998E-3</v>
      </c>
      <c r="AE50" s="75">
        <v>26.2</v>
      </c>
      <c r="AF50" s="75">
        <v>36.5</v>
      </c>
      <c r="AG50" s="75">
        <v>1.04</v>
      </c>
      <c r="AH50" s="75">
        <v>0.32200000000000001</v>
      </c>
      <c r="AI50" s="75">
        <v>0.153</v>
      </c>
      <c r="AJ50" s="75">
        <v>6.6000000000000003E-2</v>
      </c>
      <c r="AK50" s="75">
        <v>1.3100000000000001E-2</v>
      </c>
      <c r="AL50" s="75" t="s">
        <v>402</v>
      </c>
      <c r="AM50" s="75" t="s">
        <v>412</v>
      </c>
      <c r="AN50" s="75" t="s">
        <v>412</v>
      </c>
    </row>
    <row r="51" spans="1:40" x14ac:dyDescent="0.3">
      <c r="A51" s="39" t="s">
        <v>436</v>
      </c>
      <c r="B51" s="42" t="s">
        <v>372</v>
      </c>
      <c r="C51" s="42">
        <v>2.5999999999999998E-5</v>
      </c>
      <c r="D51" s="42">
        <v>5.0000000000000001E-3</v>
      </c>
      <c r="E51" s="42">
        <v>1.0000000000000001E-5</v>
      </c>
      <c r="F51" s="75">
        <v>1.63E-5</v>
      </c>
      <c r="G51" s="75">
        <v>1.2799999999999999E-5</v>
      </c>
      <c r="H51" s="75">
        <v>1.17E-5</v>
      </c>
      <c r="I51" s="75">
        <v>6.2999999999999998E-6</v>
      </c>
      <c r="J51" s="75">
        <v>5.8000000000000004E-6</v>
      </c>
      <c r="K51" s="75" t="s">
        <v>421</v>
      </c>
      <c r="L51" s="75" t="s">
        <v>421</v>
      </c>
      <c r="M51" s="48" t="str">
        <f t="shared" si="0"/>
        <v>&lt;DL</v>
      </c>
      <c r="N51" s="75">
        <v>6.3999999999999997E-6</v>
      </c>
      <c r="O51" s="75">
        <v>6.1999999999999999E-6</v>
      </c>
      <c r="P51" s="48" t="str">
        <f t="shared" si="1"/>
        <v>&lt;2xDL</v>
      </c>
      <c r="Q51" s="75">
        <v>1.01E-5</v>
      </c>
      <c r="R51" s="75">
        <v>1.77E-5</v>
      </c>
      <c r="S51" s="75" t="s">
        <v>421</v>
      </c>
      <c r="T51" s="75" t="s">
        <v>421</v>
      </c>
      <c r="U51" s="77" t="s">
        <v>586</v>
      </c>
      <c r="V51" s="75">
        <v>6.0000000000000002E-6</v>
      </c>
      <c r="W51" s="75" t="s">
        <v>421</v>
      </c>
      <c r="X51" s="77" t="s">
        <v>586</v>
      </c>
      <c r="Y51" s="75" t="s">
        <v>421</v>
      </c>
      <c r="Z51" s="75" t="s">
        <v>421</v>
      </c>
      <c r="AA51" s="48" t="str">
        <f t="shared" si="2"/>
        <v>&lt;DL</v>
      </c>
      <c r="AB51" s="75">
        <v>1.13E-5</v>
      </c>
      <c r="AC51" s="75">
        <v>1.0000000000000001E-5</v>
      </c>
      <c r="AD51" s="75">
        <v>1.5299999999999999E-5</v>
      </c>
      <c r="AE51" s="75">
        <v>3.4900000000000001E-5</v>
      </c>
      <c r="AF51" s="75">
        <v>2.2200000000000001E-5</v>
      </c>
      <c r="AG51" s="75">
        <v>1.12E-4</v>
      </c>
      <c r="AH51" s="75">
        <v>1.5099999999999999E-5</v>
      </c>
      <c r="AI51" s="75">
        <v>1.01E-5</v>
      </c>
      <c r="AJ51" s="75">
        <v>6.2999999999999998E-6</v>
      </c>
      <c r="AK51" s="75" t="s">
        <v>421</v>
      </c>
      <c r="AL51" s="75" t="s">
        <v>427</v>
      </c>
      <c r="AM51" s="75" t="s">
        <v>421</v>
      </c>
      <c r="AN51" s="75" t="s">
        <v>421</v>
      </c>
    </row>
    <row r="52" spans="1:40" x14ac:dyDescent="0.3">
      <c r="A52" s="39" t="s">
        <v>437</v>
      </c>
      <c r="B52" s="42" t="s">
        <v>372</v>
      </c>
      <c r="C52" s="42">
        <v>7.3000000000000001E-3</v>
      </c>
      <c r="D52" s="47" t="s">
        <v>269</v>
      </c>
      <c r="E52" s="47">
        <v>5.0000000000000002E-5</v>
      </c>
      <c r="F52" s="75">
        <v>1.2799999999999999E-4</v>
      </c>
      <c r="G52" s="75">
        <v>1.26E-4</v>
      </c>
      <c r="H52" s="75">
        <v>7.4100000000000001E-4</v>
      </c>
      <c r="I52" s="75">
        <v>4.4799999999999999E-4</v>
      </c>
      <c r="J52" s="75">
        <v>4.0700000000000003E-4</v>
      </c>
      <c r="K52" s="75">
        <v>3.39E-4</v>
      </c>
      <c r="L52" s="75">
        <v>3.7599999999999998E-4</v>
      </c>
      <c r="M52" s="48">
        <f t="shared" si="0"/>
        <v>0.10349650349650344</v>
      </c>
      <c r="N52" s="75">
        <v>3.2200000000000002E-4</v>
      </c>
      <c r="O52" s="75">
        <v>3.1700000000000001E-4</v>
      </c>
      <c r="P52" s="48">
        <f t="shared" si="1"/>
        <v>1.5649452269170621E-2</v>
      </c>
      <c r="Q52" s="75">
        <v>5.5999999999999999E-5</v>
      </c>
      <c r="R52" s="75">
        <v>6.3999999999999997E-5</v>
      </c>
      <c r="S52" s="75">
        <v>3.1799999999999998E-4</v>
      </c>
      <c r="T52" s="75">
        <v>2.0900000000000001E-4</v>
      </c>
      <c r="U52" s="75">
        <v>2.8600000000000001E-4</v>
      </c>
      <c r="V52" s="75">
        <v>4.46E-4</v>
      </c>
      <c r="W52" s="75">
        <v>1.0399999999999999E-3</v>
      </c>
      <c r="X52" s="75">
        <v>3.8099999999999999E-4</v>
      </c>
      <c r="Y52" s="75">
        <v>2.8800000000000001E-4</v>
      </c>
      <c r="Z52" s="75">
        <v>2.8299999999999999E-4</v>
      </c>
      <c r="AA52" s="48">
        <f t="shared" si="2"/>
        <v>1.7513134851138399E-2</v>
      </c>
      <c r="AB52" s="75" t="s">
        <v>415</v>
      </c>
      <c r="AC52" s="75" t="s">
        <v>415</v>
      </c>
      <c r="AD52" s="75" t="s">
        <v>415</v>
      </c>
      <c r="AE52" s="75">
        <v>1.7899999999999999E-3</v>
      </c>
      <c r="AF52" s="77" t="s">
        <v>587</v>
      </c>
      <c r="AG52" s="75">
        <v>9.7900000000000005E-4</v>
      </c>
      <c r="AH52" s="75">
        <v>2.0000000000000001E-4</v>
      </c>
      <c r="AI52" s="75">
        <v>1.9699999999999999E-4</v>
      </c>
      <c r="AJ52" s="75">
        <v>1.1E-4</v>
      </c>
      <c r="AK52" s="75">
        <v>1.3999999999999999E-4</v>
      </c>
      <c r="AL52" s="75" t="s">
        <v>269</v>
      </c>
      <c r="AM52" s="75" t="s">
        <v>415</v>
      </c>
      <c r="AN52" s="75" t="s">
        <v>415</v>
      </c>
    </row>
    <row r="53" spans="1:40" x14ac:dyDescent="0.3">
      <c r="A53" s="50" t="s">
        <v>610</v>
      </c>
      <c r="B53" s="42" t="s">
        <v>372</v>
      </c>
      <c r="C53" s="42">
        <v>2.5000000000000001E-2</v>
      </c>
      <c r="D53" s="42">
        <v>0.3</v>
      </c>
      <c r="E53" s="42">
        <v>5.0000000000000001E-4</v>
      </c>
      <c r="F53" s="75">
        <v>1.4400000000000001E-3</v>
      </c>
      <c r="G53" s="75">
        <v>1.56E-3</v>
      </c>
      <c r="H53" s="75">
        <v>1.66E-3</v>
      </c>
      <c r="I53" s="75">
        <v>8.8999999999999995E-4</v>
      </c>
      <c r="J53" s="75">
        <v>8.4999999999999995E-4</v>
      </c>
      <c r="K53" s="75">
        <v>6.6E-4</v>
      </c>
      <c r="L53" s="75">
        <v>7.2999999999999996E-4</v>
      </c>
      <c r="M53" s="48" t="str">
        <f t="shared" si="0"/>
        <v>&lt;2xDL</v>
      </c>
      <c r="N53" s="75">
        <v>1.0300000000000001E-3</v>
      </c>
      <c r="O53" s="75">
        <v>1.09E-3</v>
      </c>
      <c r="P53" s="48" t="str">
        <f t="shared" si="1"/>
        <v>&lt;2xDL</v>
      </c>
      <c r="Q53" s="75">
        <v>5.6999999999999998E-4</v>
      </c>
      <c r="R53" s="75">
        <v>1.25E-3</v>
      </c>
      <c r="S53" s="75">
        <v>2.2699999999999999E-3</v>
      </c>
      <c r="T53" s="75">
        <v>7.6999999999999996E-4</v>
      </c>
      <c r="U53" s="75">
        <v>4.0299999999999997E-3</v>
      </c>
      <c r="V53" s="75">
        <v>1.7700000000000001E-3</v>
      </c>
      <c r="W53" s="75">
        <v>2.7299999999999998E-3</v>
      </c>
      <c r="X53" s="75">
        <v>3.7699999999999999E-3</v>
      </c>
      <c r="Y53" s="75">
        <v>9.7999999999999997E-4</v>
      </c>
      <c r="Z53" s="75">
        <v>8.9999999999999998E-4</v>
      </c>
      <c r="AA53" s="48" t="str">
        <f t="shared" si="2"/>
        <v>&lt;2xDL</v>
      </c>
      <c r="AB53" s="75">
        <v>4.3899999999999998E-3</v>
      </c>
      <c r="AC53" s="75">
        <v>3.9100000000000003E-3</v>
      </c>
      <c r="AD53" s="75">
        <v>1.56E-3</v>
      </c>
      <c r="AE53" s="75">
        <v>2.3099999999999999E-2</v>
      </c>
      <c r="AF53" s="75">
        <v>1.18E-2</v>
      </c>
      <c r="AG53" s="75">
        <v>6.9800000000000001E-3</v>
      </c>
      <c r="AH53" s="75" t="s">
        <v>429</v>
      </c>
      <c r="AI53" s="75" t="s">
        <v>429</v>
      </c>
      <c r="AJ53" s="77" t="s">
        <v>401</v>
      </c>
      <c r="AK53" s="75" t="s">
        <v>429</v>
      </c>
      <c r="AL53" s="75" t="s">
        <v>269</v>
      </c>
      <c r="AM53" s="75" t="s">
        <v>429</v>
      </c>
      <c r="AN53" s="75" t="s">
        <v>429</v>
      </c>
    </row>
    <row r="54" spans="1:40" x14ac:dyDescent="0.3">
      <c r="A54" s="57" t="s">
        <v>438</v>
      </c>
      <c r="B54" s="52" t="s">
        <v>372</v>
      </c>
      <c r="C54" s="52" t="s">
        <v>423</v>
      </c>
      <c r="D54" s="53" t="s">
        <v>269</v>
      </c>
      <c r="E54" s="54">
        <v>5.0000000000000001E-4</v>
      </c>
      <c r="F54" s="56">
        <f t="shared" ref="F54:J54" si="9">IF(F$13&lt;61,0.025,(IF(F$13&gt;180,0.15,(EXP(0.76*(LN(F$13))+1.06))/1000)))</f>
        <v>8.6578086470971261E-2</v>
      </c>
      <c r="G54" s="56">
        <f t="shared" si="9"/>
        <v>9.5140581818973835E-2</v>
      </c>
      <c r="H54" s="56">
        <f t="shared" si="9"/>
        <v>9.155463283095322E-2</v>
      </c>
      <c r="I54" s="56">
        <f t="shared" si="9"/>
        <v>8.3790948699108914E-2</v>
      </c>
      <c r="J54" s="56">
        <f t="shared" si="9"/>
        <v>8.2348317849084002E-2</v>
      </c>
      <c r="K54" s="56">
        <f t="shared" ref="K54:AN54" si="10">IF(K$13&lt;61,0.025,(IF(K$13&gt;180,0.15,(EXP(0.76*(LN(K$13))+1.06))/1000)))</f>
        <v>0.10558441981746848</v>
      </c>
      <c r="L54" s="56">
        <f t="shared" si="10"/>
        <v>0.10346598930949477</v>
      </c>
      <c r="M54" s="56" t="s">
        <v>269</v>
      </c>
      <c r="N54" s="56">
        <f t="shared" si="10"/>
        <v>9.6302241311827283E-2</v>
      </c>
      <c r="O54" s="56">
        <f t="shared" si="10"/>
        <v>9.7026034373619049E-2</v>
      </c>
      <c r="P54" s="48" t="s">
        <v>269</v>
      </c>
      <c r="Q54" s="56">
        <f t="shared" si="10"/>
        <v>7.7428482387964001E-2</v>
      </c>
      <c r="R54" s="56">
        <f t="shared" si="10"/>
        <v>7.2010986330182603E-2</v>
      </c>
      <c r="S54" s="56">
        <f t="shared" si="10"/>
        <v>0.15</v>
      </c>
      <c r="T54" s="56">
        <f t="shared" si="10"/>
        <v>0.15</v>
      </c>
      <c r="U54" s="56">
        <f t="shared" si="10"/>
        <v>0.15</v>
      </c>
      <c r="V54" s="56">
        <f t="shared" si="10"/>
        <v>0.15</v>
      </c>
      <c r="W54" s="56">
        <f t="shared" si="10"/>
        <v>0.15</v>
      </c>
      <c r="X54" s="56">
        <f t="shared" si="10"/>
        <v>0.15</v>
      </c>
      <c r="Y54" s="56">
        <f t="shared" si="10"/>
        <v>0.15</v>
      </c>
      <c r="Z54" s="56">
        <f t="shared" si="10"/>
        <v>0.15</v>
      </c>
      <c r="AA54" s="48" t="s">
        <v>269</v>
      </c>
      <c r="AB54" s="56">
        <f t="shared" si="10"/>
        <v>0.15</v>
      </c>
      <c r="AC54" s="56">
        <f t="shared" si="10"/>
        <v>0.14940297816597295</v>
      </c>
      <c r="AD54" s="56">
        <f t="shared" si="10"/>
        <v>2.5000000000000001E-2</v>
      </c>
      <c r="AE54" s="56">
        <f t="shared" si="10"/>
        <v>0.15</v>
      </c>
      <c r="AF54" s="56">
        <f t="shared" si="10"/>
        <v>0.15</v>
      </c>
      <c r="AG54" s="56">
        <f t="shared" si="10"/>
        <v>0.15</v>
      </c>
      <c r="AH54" s="56">
        <f t="shared" si="10"/>
        <v>0.15</v>
      </c>
      <c r="AI54" s="56">
        <f t="shared" si="10"/>
        <v>0.1385526160293872</v>
      </c>
      <c r="AJ54" s="56">
        <f t="shared" si="10"/>
        <v>0.15</v>
      </c>
      <c r="AK54" s="56">
        <f t="shared" si="10"/>
        <v>0.13984274763928212</v>
      </c>
      <c r="AL54" s="56">
        <f t="shared" si="10"/>
        <v>0.15</v>
      </c>
      <c r="AM54" s="56">
        <f t="shared" si="10"/>
        <v>0.15</v>
      </c>
      <c r="AN54" s="56">
        <f t="shared" si="10"/>
        <v>0.15</v>
      </c>
    </row>
    <row r="55" spans="1:40" x14ac:dyDescent="0.3">
      <c r="A55" s="39" t="s">
        <v>439</v>
      </c>
      <c r="B55" s="42" t="s">
        <v>372</v>
      </c>
      <c r="C55" s="42" t="s">
        <v>269</v>
      </c>
      <c r="D55" s="47" t="s">
        <v>269</v>
      </c>
      <c r="E55" s="47">
        <v>0.05</v>
      </c>
      <c r="F55" s="75" t="s">
        <v>425</v>
      </c>
      <c r="G55" s="75" t="s">
        <v>425</v>
      </c>
      <c r="H55" s="75" t="s">
        <v>425</v>
      </c>
      <c r="I55" s="75" t="s">
        <v>425</v>
      </c>
      <c r="J55" s="75" t="s">
        <v>425</v>
      </c>
      <c r="K55" s="75" t="s">
        <v>425</v>
      </c>
      <c r="L55" s="75" t="s">
        <v>425</v>
      </c>
      <c r="M55" s="48" t="str">
        <f t="shared" si="0"/>
        <v>&lt;DL</v>
      </c>
      <c r="N55" s="75" t="s">
        <v>425</v>
      </c>
      <c r="O55" s="75" t="s">
        <v>425</v>
      </c>
      <c r="P55" s="48" t="str">
        <f t="shared" si="1"/>
        <v>&lt;DL</v>
      </c>
      <c r="Q55" s="75">
        <v>0.08</v>
      </c>
      <c r="R55" s="75">
        <v>6.2E-2</v>
      </c>
      <c r="S55" s="75" t="s">
        <v>425</v>
      </c>
      <c r="T55" s="75" t="s">
        <v>425</v>
      </c>
      <c r="U55" s="75">
        <v>0.155</v>
      </c>
      <c r="V55" s="75" t="s">
        <v>425</v>
      </c>
      <c r="W55" s="75" t="s">
        <v>425</v>
      </c>
      <c r="X55" s="75">
        <v>0.13100000000000001</v>
      </c>
      <c r="Y55" s="75" t="s">
        <v>425</v>
      </c>
      <c r="Z55" s="75" t="s">
        <v>425</v>
      </c>
      <c r="AA55" s="48" t="str">
        <f t="shared" si="2"/>
        <v>&lt;DL</v>
      </c>
      <c r="AB55" s="75" t="s">
        <v>425</v>
      </c>
      <c r="AC55" s="75" t="s">
        <v>425</v>
      </c>
      <c r="AD55" s="75" t="s">
        <v>425</v>
      </c>
      <c r="AE55" s="75">
        <v>5.5E-2</v>
      </c>
      <c r="AF55" s="75">
        <v>0.36399999999999999</v>
      </c>
      <c r="AG55" s="75">
        <v>0.23</v>
      </c>
      <c r="AH55" s="75" t="s">
        <v>425</v>
      </c>
      <c r="AI55" s="75">
        <v>6.6000000000000003E-2</v>
      </c>
      <c r="AJ55" s="75" t="s">
        <v>425</v>
      </c>
      <c r="AK55" s="75" t="s">
        <v>425</v>
      </c>
      <c r="AL55" s="75" t="s">
        <v>269</v>
      </c>
      <c r="AM55" s="75" t="s">
        <v>425</v>
      </c>
      <c r="AN55" s="75" t="s">
        <v>425</v>
      </c>
    </row>
    <row r="56" spans="1:40" x14ac:dyDescent="0.3">
      <c r="A56" s="39" t="s">
        <v>440</v>
      </c>
      <c r="B56" s="42" t="s">
        <v>372</v>
      </c>
      <c r="C56" s="42" t="s">
        <v>269</v>
      </c>
      <c r="D56" s="47" t="s">
        <v>269</v>
      </c>
      <c r="E56" s="47">
        <v>0.1</v>
      </c>
      <c r="F56" s="75">
        <v>2.36</v>
      </c>
      <c r="G56" s="75">
        <v>2.42</v>
      </c>
      <c r="H56" s="75">
        <v>1.62</v>
      </c>
      <c r="I56" s="75">
        <v>1.17</v>
      </c>
      <c r="J56" s="75">
        <v>1.21</v>
      </c>
      <c r="K56" s="75">
        <v>1.34</v>
      </c>
      <c r="L56" s="75">
        <v>1.4</v>
      </c>
      <c r="M56" s="48">
        <f t="shared" si="0"/>
        <v>4.3795620437956075E-2</v>
      </c>
      <c r="N56" s="75">
        <v>1.52</v>
      </c>
      <c r="O56" s="75">
        <v>1.62</v>
      </c>
      <c r="P56" s="48">
        <f t="shared" si="1"/>
        <v>6.3694267515923622E-2</v>
      </c>
      <c r="Q56" s="75">
        <v>11.6</v>
      </c>
      <c r="R56" s="75">
        <v>6.12</v>
      </c>
      <c r="S56" s="75">
        <v>3.53</v>
      </c>
      <c r="T56" s="75">
        <v>3.98</v>
      </c>
      <c r="U56" s="75">
        <v>3.08</v>
      </c>
      <c r="V56" s="75">
        <v>3.6</v>
      </c>
      <c r="W56" s="75">
        <v>5.85</v>
      </c>
      <c r="X56" s="75">
        <v>3.36</v>
      </c>
      <c r="Y56" s="75">
        <v>3.08</v>
      </c>
      <c r="Z56" s="75">
        <v>2.96</v>
      </c>
      <c r="AA56" s="48">
        <f t="shared" si="2"/>
        <v>3.9735099337748381E-2</v>
      </c>
      <c r="AB56" s="75">
        <v>2.38</v>
      </c>
      <c r="AC56" s="75">
        <v>2.11</v>
      </c>
      <c r="AD56" s="75">
        <v>1.77</v>
      </c>
      <c r="AE56" s="75">
        <v>2.0299999999999998</v>
      </c>
      <c r="AF56" s="75">
        <v>4.1900000000000004</v>
      </c>
      <c r="AG56" s="75">
        <v>7.12</v>
      </c>
      <c r="AH56" s="75">
        <v>2.39</v>
      </c>
      <c r="AI56" s="75">
        <v>1.74</v>
      </c>
      <c r="AJ56" s="75">
        <v>4.54</v>
      </c>
      <c r="AK56" s="75">
        <v>2.54</v>
      </c>
      <c r="AL56" s="75">
        <v>0.98</v>
      </c>
      <c r="AM56" s="75" t="s">
        <v>394</v>
      </c>
      <c r="AN56" s="75" t="s">
        <v>394</v>
      </c>
    </row>
    <row r="57" spans="1:40" x14ac:dyDescent="0.3">
      <c r="A57" s="39" t="s">
        <v>441</v>
      </c>
      <c r="B57" s="42" t="s">
        <v>372</v>
      </c>
      <c r="C57" s="42">
        <v>1E-3</v>
      </c>
      <c r="D57" s="47" t="s">
        <v>269</v>
      </c>
      <c r="E57" s="47">
        <v>1E-4</v>
      </c>
      <c r="F57" s="75" t="s">
        <v>415</v>
      </c>
      <c r="G57" s="75" t="s">
        <v>415</v>
      </c>
      <c r="H57" s="75">
        <v>5.1999999999999997E-5</v>
      </c>
      <c r="I57" s="75" t="s">
        <v>415</v>
      </c>
      <c r="J57" s="75">
        <v>5.1E-5</v>
      </c>
      <c r="K57" s="75" t="s">
        <v>415</v>
      </c>
      <c r="L57" s="75" t="s">
        <v>415</v>
      </c>
      <c r="M57" s="48" t="str">
        <f t="shared" si="0"/>
        <v>&lt;DL</v>
      </c>
      <c r="N57" s="75" t="s">
        <v>415</v>
      </c>
      <c r="O57" s="75" t="s">
        <v>415</v>
      </c>
      <c r="P57" s="48" t="str">
        <f t="shared" si="1"/>
        <v>&lt;DL</v>
      </c>
      <c r="Q57" s="75">
        <v>6.6000000000000005E-5</v>
      </c>
      <c r="R57" s="75" t="s">
        <v>415</v>
      </c>
      <c r="S57" s="75" t="s">
        <v>415</v>
      </c>
      <c r="T57" s="75" t="s">
        <v>415</v>
      </c>
      <c r="U57" s="75">
        <v>1.65E-4</v>
      </c>
      <c r="V57" s="75">
        <v>5.1999999999999997E-5</v>
      </c>
      <c r="W57" s="75">
        <v>1.9000000000000001E-4</v>
      </c>
      <c r="X57" s="75">
        <v>1.45E-4</v>
      </c>
      <c r="Y57" s="75">
        <v>5.1999999999999997E-5</v>
      </c>
      <c r="Z57" s="75">
        <v>6.7000000000000002E-5</v>
      </c>
      <c r="AA57" s="48" t="str">
        <f t="shared" si="2"/>
        <v>&lt;2xDL</v>
      </c>
      <c r="AB57" s="75" t="s">
        <v>415</v>
      </c>
      <c r="AC57" s="75" t="s">
        <v>415</v>
      </c>
      <c r="AD57" s="75" t="s">
        <v>415</v>
      </c>
      <c r="AE57" s="75">
        <v>2.7999999999999998E-4</v>
      </c>
      <c r="AF57" s="77" t="s">
        <v>587</v>
      </c>
      <c r="AG57" s="75">
        <v>3.1199999999999999E-4</v>
      </c>
      <c r="AH57" s="75">
        <v>7.3999999999999996E-5</v>
      </c>
      <c r="AI57" s="75">
        <v>1.4100000000000001E-4</v>
      </c>
      <c r="AJ57" s="75">
        <v>3.1E-4</v>
      </c>
      <c r="AK57" s="75">
        <v>5.5999999999999999E-5</v>
      </c>
      <c r="AL57" s="75" t="s">
        <v>401</v>
      </c>
      <c r="AM57" s="75" t="s">
        <v>415</v>
      </c>
      <c r="AN57" s="75" t="s">
        <v>415</v>
      </c>
    </row>
    <row r="58" spans="1:40" x14ac:dyDescent="0.3">
      <c r="A58" s="39" t="s">
        <v>442</v>
      </c>
      <c r="B58" s="42" t="s">
        <v>372</v>
      </c>
      <c r="C58" s="42" t="s">
        <v>269</v>
      </c>
      <c r="D58" s="47" t="s">
        <v>269</v>
      </c>
      <c r="E58" s="47">
        <v>0.05</v>
      </c>
      <c r="F58" s="75">
        <v>4.93</v>
      </c>
      <c r="G58" s="75">
        <v>4.5199999999999996</v>
      </c>
      <c r="H58" s="75">
        <v>7.75</v>
      </c>
      <c r="I58" s="75">
        <v>5.1100000000000003</v>
      </c>
      <c r="J58" s="75">
        <v>5.05</v>
      </c>
      <c r="K58" s="75">
        <v>4.7699999999999996</v>
      </c>
      <c r="L58" s="75">
        <v>4.97</v>
      </c>
      <c r="M58" s="48">
        <f t="shared" si="0"/>
        <v>4.1067761806981559E-2</v>
      </c>
      <c r="N58" s="75">
        <v>4.79</v>
      </c>
      <c r="O58" s="75">
        <v>5.16</v>
      </c>
      <c r="P58" s="48">
        <f t="shared" si="1"/>
        <v>7.4371859296482434E-2</v>
      </c>
      <c r="Q58" s="75">
        <v>6.28</v>
      </c>
      <c r="R58" s="75">
        <v>4.76</v>
      </c>
      <c r="S58" s="75">
        <v>6.36</v>
      </c>
      <c r="T58" s="75">
        <v>5.73</v>
      </c>
      <c r="U58" s="75">
        <v>8.16</v>
      </c>
      <c r="V58" s="75">
        <v>1.05</v>
      </c>
      <c r="W58" s="75">
        <v>7.56</v>
      </c>
      <c r="X58" s="75">
        <v>7.4</v>
      </c>
      <c r="Y58" s="75">
        <v>4.3499999999999996</v>
      </c>
      <c r="Z58" s="75">
        <v>4.1399999999999997</v>
      </c>
      <c r="AA58" s="48">
        <f t="shared" si="2"/>
        <v>4.9469964664310952E-2</v>
      </c>
      <c r="AB58" s="75">
        <v>3.21</v>
      </c>
      <c r="AC58" s="75">
        <v>3.16</v>
      </c>
      <c r="AD58" s="75">
        <v>2.63</v>
      </c>
      <c r="AE58" s="75">
        <v>4.95</v>
      </c>
      <c r="AF58" s="75">
        <v>4.2300000000000004</v>
      </c>
      <c r="AG58" s="75">
        <v>19.100000000000001</v>
      </c>
      <c r="AH58" s="75">
        <v>3.65</v>
      </c>
      <c r="AI58" s="75">
        <v>2.0699999999999998</v>
      </c>
      <c r="AJ58" s="75">
        <v>1.85</v>
      </c>
      <c r="AK58" s="75">
        <v>1.47</v>
      </c>
      <c r="AL58" s="75" t="s">
        <v>269</v>
      </c>
      <c r="AM58" s="75" t="s">
        <v>425</v>
      </c>
      <c r="AN58" s="75" t="s">
        <v>425</v>
      </c>
    </row>
    <row r="59" spans="1:40" x14ac:dyDescent="0.3">
      <c r="A59" s="39" t="s">
        <v>443</v>
      </c>
      <c r="B59" s="42" t="s">
        <v>372</v>
      </c>
      <c r="C59" s="58">
        <v>1E-4</v>
      </c>
      <c r="D59" s="42">
        <v>0.1</v>
      </c>
      <c r="E59" s="42">
        <v>1.0000000000000001E-5</v>
      </c>
      <c r="F59" s="75">
        <v>6.4999999999999994E-5</v>
      </c>
      <c r="G59" s="75">
        <v>1.03E-4</v>
      </c>
      <c r="H59" s="75">
        <v>1.56E-4</v>
      </c>
      <c r="I59" s="75">
        <v>3.3000000000000003E-5</v>
      </c>
      <c r="J59" s="75">
        <v>2.3E-5</v>
      </c>
      <c r="K59" s="75">
        <v>2.3E-5</v>
      </c>
      <c r="L59" s="75">
        <v>2.4000000000000001E-5</v>
      </c>
      <c r="M59" s="48" t="str">
        <f t="shared" si="0"/>
        <v>&lt;2xDL</v>
      </c>
      <c r="N59" s="75">
        <v>2.5999999999999998E-5</v>
      </c>
      <c r="O59" s="75">
        <v>3.0000000000000001E-5</v>
      </c>
      <c r="P59" s="48" t="str">
        <f t="shared" si="1"/>
        <v>&lt;2xDL</v>
      </c>
      <c r="Q59" s="75">
        <v>5.3999999999999998E-5</v>
      </c>
      <c r="R59" s="75">
        <v>7.7999999999999999E-5</v>
      </c>
      <c r="S59" s="75">
        <v>5.1999999999999997E-5</v>
      </c>
      <c r="T59" s="75">
        <v>2.0999999999999999E-5</v>
      </c>
      <c r="U59" s="75">
        <v>5.5000000000000002E-5</v>
      </c>
      <c r="V59" s="75">
        <v>7.3999999999999996E-5</v>
      </c>
      <c r="W59" s="75">
        <v>7.4999999999999993E-5</v>
      </c>
      <c r="X59" s="75">
        <v>8.0000000000000007E-5</v>
      </c>
      <c r="Y59" s="75">
        <v>4.3000000000000002E-5</v>
      </c>
      <c r="Z59" s="75">
        <v>4.3999999999999999E-5</v>
      </c>
      <c r="AA59" s="48" t="str">
        <f t="shared" si="2"/>
        <v>&lt;2xDL</v>
      </c>
      <c r="AB59" s="75">
        <v>1.2999999999999999E-5</v>
      </c>
      <c r="AC59" s="75" t="s">
        <v>444</v>
      </c>
      <c r="AD59" s="75" t="s">
        <v>444</v>
      </c>
      <c r="AE59" s="75">
        <v>7.1100000000000004E-4</v>
      </c>
      <c r="AF59" s="75">
        <v>1.9400000000000001E-3</v>
      </c>
      <c r="AG59" s="75">
        <v>1.06E-2</v>
      </c>
      <c r="AH59" s="75">
        <v>1.17E-4</v>
      </c>
      <c r="AI59" s="75">
        <v>2.34E-4</v>
      </c>
      <c r="AJ59" s="75">
        <v>4.8999999999999998E-5</v>
      </c>
      <c r="AK59" s="75">
        <v>5.3000000000000001E-5</v>
      </c>
      <c r="AL59" s="75" t="s">
        <v>269</v>
      </c>
      <c r="AM59" s="75" t="s">
        <v>444</v>
      </c>
      <c r="AN59" s="75" t="s">
        <v>444</v>
      </c>
    </row>
    <row r="60" spans="1:40" x14ac:dyDescent="0.3">
      <c r="A60" s="39" t="s">
        <v>445</v>
      </c>
      <c r="B60" s="42" t="s">
        <v>372</v>
      </c>
      <c r="C60" s="42" t="s">
        <v>269</v>
      </c>
      <c r="D60" s="42" t="s">
        <v>269</v>
      </c>
      <c r="E60" s="42">
        <v>0.05</v>
      </c>
      <c r="F60" s="75">
        <v>1.84</v>
      </c>
      <c r="G60" s="75">
        <v>1.94</v>
      </c>
      <c r="H60" s="75">
        <v>2.1800000000000002</v>
      </c>
      <c r="I60" s="75">
        <v>2.02</v>
      </c>
      <c r="J60" s="75">
        <v>1.99</v>
      </c>
      <c r="K60" s="75">
        <v>2.41</v>
      </c>
      <c r="L60" s="75">
        <v>2.58</v>
      </c>
      <c r="M60" s="48">
        <f t="shared" si="0"/>
        <v>6.8136272545090151E-2</v>
      </c>
      <c r="N60" s="75">
        <v>2.38</v>
      </c>
      <c r="O60" s="75">
        <v>2.44</v>
      </c>
      <c r="P60" s="48">
        <f t="shared" si="1"/>
        <v>2.4896265560165994E-2</v>
      </c>
      <c r="Q60" s="75">
        <v>0.879</v>
      </c>
      <c r="R60" s="75">
        <v>0.79800000000000004</v>
      </c>
      <c r="S60" s="75">
        <v>4.4000000000000004</v>
      </c>
      <c r="T60" s="75">
        <v>3.65</v>
      </c>
      <c r="U60" s="75">
        <v>4.13</v>
      </c>
      <c r="V60" s="75">
        <v>3.28</v>
      </c>
      <c r="W60" s="75">
        <v>32.299999999999997</v>
      </c>
      <c r="X60" s="75">
        <v>7.55</v>
      </c>
      <c r="Y60" s="75">
        <v>6.95</v>
      </c>
      <c r="Z60" s="75">
        <v>6.66</v>
      </c>
      <c r="AA60" s="48">
        <f t="shared" si="2"/>
        <v>4.2615723732549605E-2</v>
      </c>
      <c r="AB60" s="75">
        <v>1.92</v>
      </c>
      <c r="AC60" s="75">
        <v>1.39</v>
      </c>
      <c r="AD60" s="75">
        <v>0.99</v>
      </c>
      <c r="AE60" s="75">
        <v>24.9</v>
      </c>
      <c r="AF60" s="75">
        <v>0.27</v>
      </c>
      <c r="AG60" s="75">
        <v>4.08</v>
      </c>
      <c r="AH60" s="75">
        <v>0.47199999999999998</v>
      </c>
      <c r="AI60" s="75">
        <v>0.29099999999999998</v>
      </c>
      <c r="AJ60" s="75">
        <v>0.52</v>
      </c>
      <c r="AK60" s="75">
        <v>0.28999999999999998</v>
      </c>
      <c r="AL60" s="75">
        <v>5.7</v>
      </c>
      <c r="AM60" s="75" t="s">
        <v>425</v>
      </c>
      <c r="AN60" s="75" t="s">
        <v>425</v>
      </c>
    </row>
    <row r="61" spans="1:40" x14ac:dyDescent="0.3">
      <c r="A61" s="39" t="s">
        <v>446</v>
      </c>
      <c r="B61" s="42" t="s">
        <v>372</v>
      </c>
      <c r="C61" s="42" t="s">
        <v>269</v>
      </c>
      <c r="D61" s="42" t="s">
        <v>269</v>
      </c>
      <c r="E61" s="42">
        <v>2.0000000000000001E-4</v>
      </c>
      <c r="F61" s="75">
        <v>0.192</v>
      </c>
      <c r="G61" s="75">
        <v>0.20699999999999999</v>
      </c>
      <c r="H61" s="75">
        <v>0.221</v>
      </c>
      <c r="I61" s="75">
        <v>0.222</v>
      </c>
      <c r="J61" s="75">
        <v>0.221</v>
      </c>
      <c r="K61" s="75">
        <v>0.22900000000000001</v>
      </c>
      <c r="L61" s="75">
        <v>0.22800000000000001</v>
      </c>
      <c r="M61" s="48">
        <f t="shared" si="0"/>
        <v>4.3763676148796532E-3</v>
      </c>
      <c r="N61" s="75">
        <v>0.2</v>
      </c>
      <c r="O61" s="75">
        <v>0.21</v>
      </c>
      <c r="P61" s="48">
        <f t="shared" si="1"/>
        <v>4.8780487804877953E-2</v>
      </c>
      <c r="Q61" s="75">
        <v>5.9700000000000003E-2</v>
      </c>
      <c r="R61" s="75">
        <v>5.8200000000000002E-2</v>
      </c>
      <c r="S61" s="75">
        <v>0.36399999999999999</v>
      </c>
      <c r="T61" s="75">
        <v>0.3</v>
      </c>
      <c r="U61" s="75">
        <v>0.36199999999999999</v>
      </c>
      <c r="V61" s="75">
        <v>0.23200000000000001</v>
      </c>
      <c r="W61" s="75">
        <v>0.75800000000000001</v>
      </c>
      <c r="X61" s="75">
        <v>0.42099999999999999</v>
      </c>
      <c r="Y61" s="75">
        <v>0.38900000000000001</v>
      </c>
      <c r="Z61" s="75">
        <v>0.377</v>
      </c>
      <c r="AA61" s="48">
        <f t="shared" si="2"/>
        <v>3.1331592689295064E-2</v>
      </c>
      <c r="AB61" s="75">
        <v>0.192</v>
      </c>
      <c r="AC61" s="75">
        <v>0.11899999999999999</v>
      </c>
      <c r="AD61" s="75">
        <v>4.41E-2</v>
      </c>
      <c r="AE61" s="75">
        <v>0.71199999999999997</v>
      </c>
      <c r="AF61" s="75">
        <v>0.20799999999999999</v>
      </c>
      <c r="AG61" s="75">
        <v>0.33900000000000002</v>
      </c>
      <c r="AH61" s="75">
        <v>0.127</v>
      </c>
      <c r="AI61" s="75">
        <v>0.13400000000000001</v>
      </c>
      <c r="AJ61" s="75">
        <v>0.76900000000000002</v>
      </c>
      <c r="AK61" s="75">
        <v>0.108</v>
      </c>
      <c r="AL61" s="75" t="s">
        <v>269</v>
      </c>
      <c r="AM61" s="75" t="s">
        <v>427</v>
      </c>
      <c r="AN61" s="75" t="s">
        <v>427</v>
      </c>
    </row>
    <row r="62" spans="1:40" x14ac:dyDescent="0.3">
      <c r="A62" s="39" t="s">
        <v>447</v>
      </c>
      <c r="B62" s="42" t="s">
        <v>372</v>
      </c>
      <c r="C62" s="42" t="s">
        <v>269</v>
      </c>
      <c r="D62" s="42" t="s">
        <v>269</v>
      </c>
      <c r="E62" s="42">
        <v>0.5</v>
      </c>
      <c r="F62" s="75">
        <v>16.399999999999999</v>
      </c>
      <c r="G62" s="75">
        <v>19.399999999999999</v>
      </c>
      <c r="H62" s="75">
        <v>10.6</v>
      </c>
      <c r="I62" s="75">
        <v>6.27</v>
      </c>
      <c r="J62" s="75">
        <v>6.04</v>
      </c>
      <c r="K62" s="75">
        <v>16.600000000000001</v>
      </c>
      <c r="L62" s="75">
        <v>16.899999999999999</v>
      </c>
      <c r="M62" s="48">
        <f t="shared" si="0"/>
        <v>1.7910447761193861E-2</v>
      </c>
      <c r="N62" s="75">
        <v>14.6</v>
      </c>
      <c r="O62" s="75">
        <v>15.5</v>
      </c>
      <c r="P62" s="48">
        <f t="shared" si="1"/>
        <v>5.9800664451827266E-2</v>
      </c>
      <c r="Q62" s="75">
        <v>12.9</v>
      </c>
      <c r="R62" s="75">
        <v>12.2</v>
      </c>
      <c r="S62" s="75">
        <v>141</v>
      </c>
      <c r="T62" s="75">
        <v>119</v>
      </c>
      <c r="U62" s="75">
        <v>112</v>
      </c>
      <c r="V62" s="75">
        <v>121</v>
      </c>
      <c r="W62" s="75">
        <v>266</v>
      </c>
      <c r="X62" s="75">
        <v>133</v>
      </c>
      <c r="Y62" s="75">
        <v>123</v>
      </c>
      <c r="Z62" s="75">
        <v>118</v>
      </c>
      <c r="AA62" s="48">
        <f t="shared" si="2"/>
        <v>4.1493775933609957E-2</v>
      </c>
      <c r="AB62" s="75">
        <v>115</v>
      </c>
      <c r="AC62" s="75">
        <v>60.6</v>
      </c>
      <c r="AD62" s="75">
        <v>4.24</v>
      </c>
      <c r="AE62" s="75">
        <v>673</v>
      </c>
      <c r="AF62" s="75">
        <v>309</v>
      </c>
      <c r="AG62" s="75">
        <v>184</v>
      </c>
      <c r="AH62" s="75">
        <v>127</v>
      </c>
      <c r="AI62" s="75">
        <v>53</v>
      </c>
      <c r="AJ62" s="75">
        <v>680</v>
      </c>
      <c r="AK62" s="75">
        <v>27.8</v>
      </c>
      <c r="AL62" s="75" t="s">
        <v>269</v>
      </c>
      <c r="AM62" s="75" t="s">
        <v>378</v>
      </c>
      <c r="AN62" s="75" t="s">
        <v>378</v>
      </c>
    </row>
    <row r="63" spans="1:40" x14ac:dyDescent="0.3">
      <c r="A63" s="39" t="s">
        <v>448</v>
      </c>
      <c r="B63" s="42" t="s">
        <v>372</v>
      </c>
      <c r="C63" s="42">
        <v>8.0000000000000004E-4</v>
      </c>
      <c r="D63" s="47" t="s">
        <v>269</v>
      </c>
      <c r="E63" s="47">
        <v>1.0000000000000001E-5</v>
      </c>
      <c r="F63" s="75">
        <v>1.8E-5</v>
      </c>
      <c r="G63" s="75">
        <v>1.7E-5</v>
      </c>
      <c r="H63" s="75">
        <v>3.1999999999999999E-5</v>
      </c>
      <c r="I63" s="75">
        <v>1.2999999999999999E-5</v>
      </c>
      <c r="J63" s="75" t="s">
        <v>444</v>
      </c>
      <c r="K63" s="75" t="s">
        <v>444</v>
      </c>
      <c r="L63" s="75" t="s">
        <v>444</v>
      </c>
      <c r="M63" s="48" t="str">
        <f t="shared" si="0"/>
        <v>&lt;DL</v>
      </c>
      <c r="N63" s="75" t="s">
        <v>444</v>
      </c>
      <c r="O63" s="75" t="s">
        <v>444</v>
      </c>
      <c r="P63" s="48" t="str">
        <f t="shared" si="1"/>
        <v>&lt;DL</v>
      </c>
      <c r="Q63" s="75" t="s">
        <v>444</v>
      </c>
      <c r="R63" s="75">
        <v>1.8E-5</v>
      </c>
      <c r="S63" s="75">
        <v>9.0000000000000006E-5</v>
      </c>
      <c r="T63" s="75">
        <v>1.5E-5</v>
      </c>
      <c r="U63" s="75">
        <v>4.3999999999999999E-5</v>
      </c>
      <c r="V63" s="75">
        <v>6.0999999999999999E-5</v>
      </c>
      <c r="W63" s="75" t="s">
        <v>444</v>
      </c>
      <c r="X63" s="75">
        <v>3.6000000000000001E-5</v>
      </c>
      <c r="Y63" s="75" t="s">
        <v>444</v>
      </c>
      <c r="Z63" s="75">
        <v>1.1E-5</v>
      </c>
      <c r="AA63" s="48" t="str">
        <f t="shared" si="2"/>
        <v>&lt;DL</v>
      </c>
      <c r="AB63" s="75" t="s">
        <v>444</v>
      </c>
      <c r="AC63" s="75" t="s">
        <v>444</v>
      </c>
      <c r="AD63" s="75" t="s">
        <v>444</v>
      </c>
      <c r="AE63" s="75">
        <v>9.8999999999999994E-5</v>
      </c>
      <c r="AF63" s="75">
        <v>1.2899999999999999E-4</v>
      </c>
      <c r="AG63" s="75">
        <v>4.6099999999999998E-4</v>
      </c>
      <c r="AH63" s="75">
        <v>2.0999999999999999E-5</v>
      </c>
      <c r="AI63" s="75">
        <v>4.6E-5</v>
      </c>
      <c r="AJ63" s="75">
        <v>5.3000000000000001E-5</v>
      </c>
      <c r="AK63" s="75" t="s">
        <v>444</v>
      </c>
      <c r="AL63" s="75" t="s">
        <v>269</v>
      </c>
      <c r="AM63" s="75" t="s">
        <v>444</v>
      </c>
      <c r="AN63" s="75" t="s">
        <v>444</v>
      </c>
    </row>
    <row r="64" spans="1:40" x14ac:dyDescent="0.3">
      <c r="A64" s="39" t="s">
        <v>449</v>
      </c>
      <c r="B64" s="42" t="s">
        <v>372</v>
      </c>
      <c r="C64" s="42" t="s">
        <v>269</v>
      </c>
      <c r="D64" s="42" t="s">
        <v>269</v>
      </c>
      <c r="E64" s="42">
        <v>1E-4</v>
      </c>
      <c r="F64" s="75" t="s">
        <v>412</v>
      </c>
      <c r="G64" s="75" t="s">
        <v>412</v>
      </c>
      <c r="H64" s="75" t="s">
        <v>412</v>
      </c>
      <c r="I64" s="75" t="s">
        <v>412</v>
      </c>
      <c r="J64" s="75" t="s">
        <v>412</v>
      </c>
      <c r="K64" s="75" t="s">
        <v>412</v>
      </c>
      <c r="L64" s="75" t="s">
        <v>412</v>
      </c>
      <c r="M64" s="48" t="str">
        <f t="shared" si="0"/>
        <v>&lt;DL</v>
      </c>
      <c r="N64" s="75" t="s">
        <v>412</v>
      </c>
      <c r="O64" s="75" t="s">
        <v>412</v>
      </c>
      <c r="P64" s="48" t="str">
        <f t="shared" si="1"/>
        <v>&lt;DL</v>
      </c>
      <c r="Q64" s="75" t="s">
        <v>412</v>
      </c>
      <c r="R64" s="75" t="s">
        <v>412</v>
      </c>
      <c r="S64" s="75" t="s">
        <v>412</v>
      </c>
      <c r="T64" s="75" t="s">
        <v>412</v>
      </c>
      <c r="U64" s="75" t="s">
        <v>412</v>
      </c>
      <c r="V64" s="75" t="s">
        <v>412</v>
      </c>
      <c r="W64" s="75" t="s">
        <v>412</v>
      </c>
      <c r="X64" s="75" t="s">
        <v>412</v>
      </c>
      <c r="Y64" s="75" t="s">
        <v>412</v>
      </c>
      <c r="Z64" s="75" t="s">
        <v>412</v>
      </c>
      <c r="AA64" s="48" t="str">
        <f t="shared" si="2"/>
        <v>&lt;DL</v>
      </c>
      <c r="AB64" s="75" t="s">
        <v>412</v>
      </c>
      <c r="AC64" s="75" t="s">
        <v>412</v>
      </c>
      <c r="AD64" s="75" t="s">
        <v>412</v>
      </c>
      <c r="AE64" s="75">
        <v>1.39E-3</v>
      </c>
      <c r="AF64" s="77" t="s">
        <v>429</v>
      </c>
      <c r="AG64" s="75">
        <v>4.4999999999999999E-4</v>
      </c>
      <c r="AH64" s="75" t="s">
        <v>412</v>
      </c>
      <c r="AI64" s="75" t="s">
        <v>412</v>
      </c>
      <c r="AJ64" s="77" t="s">
        <v>427</v>
      </c>
      <c r="AK64" s="75" t="s">
        <v>412</v>
      </c>
      <c r="AL64" s="75" t="s">
        <v>269</v>
      </c>
      <c r="AM64" s="75" t="s">
        <v>412</v>
      </c>
      <c r="AN64" s="75" t="s">
        <v>412</v>
      </c>
    </row>
    <row r="65" spans="1:40" x14ac:dyDescent="0.3">
      <c r="A65" s="39" t="s">
        <v>450</v>
      </c>
      <c r="B65" s="42" t="s">
        <v>372</v>
      </c>
      <c r="C65" s="42" t="s">
        <v>269</v>
      </c>
      <c r="D65" s="42" t="s">
        <v>269</v>
      </c>
      <c r="E65" s="42">
        <v>2.9999999999999997E-4</v>
      </c>
      <c r="F65" s="75">
        <v>3.27E-2</v>
      </c>
      <c r="G65" s="75">
        <v>2.81E-2</v>
      </c>
      <c r="H65" s="75">
        <v>4.1300000000000003E-2</v>
      </c>
      <c r="I65" s="75">
        <v>1.24E-2</v>
      </c>
      <c r="J65" s="75">
        <v>1.03E-2</v>
      </c>
      <c r="K65" s="75">
        <v>6.9300000000000004E-3</v>
      </c>
      <c r="L65" s="75">
        <v>8.8900000000000003E-3</v>
      </c>
      <c r="M65" s="48">
        <f t="shared" si="0"/>
        <v>0.247787610619469</v>
      </c>
      <c r="N65" s="75">
        <v>8.3000000000000001E-3</v>
      </c>
      <c r="O65" s="75">
        <v>8.6199999999999992E-3</v>
      </c>
      <c r="P65" s="48">
        <f t="shared" si="1"/>
        <v>3.7825059101654748E-2</v>
      </c>
      <c r="Q65" s="75">
        <v>1.1900000000000001E-2</v>
      </c>
      <c r="R65" s="75">
        <v>7.2399999999999999E-3</v>
      </c>
      <c r="S65" s="75">
        <v>3.1900000000000001E-3</v>
      </c>
      <c r="T65" s="75">
        <v>6.2E-4</v>
      </c>
      <c r="U65" s="75">
        <v>0.14199999999999999</v>
      </c>
      <c r="V65" s="75" t="s">
        <v>456</v>
      </c>
      <c r="W65" s="75">
        <v>2.5699999999999998E-3</v>
      </c>
      <c r="X65" s="75">
        <v>9.9099999999999994E-2</v>
      </c>
      <c r="Y65" s="75">
        <v>1.06E-3</v>
      </c>
      <c r="Z65" s="77" t="s">
        <v>494</v>
      </c>
      <c r="AA65" s="48" t="str">
        <f t="shared" si="2"/>
        <v>&lt;DL</v>
      </c>
      <c r="AB65" s="75">
        <v>2.5799999999999998E-3</v>
      </c>
      <c r="AC65" s="75">
        <v>8.5999999999999998E-4</v>
      </c>
      <c r="AD65" s="75">
        <v>9.1E-4</v>
      </c>
      <c r="AE65" s="77" t="s">
        <v>588</v>
      </c>
      <c r="AF65" s="75">
        <v>1.6000000000000001E-3</v>
      </c>
      <c r="AG65" s="75">
        <v>0.19700000000000001</v>
      </c>
      <c r="AH65" s="75" t="s">
        <v>456</v>
      </c>
      <c r="AI65" s="75">
        <v>4.6800000000000001E-3</v>
      </c>
      <c r="AJ65" s="77" t="s">
        <v>455</v>
      </c>
      <c r="AK65" s="75">
        <v>6.8999999999999997E-4</v>
      </c>
      <c r="AL65" s="75" t="s">
        <v>269</v>
      </c>
      <c r="AM65" s="75" t="s">
        <v>456</v>
      </c>
      <c r="AN65" s="75" t="s">
        <v>456</v>
      </c>
    </row>
    <row r="66" spans="1:40" x14ac:dyDescent="0.3">
      <c r="A66" s="39" t="s">
        <v>457</v>
      </c>
      <c r="B66" s="42" t="s">
        <v>372</v>
      </c>
      <c r="C66" s="42">
        <v>1.4999999999999999E-2</v>
      </c>
      <c r="D66" s="42" t="s">
        <v>269</v>
      </c>
      <c r="E66" s="42">
        <v>1.0000000000000001E-5</v>
      </c>
      <c r="F66" s="75">
        <v>1.9000000000000001E-4</v>
      </c>
      <c r="G66" s="75">
        <v>1.92E-4</v>
      </c>
      <c r="H66" s="75">
        <v>9.0300000000000005E-4</v>
      </c>
      <c r="I66" s="75">
        <v>5.44E-4</v>
      </c>
      <c r="J66" s="75">
        <v>4.9899999999999999E-4</v>
      </c>
      <c r="K66" s="75">
        <v>3.79E-4</v>
      </c>
      <c r="L66" s="75">
        <v>3.9100000000000002E-4</v>
      </c>
      <c r="M66" s="48">
        <f t="shared" si="0"/>
        <v>3.1168831168831221E-2</v>
      </c>
      <c r="N66" s="75">
        <v>3.4200000000000002E-4</v>
      </c>
      <c r="O66" s="75">
        <v>3.6299999999999999E-4</v>
      </c>
      <c r="P66" s="48">
        <f t="shared" si="1"/>
        <v>5.9574468085106295E-2</v>
      </c>
      <c r="Q66" s="75">
        <v>3.3000000000000003E-5</v>
      </c>
      <c r="R66" s="75">
        <v>6.0999999999999999E-5</v>
      </c>
      <c r="S66" s="75">
        <v>3.4299999999999999E-3</v>
      </c>
      <c r="T66" s="75">
        <v>1.57E-3</v>
      </c>
      <c r="U66" s="75">
        <v>1.6199999999999999E-3</v>
      </c>
      <c r="V66" s="75">
        <v>2.8400000000000002E-4</v>
      </c>
      <c r="W66" s="75">
        <v>1.49E-3</v>
      </c>
      <c r="X66" s="75">
        <v>1.7600000000000001E-3</v>
      </c>
      <c r="Y66" s="75">
        <v>1.2600000000000001E-3</v>
      </c>
      <c r="Z66" s="75">
        <v>1.15E-3</v>
      </c>
      <c r="AA66" s="48">
        <f t="shared" si="2"/>
        <v>9.1286307053941973E-2</v>
      </c>
      <c r="AB66" s="75">
        <v>1.2E-5</v>
      </c>
      <c r="AC66" s="75">
        <v>1.2999999999999999E-5</v>
      </c>
      <c r="AD66" s="75">
        <v>1.1E-5</v>
      </c>
      <c r="AE66" s="75">
        <v>2.4699999999999999E-4</v>
      </c>
      <c r="AF66" s="75">
        <v>7.0600000000000003E-4</v>
      </c>
      <c r="AG66" s="75">
        <v>2.7100000000000002E-3</v>
      </c>
      <c r="AH66" s="75">
        <v>1.9900000000000001E-4</v>
      </c>
      <c r="AI66" s="75">
        <v>1.73E-4</v>
      </c>
      <c r="AJ66" s="75">
        <v>1.48E-3</v>
      </c>
      <c r="AK66" s="75">
        <v>1.85E-4</v>
      </c>
      <c r="AL66" s="75">
        <v>1.9E-3</v>
      </c>
      <c r="AM66" s="75" t="s">
        <v>444</v>
      </c>
      <c r="AN66" s="75" t="s">
        <v>444</v>
      </c>
    </row>
    <row r="67" spans="1:40" x14ac:dyDescent="0.3">
      <c r="A67" s="39" t="s">
        <v>458</v>
      </c>
      <c r="B67" s="42" t="s">
        <v>372</v>
      </c>
      <c r="C67" s="42" t="s">
        <v>269</v>
      </c>
      <c r="D67" s="42" t="s">
        <v>269</v>
      </c>
      <c r="E67" s="42">
        <v>5.0000000000000001E-4</v>
      </c>
      <c r="F67" s="75">
        <v>2.48E-3</v>
      </c>
      <c r="G67" s="75">
        <v>2.0200000000000001E-3</v>
      </c>
      <c r="H67" s="75">
        <v>3.3899999999999998E-3</v>
      </c>
      <c r="I67" s="75">
        <v>1.1900000000000001E-3</v>
      </c>
      <c r="J67" s="75">
        <v>9.7999999999999997E-4</v>
      </c>
      <c r="K67" s="75">
        <v>7.6000000000000004E-4</v>
      </c>
      <c r="L67" s="75">
        <v>8.3000000000000001E-4</v>
      </c>
      <c r="M67" s="48" t="str">
        <f t="shared" si="0"/>
        <v>&lt;2xDL</v>
      </c>
      <c r="N67" s="75">
        <v>8.0000000000000004E-4</v>
      </c>
      <c r="O67" s="75">
        <v>8.9999999999999998E-4</v>
      </c>
      <c r="P67" s="48" t="str">
        <f t="shared" si="1"/>
        <v>&lt;2xDL</v>
      </c>
      <c r="Q67" s="75">
        <v>1.06E-3</v>
      </c>
      <c r="R67" s="75">
        <v>9.6000000000000002E-4</v>
      </c>
      <c r="S67" s="75" t="s">
        <v>429</v>
      </c>
      <c r="T67" s="75" t="s">
        <v>429</v>
      </c>
      <c r="U67" s="75">
        <v>1.0200000000000001E-2</v>
      </c>
      <c r="V67" s="75" t="s">
        <v>429</v>
      </c>
      <c r="W67" s="75">
        <v>2.3800000000000002E-3</v>
      </c>
      <c r="X67" s="75">
        <v>8.7500000000000008E-3</v>
      </c>
      <c r="Y67" s="75" t="s">
        <v>429</v>
      </c>
      <c r="Z67" s="75" t="s">
        <v>429</v>
      </c>
      <c r="AA67" s="48" t="str">
        <f t="shared" si="2"/>
        <v>&lt;DL</v>
      </c>
      <c r="AB67" s="75" t="s">
        <v>429</v>
      </c>
      <c r="AC67" s="75" t="s">
        <v>429</v>
      </c>
      <c r="AD67" s="75" t="s">
        <v>429</v>
      </c>
      <c r="AE67" s="77" t="s">
        <v>589</v>
      </c>
      <c r="AF67" s="77" t="s">
        <v>589</v>
      </c>
      <c r="AG67" s="75">
        <v>2.5700000000000001E-2</v>
      </c>
      <c r="AH67" s="75" t="s">
        <v>429</v>
      </c>
      <c r="AI67" s="75">
        <v>8.0000000000000004E-4</v>
      </c>
      <c r="AJ67" s="77" t="s">
        <v>401</v>
      </c>
      <c r="AK67" s="75" t="s">
        <v>429</v>
      </c>
      <c r="AL67" s="75" t="s">
        <v>269</v>
      </c>
      <c r="AM67" s="75" t="s">
        <v>429</v>
      </c>
      <c r="AN67" s="75" t="s">
        <v>429</v>
      </c>
    </row>
    <row r="68" spans="1:40" x14ac:dyDescent="0.3">
      <c r="A68" s="39" t="s">
        <v>459</v>
      </c>
      <c r="B68" s="42" t="s">
        <v>372</v>
      </c>
      <c r="C68" s="42">
        <v>0.03</v>
      </c>
      <c r="D68" s="42">
        <v>0.3</v>
      </c>
      <c r="E68" s="42">
        <v>3.0000000000000001E-3</v>
      </c>
      <c r="F68" s="75">
        <v>1.3299999999999999E-2</v>
      </c>
      <c r="G68" s="75">
        <v>0.16700000000000001</v>
      </c>
      <c r="H68" s="75">
        <v>2.2700000000000001E-2</v>
      </c>
      <c r="I68" s="75">
        <v>6.8999999999999999E-3</v>
      </c>
      <c r="J68" s="75">
        <v>5.8999999999999999E-3</v>
      </c>
      <c r="K68" s="75">
        <v>7.1000000000000004E-3</v>
      </c>
      <c r="L68" s="75">
        <v>7.7999999999999996E-3</v>
      </c>
      <c r="M68" s="48" t="str">
        <f t="shared" si="0"/>
        <v>&lt;2xDL</v>
      </c>
      <c r="N68" s="75">
        <v>9.4000000000000004E-3</v>
      </c>
      <c r="O68" s="75">
        <v>9.4999999999999998E-3</v>
      </c>
      <c r="P68" s="48" t="str">
        <f t="shared" si="1"/>
        <v>&lt;2xDL</v>
      </c>
      <c r="Q68" s="75">
        <v>5.5999999999999999E-3</v>
      </c>
      <c r="R68" s="75">
        <v>7.9399999999999998E-2</v>
      </c>
      <c r="S68" s="75">
        <v>1.1100000000000001</v>
      </c>
      <c r="T68" s="75">
        <v>0.23499999999999999</v>
      </c>
      <c r="U68" s="75">
        <v>5.0700000000000002E-2</v>
      </c>
      <c r="V68" s="75">
        <v>0.92</v>
      </c>
      <c r="W68" s="75">
        <v>1.23E-2</v>
      </c>
      <c r="X68" s="75">
        <v>5.11E-2</v>
      </c>
      <c r="Y68" s="75">
        <v>2.58E-2</v>
      </c>
      <c r="Z68" s="75">
        <v>2.3300000000000001E-2</v>
      </c>
      <c r="AA68" s="48">
        <f t="shared" si="2"/>
        <v>0.1018329938900203</v>
      </c>
      <c r="AB68" s="75">
        <v>2.2799999999999998</v>
      </c>
      <c r="AC68" s="75">
        <v>1.1299999999999999</v>
      </c>
      <c r="AD68" s="75">
        <v>9.9000000000000008E-3</v>
      </c>
      <c r="AE68" s="75">
        <v>23.8</v>
      </c>
      <c r="AF68" s="75">
        <v>22.9</v>
      </c>
      <c r="AG68" s="75">
        <v>1.06</v>
      </c>
      <c r="AH68" s="75">
        <v>0.13</v>
      </c>
      <c r="AI68" s="75">
        <v>6.6699999999999995E-2</v>
      </c>
      <c r="AJ68" s="75">
        <v>0.27200000000000002</v>
      </c>
      <c r="AK68" s="75">
        <v>1.24E-2</v>
      </c>
      <c r="AL68" s="75" t="s">
        <v>425</v>
      </c>
      <c r="AM68" s="75" t="s">
        <v>410</v>
      </c>
      <c r="AN68" s="75" t="s">
        <v>410</v>
      </c>
    </row>
    <row r="69" spans="1:40" x14ac:dyDescent="0.3">
      <c r="A69" s="39" t="s">
        <v>460</v>
      </c>
      <c r="B69" s="42" t="s">
        <v>269</v>
      </c>
      <c r="C69" s="42" t="s">
        <v>269</v>
      </c>
      <c r="D69" s="47" t="s">
        <v>269</v>
      </c>
      <c r="E69" s="47" t="s">
        <v>461</v>
      </c>
      <c r="F69" s="75" t="s">
        <v>638</v>
      </c>
      <c r="G69" s="75" t="s">
        <v>638</v>
      </c>
      <c r="H69" s="75" t="s">
        <v>638</v>
      </c>
      <c r="I69" s="75" t="s">
        <v>638</v>
      </c>
      <c r="J69" s="75" t="s">
        <v>638</v>
      </c>
      <c r="K69" s="75" t="s">
        <v>462</v>
      </c>
      <c r="L69" s="75" t="s">
        <v>462</v>
      </c>
      <c r="M69" s="48" t="s">
        <v>269</v>
      </c>
      <c r="N69" s="75" t="s">
        <v>462</v>
      </c>
      <c r="O69" s="75" t="s">
        <v>462</v>
      </c>
      <c r="P69" s="48" t="s">
        <v>269</v>
      </c>
      <c r="Q69" s="75" t="s">
        <v>462</v>
      </c>
      <c r="R69" s="75" t="s">
        <v>462</v>
      </c>
      <c r="S69" s="75" t="s">
        <v>462</v>
      </c>
      <c r="T69" s="75" t="s">
        <v>462</v>
      </c>
      <c r="U69" s="75" t="s">
        <v>462</v>
      </c>
      <c r="V69" s="75" t="s">
        <v>462</v>
      </c>
      <c r="W69" s="75" t="s">
        <v>462</v>
      </c>
      <c r="X69" s="75" t="s">
        <v>462</v>
      </c>
      <c r="Y69" s="75" t="s">
        <v>462</v>
      </c>
      <c r="Z69" s="75" t="s">
        <v>462</v>
      </c>
      <c r="AA69" s="48" t="s">
        <v>269</v>
      </c>
      <c r="AB69" s="75" t="s">
        <v>462</v>
      </c>
      <c r="AC69" s="75" t="s">
        <v>462</v>
      </c>
      <c r="AD69" s="75" t="s">
        <v>462</v>
      </c>
      <c r="AE69" s="75" t="s">
        <v>462</v>
      </c>
      <c r="AF69" s="75" t="s">
        <v>462</v>
      </c>
      <c r="AG69" s="75" t="s">
        <v>462</v>
      </c>
      <c r="AH69" s="75" t="s">
        <v>462</v>
      </c>
      <c r="AI69" s="75" t="s">
        <v>462</v>
      </c>
      <c r="AJ69" s="75" t="s">
        <v>462</v>
      </c>
      <c r="AK69" s="75" t="s">
        <v>462</v>
      </c>
      <c r="AL69" s="75" t="s">
        <v>269</v>
      </c>
      <c r="AM69" s="75" t="s">
        <v>462</v>
      </c>
      <c r="AN69" s="75" t="s">
        <v>269</v>
      </c>
    </row>
    <row r="70" spans="1:40" x14ac:dyDescent="0.3">
      <c r="A70" s="39" t="s">
        <v>463</v>
      </c>
      <c r="B70" s="42" t="s">
        <v>372</v>
      </c>
      <c r="C70" s="42">
        <v>0.1</v>
      </c>
      <c r="D70" s="47" t="s">
        <v>269</v>
      </c>
      <c r="E70" s="47">
        <v>1E-3</v>
      </c>
      <c r="F70" s="75">
        <v>0.20499999999999999</v>
      </c>
      <c r="G70" s="75">
        <v>0.186</v>
      </c>
      <c r="H70" s="75">
        <v>3.4799999999999998E-2</v>
      </c>
      <c r="I70" s="75">
        <v>3.85E-2</v>
      </c>
      <c r="J70" s="75">
        <v>3.9399999999999998E-2</v>
      </c>
      <c r="K70" s="75">
        <v>2.1399999999999999E-2</v>
      </c>
      <c r="L70" s="75">
        <v>2.06E-2</v>
      </c>
      <c r="M70" s="48">
        <f t="shared" si="0"/>
        <v>3.8095238095238036E-2</v>
      </c>
      <c r="N70" s="75">
        <v>5.4199999999999998E-2</v>
      </c>
      <c r="O70" s="75">
        <v>5.5E-2</v>
      </c>
      <c r="P70" s="48">
        <f t="shared" si="1"/>
        <v>1.4652014652014692E-2</v>
      </c>
      <c r="Q70" s="75">
        <v>1.6799999999999999E-2</v>
      </c>
      <c r="R70" s="75">
        <v>0.312</v>
      </c>
      <c r="S70" s="75">
        <v>2.4299999999999999E-2</v>
      </c>
      <c r="T70" s="75">
        <v>1.09E-2</v>
      </c>
      <c r="U70" s="75">
        <v>8.9099999999999999E-2</v>
      </c>
      <c r="V70" s="75">
        <v>5.1999999999999998E-3</v>
      </c>
      <c r="W70" s="75">
        <v>1.7399999999999999E-2</v>
      </c>
      <c r="X70" s="75">
        <v>7.3700000000000002E-2</v>
      </c>
      <c r="Y70" s="75">
        <v>2.1700000000000001E-2</v>
      </c>
      <c r="Z70" s="75">
        <v>2.3400000000000001E-2</v>
      </c>
      <c r="AA70" s="48">
        <f t="shared" si="2"/>
        <v>7.5388026607538808E-2</v>
      </c>
      <c r="AB70" s="75">
        <v>0.33600000000000002</v>
      </c>
      <c r="AC70" s="75">
        <v>0.26500000000000001</v>
      </c>
      <c r="AD70" s="75">
        <v>0.27</v>
      </c>
      <c r="AE70" s="75">
        <v>7.17</v>
      </c>
      <c r="AF70" s="75">
        <v>2.98</v>
      </c>
      <c r="AG70" s="75">
        <v>1.29E-2</v>
      </c>
      <c r="AH70" s="75">
        <v>1.4E-3</v>
      </c>
      <c r="AI70" s="75">
        <v>7.3000000000000001E-3</v>
      </c>
      <c r="AJ70" s="75">
        <v>3.3999999999999998E-3</v>
      </c>
      <c r="AK70" s="75">
        <v>5.0000000000000001E-3</v>
      </c>
      <c r="AL70" s="75" t="s">
        <v>269</v>
      </c>
      <c r="AM70" s="75" t="s">
        <v>401</v>
      </c>
      <c r="AN70" s="75" t="s">
        <v>269</v>
      </c>
    </row>
    <row r="71" spans="1:40" x14ac:dyDescent="0.3">
      <c r="A71" s="39" t="s">
        <v>464</v>
      </c>
      <c r="B71" s="42" t="s">
        <v>372</v>
      </c>
      <c r="C71" s="42" t="s">
        <v>269</v>
      </c>
      <c r="D71" s="47" t="s">
        <v>269</v>
      </c>
      <c r="E71" s="47">
        <v>1E-4</v>
      </c>
      <c r="F71" s="75">
        <v>2.9E-4</v>
      </c>
      <c r="G71" s="75">
        <v>3.8999999999999999E-4</v>
      </c>
      <c r="H71" s="75">
        <v>1.4999999999999999E-4</v>
      </c>
      <c r="I71" s="75" t="s">
        <v>412</v>
      </c>
      <c r="J71" s="75" t="s">
        <v>412</v>
      </c>
      <c r="K71" s="75">
        <v>2.9E-4</v>
      </c>
      <c r="L71" s="75">
        <v>2.7E-4</v>
      </c>
      <c r="M71" s="48" t="str">
        <f t="shared" si="0"/>
        <v>&lt;2xDL</v>
      </c>
      <c r="N71" s="75">
        <v>2.5000000000000001E-4</v>
      </c>
      <c r="O71" s="75">
        <v>2.7E-4</v>
      </c>
      <c r="P71" s="48" t="str">
        <f t="shared" si="1"/>
        <v>&lt;2xDL</v>
      </c>
      <c r="Q71" s="75">
        <v>8.3000000000000001E-4</v>
      </c>
      <c r="R71" s="75">
        <v>1.5900000000000001E-3</v>
      </c>
      <c r="S71" s="75">
        <v>1.55E-2</v>
      </c>
      <c r="T71" s="75">
        <v>8.4200000000000004E-3</v>
      </c>
      <c r="U71" s="75">
        <v>2.0600000000000002E-3</v>
      </c>
      <c r="V71" s="75">
        <v>1.09E-2</v>
      </c>
      <c r="W71" s="75">
        <v>5.1999999999999995E-4</v>
      </c>
      <c r="X71" s="75">
        <v>1.73E-3</v>
      </c>
      <c r="Y71" s="75">
        <v>2.3E-3</v>
      </c>
      <c r="Z71" s="75">
        <v>2.2100000000000002E-3</v>
      </c>
      <c r="AA71" s="48">
        <f t="shared" si="2"/>
        <v>3.9911308203991039E-2</v>
      </c>
      <c r="AB71" s="75" t="s">
        <v>412</v>
      </c>
      <c r="AC71" s="75" t="s">
        <v>412</v>
      </c>
      <c r="AD71" s="75" t="s">
        <v>412</v>
      </c>
      <c r="AE71" s="77" t="s">
        <v>429</v>
      </c>
      <c r="AF71" s="77" t="s">
        <v>429</v>
      </c>
      <c r="AG71" s="75">
        <v>2.9899999999999999E-2</v>
      </c>
      <c r="AH71" s="75">
        <v>6.1399999999999996E-3</v>
      </c>
      <c r="AI71" s="75">
        <v>8.8000000000000003E-4</v>
      </c>
      <c r="AJ71" s="75">
        <v>2.3E-3</v>
      </c>
      <c r="AK71" s="75">
        <v>2.0899999999999998E-3</v>
      </c>
      <c r="AL71" s="75" t="s">
        <v>269</v>
      </c>
      <c r="AM71" s="75" t="s">
        <v>412</v>
      </c>
      <c r="AN71" s="75" t="s">
        <v>269</v>
      </c>
    </row>
    <row r="72" spans="1:40" x14ac:dyDescent="0.3">
      <c r="A72" s="39" t="s">
        <v>465</v>
      </c>
      <c r="B72" s="42" t="s">
        <v>372</v>
      </c>
      <c r="C72" s="42">
        <v>5.0000000000000001E-3</v>
      </c>
      <c r="D72" s="42">
        <v>0.15</v>
      </c>
      <c r="E72" s="42">
        <v>1E-4</v>
      </c>
      <c r="F72" s="75">
        <v>3.5300000000000002E-3</v>
      </c>
      <c r="G72" s="75">
        <v>3.7299999999999998E-3</v>
      </c>
      <c r="H72" s="75">
        <v>1.1999999999999999E-3</v>
      </c>
      <c r="I72" s="75">
        <v>6.4999999999999997E-4</v>
      </c>
      <c r="J72" s="75">
        <v>5.8E-4</v>
      </c>
      <c r="K72" s="75">
        <v>2.32E-3</v>
      </c>
      <c r="L72" s="75">
        <v>2.32E-3</v>
      </c>
      <c r="M72" s="48">
        <f t="shared" si="0"/>
        <v>0</v>
      </c>
      <c r="N72" s="75">
        <v>2.0400000000000001E-3</v>
      </c>
      <c r="O72" s="75">
        <v>2.0600000000000002E-3</v>
      </c>
      <c r="P72" s="48">
        <f t="shared" si="1"/>
        <v>9.756097560975634E-3</v>
      </c>
      <c r="Q72" s="75">
        <v>1.06E-2</v>
      </c>
      <c r="R72" s="75">
        <v>9.9100000000000004E-3</v>
      </c>
      <c r="S72" s="75">
        <v>5.96E-2</v>
      </c>
      <c r="T72" s="75">
        <v>9.7400000000000004E-3</v>
      </c>
      <c r="U72" s="75">
        <v>5.0200000000000002E-3</v>
      </c>
      <c r="V72" s="75">
        <v>5.3200000000000001E-3</v>
      </c>
      <c r="W72" s="75">
        <v>4.9700000000000001E-2</v>
      </c>
      <c r="X72" s="75">
        <v>7.1199999999999996E-3</v>
      </c>
      <c r="Y72" s="75">
        <v>1.18E-2</v>
      </c>
      <c r="Z72" s="75">
        <v>1.1299999999999999E-2</v>
      </c>
      <c r="AA72" s="48">
        <f t="shared" si="2"/>
        <v>4.329004329004333E-2</v>
      </c>
      <c r="AB72" s="75">
        <v>1.5399999999999999E-3</v>
      </c>
      <c r="AC72" s="75">
        <v>1.6000000000000001E-3</v>
      </c>
      <c r="AD72" s="75">
        <v>1.34E-3</v>
      </c>
      <c r="AE72" s="75">
        <v>2.14E-3</v>
      </c>
      <c r="AF72" s="75">
        <v>1.3599999999999999E-2</v>
      </c>
      <c r="AG72" s="75">
        <v>6.1899999999999997E-2</v>
      </c>
      <c r="AH72" s="75">
        <v>5.2499999999999998E-2</v>
      </c>
      <c r="AI72" s="75">
        <v>4.4600000000000004E-3</v>
      </c>
      <c r="AJ72" s="75">
        <v>5.96E-3</v>
      </c>
      <c r="AK72" s="75">
        <v>1.5900000000000001E-2</v>
      </c>
      <c r="AL72" s="75" t="s">
        <v>269</v>
      </c>
      <c r="AM72" s="75" t="s">
        <v>412</v>
      </c>
      <c r="AN72" s="75" t="s">
        <v>269</v>
      </c>
    </row>
    <row r="73" spans="1:40" x14ac:dyDescent="0.3">
      <c r="A73" s="39" t="s">
        <v>466</v>
      </c>
      <c r="B73" s="42" t="s">
        <v>372</v>
      </c>
      <c r="C73" s="42" t="s">
        <v>269</v>
      </c>
      <c r="D73" s="47" t="s">
        <v>269</v>
      </c>
      <c r="E73" s="47">
        <v>5.0000000000000002E-5</v>
      </c>
      <c r="F73" s="75">
        <v>4.02E-2</v>
      </c>
      <c r="G73" s="75">
        <v>3.9100000000000003E-2</v>
      </c>
      <c r="H73" s="75">
        <v>6.1899999999999997E-2</v>
      </c>
      <c r="I73" s="75">
        <v>6.0499999999999998E-2</v>
      </c>
      <c r="J73" s="75">
        <v>5.9799999999999999E-2</v>
      </c>
      <c r="K73" s="75">
        <v>5.6300000000000003E-2</v>
      </c>
      <c r="L73" s="75">
        <v>5.3499999999999999E-2</v>
      </c>
      <c r="M73" s="48">
        <f t="shared" si="0"/>
        <v>5.1001821493624838E-2</v>
      </c>
      <c r="N73" s="75">
        <v>5.6300000000000003E-2</v>
      </c>
      <c r="O73" s="75">
        <v>5.79E-2</v>
      </c>
      <c r="P73" s="48">
        <f t="shared" si="1"/>
        <v>2.8021015761821318E-2</v>
      </c>
      <c r="Q73" s="75">
        <v>1.47E-2</v>
      </c>
      <c r="R73" s="75">
        <v>2.7099999999999999E-2</v>
      </c>
      <c r="S73" s="75">
        <v>1.46E-2</v>
      </c>
      <c r="T73" s="75">
        <v>2.3699999999999999E-2</v>
      </c>
      <c r="U73" s="75">
        <v>3.2500000000000001E-2</v>
      </c>
      <c r="V73" s="75">
        <v>5.7499999999999999E-3</v>
      </c>
      <c r="W73" s="75">
        <v>6.4399999999999999E-2</v>
      </c>
      <c r="X73" s="75">
        <v>3.56E-2</v>
      </c>
      <c r="Y73" s="75">
        <v>4.4600000000000001E-2</v>
      </c>
      <c r="Z73" s="75">
        <v>4.5999999999999999E-2</v>
      </c>
      <c r="AA73" s="48">
        <f t="shared" si="2"/>
        <v>3.0905077262693124E-2</v>
      </c>
      <c r="AB73" s="75">
        <v>1.4200000000000001E-2</v>
      </c>
      <c r="AC73" s="75">
        <v>1.5900000000000001E-2</v>
      </c>
      <c r="AD73" s="75">
        <v>3.8100000000000002E-2</v>
      </c>
      <c r="AE73" s="75">
        <v>1.72E-2</v>
      </c>
      <c r="AF73" s="75">
        <v>3.3600000000000001E-3</v>
      </c>
      <c r="AG73" s="75">
        <v>1.6400000000000001E-2</v>
      </c>
      <c r="AH73" s="75">
        <v>2.0500000000000002E-3</v>
      </c>
      <c r="AI73" s="75">
        <v>8.0400000000000003E-3</v>
      </c>
      <c r="AJ73" s="75">
        <v>1.01E-2</v>
      </c>
      <c r="AK73" s="75">
        <v>6.1700000000000001E-3</v>
      </c>
      <c r="AL73" s="75" t="s">
        <v>269</v>
      </c>
      <c r="AM73" s="75" t="s">
        <v>415</v>
      </c>
      <c r="AN73" s="75" t="s">
        <v>269</v>
      </c>
    </row>
    <row r="74" spans="1:40" x14ac:dyDescent="0.3">
      <c r="A74" s="39" t="s">
        <v>467</v>
      </c>
      <c r="B74" s="42" t="s">
        <v>372</v>
      </c>
      <c r="C74" s="42" t="s">
        <v>269</v>
      </c>
      <c r="D74" s="42" t="s">
        <v>269</v>
      </c>
      <c r="E74" s="42">
        <v>2.0000000000000002E-5</v>
      </c>
      <c r="F74" s="75">
        <v>2.8E-5</v>
      </c>
      <c r="G74" s="75">
        <v>2.9E-5</v>
      </c>
      <c r="H74" s="75" t="s">
        <v>417</v>
      </c>
      <c r="I74" s="75" t="s">
        <v>417</v>
      </c>
      <c r="J74" s="75" t="s">
        <v>417</v>
      </c>
      <c r="K74" s="75" t="s">
        <v>417</v>
      </c>
      <c r="L74" s="75" t="s">
        <v>417</v>
      </c>
      <c r="M74" s="48" t="str">
        <f t="shared" si="0"/>
        <v>&lt;DL</v>
      </c>
      <c r="N74" s="75" t="s">
        <v>417</v>
      </c>
      <c r="O74" s="75" t="s">
        <v>417</v>
      </c>
      <c r="P74" s="48" t="str">
        <f t="shared" si="1"/>
        <v>&lt;DL</v>
      </c>
      <c r="Q74" s="75" t="s">
        <v>417</v>
      </c>
      <c r="R74" s="75">
        <v>3.1999999999999999E-5</v>
      </c>
      <c r="S74" s="75" t="s">
        <v>417</v>
      </c>
      <c r="T74" s="75" t="s">
        <v>417</v>
      </c>
      <c r="U74" s="75" t="s">
        <v>417</v>
      </c>
      <c r="V74" s="75" t="s">
        <v>417</v>
      </c>
      <c r="W74" s="75" t="s">
        <v>417</v>
      </c>
      <c r="X74" s="75" t="s">
        <v>417</v>
      </c>
      <c r="Y74" s="75" t="s">
        <v>417</v>
      </c>
      <c r="Z74" s="75" t="s">
        <v>417</v>
      </c>
      <c r="AA74" s="48" t="str">
        <f t="shared" si="2"/>
        <v>&lt;DL</v>
      </c>
      <c r="AB74" s="75">
        <v>3.4999999999999997E-5</v>
      </c>
      <c r="AC74" s="75">
        <v>3.1000000000000001E-5</v>
      </c>
      <c r="AD74" s="75">
        <v>2.1999999999999999E-5</v>
      </c>
      <c r="AE74" s="75">
        <v>1.6900000000000001E-3</v>
      </c>
      <c r="AF74" s="75">
        <v>6.8000000000000005E-4</v>
      </c>
      <c r="AG74" s="75" t="s">
        <v>417</v>
      </c>
      <c r="AH74" s="75" t="s">
        <v>417</v>
      </c>
      <c r="AI74" s="75" t="s">
        <v>417</v>
      </c>
      <c r="AJ74" s="77" t="s">
        <v>418</v>
      </c>
      <c r="AK74" s="75" t="s">
        <v>417</v>
      </c>
      <c r="AL74" s="75" t="s">
        <v>269</v>
      </c>
      <c r="AM74" s="75" t="s">
        <v>417</v>
      </c>
      <c r="AN74" s="75" t="s">
        <v>269</v>
      </c>
    </row>
    <row r="75" spans="1:40" x14ac:dyDescent="0.3">
      <c r="A75" s="39" t="s">
        <v>468</v>
      </c>
      <c r="B75" s="42" t="s">
        <v>372</v>
      </c>
      <c r="C75" s="42" t="s">
        <v>269</v>
      </c>
      <c r="D75" s="42" t="s">
        <v>269</v>
      </c>
      <c r="E75" s="42">
        <v>5.0000000000000001E-4</v>
      </c>
      <c r="F75" s="75" t="s">
        <v>415</v>
      </c>
      <c r="G75" s="75" t="s">
        <v>415</v>
      </c>
      <c r="H75" s="75" t="s">
        <v>415</v>
      </c>
      <c r="I75" s="75" t="s">
        <v>415</v>
      </c>
      <c r="J75" s="75" t="s">
        <v>415</v>
      </c>
      <c r="K75" s="75" t="s">
        <v>415</v>
      </c>
      <c r="L75" s="75" t="s">
        <v>415</v>
      </c>
      <c r="M75" s="48" t="str">
        <f t="shared" si="0"/>
        <v>&lt;DL</v>
      </c>
      <c r="N75" s="75" t="s">
        <v>415</v>
      </c>
      <c r="O75" s="75" t="s">
        <v>415</v>
      </c>
      <c r="P75" s="48" t="str">
        <f t="shared" si="1"/>
        <v>&lt;DL</v>
      </c>
      <c r="Q75" s="75" t="s">
        <v>415</v>
      </c>
      <c r="R75" s="75" t="s">
        <v>415</v>
      </c>
      <c r="S75" s="75" t="s">
        <v>415</v>
      </c>
      <c r="T75" s="75" t="s">
        <v>415</v>
      </c>
      <c r="U75" s="75" t="s">
        <v>415</v>
      </c>
      <c r="V75" s="75" t="s">
        <v>415</v>
      </c>
      <c r="W75" s="75" t="s">
        <v>415</v>
      </c>
      <c r="X75" s="75" t="s">
        <v>415</v>
      </c>
      <c r="Y75" s="75" t="s">
        <v>415</v>
      </c>
      <c r="Z75" s="75" t="s">
        <v>415</v>
      </c>
      <c r="AA75" s="48" t="str">
        <f t="shared" si="2"/>
        <v>&lt;DL</v>
      </c>
      <c r="AB75" s="75" t="s">
        <v>415</v>
      </c>
      <c r="AC75" s="75" t="s">
        <v>415</v>
      </c>
      <c r="AD75" s="75" t="s">
        <v>415</v>
      </c>
      <c r="AE75" s="75">
        <v>7.26E-3</v>
      </c>
      <c r="AF75" s="77" t="s">
        <v>587</v>
      </c>
      <c r="AG75" s="75" t="s">
        <v>415</v>
      </c>
      <c r="AH75" s="75" t="s">
        <v>415</v>
      </c>
      <c r="AI75" s="75" t="s">
        <v>415</v>
      </c>
      <c r="AJ75" s="77" t="s">
        <v>412</v>
      </c>
      <c r="AK75" s="75" t="s">
        <v>415</v>
      </c>
      <c r="AL75" s="75" t="s">
        <v>269</v>
      </c>
      <c r="AM75" s="75" t="s">
        <v>415</v>
      </c>
      <c r="AN75" s="75" t="s">
        <v>269</v>
      </c>
    </row>
    <row r="76" spans="1:40" x14ac:dyDescent="0.3">
      <c r="A76" s="39" t="s">
        <v>469</v>
      </c>
      <c r="B76" s="42" t="s">
        <v>372</v>
      </c>
      <c r="C76" s="42" t="s">
        <v>269</v>
      </c>
      <c r="D76" s="42" t="s">
        <v>269</v>
      </c>
      <c r="E76" s="42">
        <v>0.01</v>
      </c>
      <c r="F76" s="75" t="s">
        <v>398</v>
      </c>
      <c r="G76" s="75" t="s">
        <v>398</v>
      </c>
      <c r="H76" s="75" t="s">
        <v>398</v>
      </c>
      <c r="I76" s="75" t="s">
        <v>398</v>
      </c>
      <c r="J76" s="75" t="s">
        <v>398</v>
      </c>
      <c r="K76" s="75" t="s">
        <v>398</v>
      </c>
      <c r="L76" s="75" t="s">
        <v>398</v>
      </c>
      <c r="M76" s="48" t="str">
        <f t="shared" si="0"/>
        <v>&lt;DL</v>
      </c>
      <c r="N76" s="75" t="s">
        <v>398</v>
      </c>
      <c r="O76" s="75" t="s">
        <v>398</v>
      </c>
      <c r="P76" s="48" t="str">
        <f t="shared" si="1"/>
        <v>&lt;DL</v>
      </c>
      <c r="Q76" s="75" t="s">
        <v>398</v>
      </c>
      <c r="R76" s="75" t="s">
        <v>398</v>
      </c>
      <c r="S76" s="75" t="s">
        <v>398</v>
      </c>
      <c r="T76" s="75">
        <v>1.2999999999999999E-2</v>
      </c>
      <c r="U76" s="75" t="s">
        <v>398</v>
      </c>
      <c r="V76" s="75">
        <v>1.9E-2</v>
      </c>
      <c r="W76" s="75">
        <v>5.7000000000000002E-2</v>
      </c>
      <c r="X76" s="75">
        <v>1.4E-2</v>
      </c>
      <c r="Y76" s="75">
        <v>1.2E-2</v>
      </c>
      <c r="Z76" s="75">
        <v>1.2999999999999999E-2</v>
      </c>
      <c r="AA76" s="48" t="str">
        <f t="shared" si="2"/>
        <v>&lt;2xDL</v>
      </c>
      <c r="AB76" s="75" t="s">
        <v>398</v>
      </c>
      <c r="AC76" s="75" t="s">
        <v>398</v>
      </c>
      <c r="AD76" s="75" t="s">
        <v>398</v>
      </c>
      <c r="AE76" s="77" t="s">
        <v>425</v>
      </c>
      <c r="AF76" s="77" t="s">
        <v>425</v>
      </c>
      <c r="AG76" s="75">
        <v>2.7E-2</v>
      </c>
      <c r="AH76" s="75" t="s">
        <v>398</v>
      </c>
      <c r="AI76" s="75" t="s">
        <v>398</v>
      </c>
      <c r="AJ76" s="77" t="s">
        <v>396</v>
      </c>
      <c r="AK76" s="75" t="s">
        <v>398</v>
      </c>
      <c r="AL76" s="75" t="s">
        <v>269</v>
      </c>
      <c r="AM76" s="75" t="s">
        <v>398</v>
      </c>
      <c r="AN76" s="75" t="s">
        <v>269</v>
      </c>
    </row>
    <row r="77" spans="1:40" x14ac:dyDescent="0.3">
      <c r="A77" s="50" t="s">
        <v>611</v>
      </c>
      <c r="B77" s="42" t="s">
        <v>372</v>
      </c>
      <c r="C77" s="42">
        <v>9.0000000000000006E-5</v>
      </c>
      <c r="D77" s="47" t="s">
        <v>269</v>
      </c>
      <c r="E77" s="47">
        <v>1.0000000000000001E-5</v>
      </c>
      <c r="F77" s="75">
        <v>1.02E-4</v>
      </c>
      <c r="G77" s="75">
        <v>1.5200000000000001E-3</v>
      </c>
      <c r="H77" s="75">
        <v>9.1299999999999997E-5</v>
      </c>
      <c r="I77" s="75">
        <v>5.02E-5</v>
      </c>
      <c r="J77" s="75">
        <v>4.1100000000000003E-5</v>
      </c>
      <c r="K77" s="75">
        <v>4.1699999999999997E-5</v>
      </c>
      <c r="L77" s="75">
        <v>4.6E-5</v>
      </c>
      <c r="M77" s="48" t="str">
        <f t="shared" ref="M77:M107" si="11">IFERROR(IF(MAX(K77:L77)&lt;(5*$E77),IF(ABS(K77-L77)&lt;(2*$E77),"&lt;2xDL",IFERROR(ABS(K77-L77)/AVERAGE(K77,L77),"&lt;DL")),IFERROR(ABS(K77-L77)/AVERAGE(K77,L77),"&lt;DL")),"&lt;DL")</f>
        <v>&lt;2xDL</v>
      </c>
      <c r="N77" s="75">
        <v>4.8999999999999998E-5</v>
      </c>
      <c r="O77" s="75">
        <v>3.9799999999999998E-5</v>
      </c>
      <c r="P77" s="48" t="str">
        <f t="shared" ref="P77:P107" si="12">IFERROR(IF(MAX(N77:O77)&lt;(5*$E77),IF(ABS(N77-O77)&lt;(2*$E77),"&lt;2xDL",IFERROR(ABS(N77-O77)/AVERAGE(N77,O77),"&lt;DL")),IFERROR(ABS(N77-O77)/AVERAGE(N77,O77),"&lt;DL")),"&lt;DL")</f>
        <v>&lt;2xDL</v>
      </c>
      <c r="Q77" s="75">
        <v>3.3599999999999997E-5</v>
      </c>
      <c r="R77" s="75">
        <v>5.5999999999999995E-4</v>
      </c>
      <c r="S77" s="75">
        <v>1.5299999999999999E-3</v>
      </c>
      <c r="T77" s="75">
        <v>1.0200000000000001E-3</v>
      </c>
      <c r="U77" s="75">
        <v>8.6299999999999997E-5</v>
      </c>
      <c r="V77" s="75">
        <v>1.7100000000000001E-2</v>
      </c>
      <c r="W77" s="75">
        <v>2.5099999999999998E-4</v>
      </c>
      <c r="X77" s="75">
        <v>7.7200000000000006E-5</v>
      </c>
      <c r="Y77" s="75">
        <v>1.1E-4</v>
      </c>
      <c r="Z77" s="75">
        <v>1.3999999999999999E-4</v>
      </c>
      <c r="AA77" s="48">
        <f t="shared" ref="AA77:AA107" si="13">IFERROR(IF(MAX(Y77:Z77)&lt;(5*$E77),IF(ABS(Y77-Z77)&lt;(2*$E77),"&lt;2xDL",IFERROR(ABS(Y77-Z77)/AVERAGE(Y77,Z77),"&lt;DL")),IFERROR(ABS(Y77-Z77)/AVERAGE(Y77,Z77),"&lt;DL")),"&lt;DL")</f>
        <v>0.23999999999999985</v>
      </c>
      <c r="AB77" s="75">
        <v>6.0899999999999999E-3</v>
      </c>
      <c r="AC77" s="75">
        <v>3.2000000000000002E-3</v>
      </c>
      <c r="AD77" s="75">
        <v>6.4900000000000005E-5</v>
      </c>
      <c r="AE77" s="75">
        <v>0.318</v>
      </c>
      <c r="AF77" s="75">
        <v>0.27800000000000002</v>
      </c>
      <c r="AG77" s="75">
        <v>3.7100000000000002E-3</v>
      </c>
      <c r="AH77" s="75">
        <v>2.0300000000000001E-3</v>
      </c>
      <c r="AI77" s="75">
        <v>1.0300000000000001E-3</v>
      </c>
      <c r="AJ77" s="75">
        <v>7.4200000000000004E-3</v>
      </c>
      <c r="AK77" s="75">
        <v>3.0499999999999999E-4</v>
      </c>
      <c r="AL77" s="75" t="s">
        <v>269</v>
      </c>
      <c r="AM77" s="75" t="s">
        <v>421</v>
      </c>
      <c r="AN77" s="75" t="s">
        <v>269</v>
      </c>
    </row>
    <row r="78" spans="1:40" x14ac:dyDescent="0.3">
      <c r="A78" s="51" t="s">
        <v>470</v>
      </c>
      <c r="B78" s="52" t="s">
        <v>372</v>
      </c>
      <c r="C78" s="52" t="s">
        <v>423</v>
      </c>
      <c r="D78" s="53" t="s">
        <v>269</v>
      </c>
      <c r="E78" s="59">
        <v>1.0000000000000001E-5</v>
      </c>
      <c r="F78" s="55">
        <f t="shared" ref="F78:J78" si="14">IF(F$13&lt;17,0.00004,(IF(F$13&gt;280,0.00037,((10^(0.83*(LOG(F$13))-2.46))/1000))))</f>
        <v>1.4226577963525513E-4</v>
      </c>
      <c r="G78" s="55">
        <f t="shared" si="14"/>
        <v>1.5769963896009203E-4</v>
      </c>
      <c r="H78" s="55">
        <f t="shared" si="14"/>
        <v>1.5121971006940948E-4</v>
      </c>
      <c r="I78" s="55">
        <f t="shared" si="14"/>
        <v>1.3727159392613295E-4</v>
      </c>
      <c r="J78" s="55">
        <f t="shared" si="14"/>
        <v>1.3469256038932742E-4</v>
      </c>
      <c r="K78" s="55">
        <f t="shared" ref="K78:AN78" si="15">IF(K$13&lt;17,0.00004,(IF(K$13&gt;280,0.00037,((10^(0.83*(LOG(K$13))-2.46))/1000))))</f>
        <v>1.7669775293073641E-4</v>
      </c>
      <c r="L78" s="55">
        <f t="shared" si="15"/>
        <v>1.7282957914107686E-4</v>
      </c>
      <c r="M78" s="55" t="s">
        <v>269</v>
      </c>
      <c r="N78" s="55">
        <f t="shared" si="15"/>
        <v>1.5980366679095305E-4</v>
      </c>
      <c r="O78" s="55">
        <f t="shared" si="15"/>
        <v>1.6111580388926294E-4</v>
      </c>
      <c r="P78" s="48" t="s">
        <v>269</v>
      </c>
      <c r="Q78" s="55">
        <f t="shared" si="15"/>
        <v>1.2592890895943916E-4</v>
      </c>
      <c r="R78" s="55">
        <f t="shared" si="15"/>
        <v>1.1633809663388873E-4</v>
      </c>
      <c r="S78" s="55">
        <f t="shared" si="15"/>
        <v>3.6999999999999999E-4</v>
      </c>
      <c r="T78" s="55">
        <f t="shared" si="15"/>
        <v>3.6999999999999999E-4</v>
      </c>
      <c r="U78" s="55">
        <f t="shared" si="15"/>
        <v>3.6999999999999999E-4</v>
      </c>
      <c r="V78" s="55">
        <f t="shared" si="15"/>
        <v>3.6999999999999999E-4</v>
      </c>
      <c r="W78" s="55">
        <f t="shared" si="15"/>
        <v>3.6999999999999999E-4</v>
      </c>
      <c r="X78" s="55">
        <f t="shared" si="15"/>
        <v>3.6999999999999999E-4</v>
      </c>
      <c r="Y78" s="55">
        <f t="shared" si="15"/>
        <v>3.6999999999999999E-4</v>
      </c>
      <c r="Z78" s="55">
        <f t="shared" si="15"/>
        <v>3.6999999999999999E-4</v>
      </c>
      <c r="AA78" s="48" t="s">
        <v>269</v>
      </c>
      <c r="AB78" s="55">
        <f t="shared" si="15"/>
        <v>3.6999999999999999E-4</v>
      </c>
      <c r="AC78" s="55">
        <f t="shared" si="15"/>
        <v>2.5815240729353391E-4</v>
      </c>
      <c r="AD78" s="55">
        <f t="shared" si="15"/>
        <v>5.915192283162894E-5</v>
      </c>
      <c r="AE78" s="55">
        <f t="shared" si="15"/>
        <v>3.6999999999999999E-4</v>
      </c>
      <c r="AF78" s="55">
        <f t="shared" si="15"/>
        <v>3.6999999999999999E-4</v>
      </c>
      <c r="AG78" s="55">
        <f t="shared" si="15"/>
        <v>3.6999999999999999E-4</v>
      </c>
      <c r="AH78" s="55">
        <f t="shared" si="15"/>
        <v>3.6999999999999999E-4</v>
      </c>
      <c r="AI78" s="55">
        <f t="shared" si="15"/>
        <v>2.3774736466543415E-4</v>
      </c>
      <c r="AJ78" s="55">
        <f t="shared" si="15"/>
        <v>3.6999999999999999E-4</v>
      </c>
      <c r="AK78" s="55">
        <f t="shared" si="15"/>
        <v>2.4016608228971328E-4</v>
      </c>
      <c r="AL78" s="55">
        <f t="shared" si="15"/>
        <v>2.7705917662001383E-4</v>
      </c>
      <c r="AM78" s="55">
        <f t="shared" si="15"/>
        <v>3.6999999999999999E-4</v>
      </c>
      <c r="AN78" s="55">
        <f t="shared" si="15"/>
        <v>3.6999999999999999E-4</v>
      </c>
    </row>
    <row r="79" spans="1:40" x14ac:dyDescent="0.3">
      <c r="A79" s="39" t="s">
        <v>471</v>
      </c>
      <c r="B79" s="42" t="s">
        <v>372</v>
      </c>
      <c r="C79" s="42" t="s">
        <v>269</v>
      </c>
      <c r="D79" s="42" t="s">
        <v>269</v>
      </c>
      <c r="E79" s="42">
        <v>0.05</v>
      </c>
      <c r="F79" s="75">
        <v>26.3</v>
      </c>
      <c r="G79" s="75">
        <v>29.7</v>
      </c>
      <c r="H79" s="75">
        <v>25.8</v>
      </c>
      <c r="I79" s="75">
        <v>22.1</v>
      </c>
      <c r="J79" s="75">
        <v>21.5</v>
      </c>
      <c r="K79" s="75">
        <v>30.1</v>
      </c>
      <c r="L79" s="75">
        <v>29.4</v>
      </c>
      <c r="M79" s="48">
        <f t="shared" si="11"/>
        <v>2.3529411764705979E-2</v>
      </c>
      <c r="N79" s="75">
        <v>26.3</v>
      </c>
      <c r="O79" s="75">
        <v>26.5</v>
      </c>
      <c r="P79" s="48">
        <f t="shared" si="12"/>
        <v>7.5757575757575491E-3</v>
      </c>
      <c r="Q79" s="75">
        <v>21.1</v>
      </c>
      <c r="R79" s="75">
        <v>20.399999999999999</v>
      </c>
      <c r="S79" s="75">
        <v>154</v>
      </c>
      <c r="T79" s="75">
        <v>129</v>
      </c>
      <c r="U79" s="75">
        <v>116</v>
      </c>
      <c r="V79" s="75">
        <v>119</v>
      </c>
      <c r="W79" s="75">
        <v>254</v>
      </c>
      <c r="X79" s="75">
        <v>127</v>
      </c>
      <c r="Y79" s="75">
        <v>125</v>
      </c>
      <c r="Z79" s="75">
        <v>122</v>
      </c>
      <c r="AA79" s="48">
        <f t="shared" si="13"/>
        <v>2.4291497975708502E-2</v>
      </c>
      <c r="AB79" s="75">
        <v>69</v>
      </c>
      <c r="AC79" s="75">
        <v>45.4</v>
      </c>
      <c r="AD79" s="75">
        <v>9.09</v>
      </c>
      <c r="AE79" s="75">
        <v>395</v>
      </c>
      <c r="AF79" s="75">
        <v>136</v>
      </c>
      <c r="AG79" s="75">
        <v>174</v>
      </c>
      <c r="AH79" s="75">
        <v>125</v>
      </c>
      <c r="AI79" s="75">
        <v>56.4</v>
      </c>
      <c r="AJ79" s="75">
        <v>683</v>
      </c>
      <c r="AK79" s="75">
        <v>47.7</v>
      </c>
      <c r="AL79" s="75" t="s">
        <v>269</v>
      </c>
      <c r="AM79" s="75" t="s">
        <v>425</v>
      </c>
      <c r="AN79" s="75" t="s">
        <v>269</v>
      </c>
    </row>
    <row r="80" spans="1:40" x14ac:dyDescent="0.3">
      <c r="A80" s="39" t="s">
        <v>472</v>
      </c>
      <c r="B80" s="42" t="s">
        <v>372</v>
      </c>
      <c r="C80" s="42">
        <v>8.8999999999999999E-3</v>
      </c>
      <c r="D80" s="47" t="s">
        <v>269</v>
      </c>
      <c r="E80" s="47">
        <v>1E-4</v>
      </c>
      <c r="F80" s="75">
        <v>2.4000000000000001E-4</v>
      </c>
      <c r="G80" s="75">
        <v>2.0000000000000001E-4</v>
      </c>
      <c r="H80" s="75">
        <v>1.7000000000000001E-4</v>
      </c>
      <c r="I80" s="75" t="s">
        <v>412</v>
      </c>
      <c r="J80" s="75">
        <v>1.3999999999999999E-4</v>
      </c>
      <c r="K80" s="75">
        <v>1.2E-4</v>
      </c>
      <c r="L80" s="75">
        <v>1.2999999999999999E-4</v>
      </c>
      <c r="M80" s="48" t="str">
        <f t="shared" si="11"/>
        <v>&lt;2xDL</v>
      </c>
      <c r="N80" s="75">
        <v>1.6000000000000001E-4</v>
      </c>
      <c r="O80" s="75">
        <v>1.7000000000000001E-4</v>
      </c>
      <c r="P80" s="48" t="str">
        <f t="shared" si="12"/>
        <v>&lt;2xDL</v>
      </c>
      <c r="Q80" s="75">
        <v>1.1E-4</v>
      </c>
      <c r="R80" s="75">
        <v>2.9E-4</v>
      </c>
      <c r="S80" s="75" t="s">
        <v>412</v>
      </c>
      <c r="T80" s="75" t="s">
        <v>412</v>
      </c>
      <c r="U80" s="75">
        <v>1.2E-4</v>
      </c>
      <c r="V80" s="75" t="s">
        <v>412</v>
      </c>
      <c r="W80" s="75">
        <v>3.6000000000000002E-4</v>
      </c>
      <c r="X80" s="75">
        <v>1.7000000000000001E-4</v>
      </c>
      <c r="Y80" s="75">
        <v>1.2999999999999999E-4</v>
      </c>
      <c r="Z80" s="75">
        <v>1.2999999999999999E-4</v>
      </c>
      <c r="AA80" s="48" t="str">
        <f t="shared" si="13"/>
        <v>&lt;2xDL</v>
      </c>
      <c r="AB80" s="75">
        <v>1.4999999999999999E-4</v>
      </c>
      <c r="AC80" s="75">
        <v>1.4999999999999999E-4</v>
      </c>
      <c r="AD80" s="75">
        <v>1.8000000000000001E-4</v>
      </c>
      <c r="AE80" s="77" t="s">
        <v>429</v>
      </c>
      <c r="AF80" s="77" t="s">
        <v>429</v>
      </c>
      <c r="AG80" s="75" t="s">
        <v>412</v>
      </c>
      <c r="AH80" s="75" t="s">
        <v>412</v>
      </c>
      <c r="AI80" s="75" t="s">
        <v>412</v>
      </c>
      <c r="AJ80" s="77" t="s">
        <v>427</v>
      </c>
      <c r="AK80" s="75">
        <v>1.1E-4</v>
      </c>
      <c r="AL80" s="75" t="s">
        <v>269</v>
      </c>
      <c r="AM80" s="75" t="s">
        <v>412</v>
      </c>
      <c r="AN80" s="75" t="s">
        <v>269</v>
      </c>
    </row>
    <row r="81" spans="1:40" x14ac:dyDescent="0.3">
      <c r="A81" s="39" t="s">
        <v>473</v>
      </c>
      <c r="B81" s="42" t="s">
        <v>372</v>
      </c>
      <c r="C81" s="42" t="s">
        <v>269</v>
      </c>
      <c r="D81" s="42" t="s">
        <v>269</v>
      </c>
      <c r="E81" s="42">
        <v>1E-4</v>
      </c>
      <c r="F81" s="75">
        <v>4.0000000000000002E-4</v>
      </c>
      <c r="G81" s="75">
        <v>3.3E-4</v>
      </c>
      <c r="H81" s="75">
        <v>2.0000000000000001E-4</v>
      </c>
      <c r="I81" s="75">
        <v>1.1E-4</v>
      </c>
      <c r="J81" s="75">
        <v>1.1E-4</v>
      </c>
      <c r="K81" s="75">
        <v>1.2999999999999999E-4</v>
      </c>
      <c r="L81" s="75">
        <v>1.3999999999999999E-4</v>
      </c>
      <c r="M81" s="48" t="str">
        <f t="shared" si="11"/>
        <v>&lt;2xDL</v>
      </c>
      <c r="N81" s="75">
        <v>1.6000000000000001E-4</v>
      </c>
      <c r="O81" s="75">
        <v>1.7000000000000001E-4</v>
      </c>
      <c r="P81" s="48" t="str">
        <f t="shared" si="12"/>
        <v>&lt;2xDL</v>
      </c>
      <c r="Q81" s="75" t="s">
        <v>412</v>
      </c>
      <c r="R81" s="75">
        <v>1.3999999999999999E-4</v>
      </c>
      <c r="S81" s="75">
        <v>8.8999999999999995E-4</v>
      </c>
      <c r="T81" s="75">
        <v>2.9E-4</v>
      </c>
      <c r="U81" s="75">
        <v>4.4000000000000002E-4</v>
      </c>
      <c r="V81" s="75">
        <v>1.6299999999999999E-3</v>
      </c>
      <c r="W81" s="75">
        <v>7.45E-3</v>
      </c>
      <c r="X81" s="75">
        <v>1.2800000000000001E-3</v>
      </c>
      <c r="Y81" s="75">
        <v>1.2099999999999999E-3</v>
      </c>
      <c r="Z81" s="75">
        <v>1.16E-3</v>
      </c>
      <c r="AA81" s="48">
        <f t="shared" si="13"/>
        <v>4.2194092827004155E-2</v>
      </c>
      <c r="AB81" s="75" t="s">
        <v>412</v>
      </c>
      <c r="AC81" s="75" t="s">
        <v>412</v>
      </c>
      <c r="AD81" s="75" t="s">
        <v>412</v>
      </c>
      <c r="AE81" s="75">
        <v>2.76E-2</v>
      </c>
      <c r="AF81" s="75">
        <v>5.1299999999999998E-2</v>
      </c>
      <c r="AG81" s="75">
        <v>2.5999999999999998E-4</v>
      </c>
      <c r="AH81" s="75" t="s">
        <v>412</v>
      </c>
      <c r="AI81" s="75">
        <v>2.0000000000000001E-4</v>
      </c>
      <c r="AJ81" s="77" t="s">
        <v>427</v>
      </c>
      <c r="AK81" s="75" t="s">
        <v>412</v>
      </c>
      <c r="AL81" s="75" t="s">
        <v>269</v>
      </c>
      <c r="AM81" s="75" t="s">
        <v>412</v>
      </c>
      <c r="AN81" s="75" t="s">
        <v>269</v>
      </c>
    </row>
    <row r="82" spans="1:40" x14ac:dyDescent="0.3">
      <c r="A82" s="50" t="s">
        <v>612</v>
      </c>
      <c r="B82" s="42" t="s">
        <v>372</v>
      </c>
      <c r="C82" s="42">
        <v>2E-3</v>
      </c>
      <c r="D82" s="47" t="s">
        <v>269</v>
      </c>
      <c r="E82" s="47">
        <v>2.0000000000000001E-4</v>
      </c>
      <c r="F82" s="75">
        <v>3.3300000000000001E-3</v>
      </c>
      <c r="G82" s="75">
        <v>9.9699999999999997E-3</v>
      </c>
      <c r="H82" s="75">
        <v>2.2499999999999998E-3</v>
      </c>
      <c r="I82" s="75">
        <v>1.9499999999999999E-3</v>
      </c>
      <c r="J82" s="75">
        <v>1.9599999999999999E-3</v>
      </c>
      <c r="K82" s="75">
        <v>1.5200000000000001E-3</v>
      </c>
      <c r="L82" s="75">
        <v>1.5499999999999999E-3</v>
      </c>
      <c r="M82" s="48">
        <f t="shared" si="11"/>
        <v>1.954397394136799E-2</v>
      </c>
      <c r="N82" s="75">
        <v>1.97E-3</v>
      </c>
      <c r="O82" s="75">
        <v>1.97E-3</v>
      </c>
      <c r="P82" s="48">
        <f t="shared" si="12"/>
        <v>0</v>
      </c>
      <c r="Q82" s="75">
        <v>2.31E-3</v>
      </c>
      <c r="R82" s="75">
        <v>6.5100000000000002E-3</v>
      </c>
      <c r="S82" s="75">
        <v>2.2399999999999998E-3</v>
      </c>
      <c r="T82" s="75">
        <v>2.0899999999999998E-3</v>
      </c>
      <c r="U82" s="75">
        <v>1.5E-3</v>
      </c>
      <c r="V82" s="75">
        <v>4.4900000000000002E-2</v>
      </c>
      <c r="W82" s="75">
        <v>1.7799999999999999E-3</v>
      </c>
      <c r="X82" s="75">
        <v>1.5299999999999999E-3</v>
      </c>
      <c r="Y82" s="75">
        <v>1.5299999999999999E-3</v>
      </c>
      <c r="Z82" s="75">
        <v>1.5499999999999999E-3</v>
      </c>
      <c r="AA82" s="48">
        <f t="shared" si="13"/>
        <v>1.2987012987013023E-2</v>
      </c>
      <c r="AB82" s="75">
        <v>2.4499999999999999E-3</v>
      </c>
      <c r="AC82" s="75">
        <v>2.6099999999999999E-3</v>
      </c>
      <c r="AD82" s="75">
        <v>3.46E-3</v>
      </c>
      <c r="AE82" s="75">
        <v>1.45</v>
      </c>
      <c r="AF82" s="75">
        <v>0.433</v>
      </c>
      <c r="AG82" s="75">
        <v>1.11E-2</v>
      </c>
      <c r="AH82" s="75">
        <v>6.8000000000000005E-4</v>
      </c>
      <c r="AI82" s="75">
        <v>2.2700000000000001E-2</v>
      </c>
      <c r="AJ82" s="75">
        <v>2.7299999999999998E-3</v>
      </c>
      <c r="AK82" s="75">
        <v>3.4299999999999999E-3</v>
      </c>
      <c r="AL82" s="75" t="s">
        <v>269</v>
      </c>
      <c r="AM82" s="75" t="s">
        <v>427</v>
      </c>
      <c r="AN82" s="75" t="s">
        <v>269</v>
      </c>
    </row>
    <row r="83" spans="1:40" x14ac:dyDescent="0.3">
      <c r="A83" s="51" t="s">
        <v>474</v>
      </c>
      <c r="B83" s="52" t="s">
        <v>372</v>
      </c>
      <c r="C83" s="53" t="s">
        <v>269</v>
      </c>
      <c r="D83" s="52" t="s">
        <v>423</v>
      </c>
      <c r="E83" s="56">
        <f>IF(E$13&lt;82,0.002,(IF(E$13&gt;180,0.004,((EXP(0.8545*(LN(E$13))-1.465))*0.2)/1000)))</f>
        <v>2E-3</v>
      </c>
      <c r="F83" s="56">
        <f t="shared" ref="F83:J83" si="16">IF(F$13&lt;82,0.002,(IF(F$13&gt;180,0.004,((EXP(0.8545*(LN(F$13))-1.465))*0.2)/1000)))</f>
        <v>2.1159463090171136E-3</v>
      </c>
      <c r="G83" s="56">
        <f t="shared" si="16"/>
        <v>2.3526387456327008E-3</v>
      </c>
      <c r="H83" s="56">
        <f t="shared" si="16"/>
        <v>2.2531757063707146E-3</v>
      </c>
      <c r="I83" s="56">
        <f t="shared" si="16"/>
        <v>2.0395143158593544E-3</v>
      </c>
      <c r="J83" s="56">
        <f t="shared" si="16"/>
        <v>2.0000762266886869E-3</v>
      </c>
      <c r="K83" s="56">
        <f t="shared" ref="K83:AN83" si="17">IF(K$13&lt;82,0.002,(IF(K$13&gt;180,0.004,((EXP(0.8545*(LN(K$13))-1.465))*0.2)/1000)))</f>
        <v>2.6449275184942333E-3</v>
      </c>
      <c r="L83" s="56">
        <f t="shared" si="17"/>
        <v>2.5853364250706646E-3</v>
      </c>
      <c r="M83" s="56" t="s">
        <v>269</v>
      </c>
      <c r="N83" s="56">
        <f t="shared" si="17"/>
        <v>2.3849605163333166E-3</v>
      </c>
      <c r="O83" s="56">
        <f t="shared" si="17"/>
        <v>2.4051237475513636E-3</v>
      </c>
      <c r="P83" s="48" t="s">
        <v>269</v>
      </c>
      <c r="Q83" s="56">
        <f t="shared" si="17"/>
        <v>2E-3</v>
      </c>
      <c r="R83" s="56">
        <f t="shared" si="17"/>
        <v>2E-3</v>
      </c>
      <c r="S83" s="56">
        <f t="shared" si="17"/>
        <v>4.0000000000000001E-3</v>
      </c>
      <c r="T83" s="56">
        <f t="shared" si="17"/>
        <v>4.0000000000000001E-3</v>
      </c>
      <c r="U83" s="56">
        <f t="shared" si="17"/>
        <v>4.0000000000000001E-3</v>
      </c>
      <c r="V83" s="56">
        <f t="shared" si="17"/>
        <v>4.0000000000000001E-3</v>
      </c>
      <c r="W83" s="56">
        <f t="shared" si="17"/>
        <v>4.0000000000000001E-3</v>
      </c>
      <c r="X83" s="56">
        <f t="shared" si="17"/>
        <v>4.0000000000000001E-3</v>
      </c>
      <c r="Y83" s="56">
        <f t="shared" si="17"/>
        <v>4.0000000000000001E-3</v>
      </c>
      <c r="Z83" s="56">
        <f t="shared" si="17"/>
        <v>4.0000000000000001E-3</v>
      </c>
      <c r="AA83" s="48" t="s">
        <v>269</v>
      </c>
      <c r="AB83" s="56">
        <f t="shared" si="17"/>
        <v>4.0000000000000001E-3</v>
      </c>
      <c r="AC83" s="56">
        <f t="shared" si="17"/>
        <v>3.9076794886408125E-3</v>
      </c>
      <c r="AD83" s="56">
        <f t="shared" si="17"/>
        <v>2E-3</v>
      </c>
      <c r="AE83" s="56">
        <f t="shared" si="17"/>
        <v>4.0000000000000001E-3</v>
      </c>
      <c r="AF83" s="56">
        <f t="shared" si="17"/>
        <v>4.0000000000000001E-3</v>
      </c>
      <c r="AG83" s="56">
        <f t="shared" si="17"/>
        <v>4.0000000000000001E-3</v>
      </c>
      <c r="AH83" s="56">
        <f t="shared" si="17"/>
        <v>4.0000000000000001E-3</v>
      </c>
      <c r="AI83" s="56">
        <f t="shared" si="17"/>
        <v>3.590069760319553E-3</v>
      </c>
      <c r="AJ83" s="56">
        <f t="shared" si="17"/>
        <v>4.0000000000000001E-3</v>
      </c>
      <c r="AK83" s="56">
        <f t="shared" si="17"/>
        <v>3.6276769872774037E-3</v>
      </c>
      <c r="AL83" s="56">
        <f t="shared" si="17"/>
        <v>4.0000000000000001E-3</v>
      </c>
      <c r="AM83" s="56">
        <f t="shared" si="17"/>
        <v>4.0000000000000001E-3</v>
      </c>
      <c r="AN83" s="56">
        <f t="shared" si="17"/>
        <v>4.0000000000000001E-3</v>
      </c>
    </row>
    <row r="84" spans="1:40" x14ac:dyDescent="0.3">
      <c r="A84" s="39" t="s">
        <v>475</v>
      </c>
      <c r="B84" s="42" t="s">
        <v>372</v>
      </c>
      <c r="C84" s="42">
        <v>0.3</v>
      </c>
      <c r="D84" s="47" t="s">
        <v>269</v>
      </c>
      <c r="E84" s="47">
        <v>0.01</v>
      </c>
      <c r="F84" s="75">
        <v>0.33900000000000002</v>
      </c>
      <c r="G84" s="75">
        <v>0.29599999999999999</v>
      </c>
      <c r="H84" s="75">
        <v>0.104</v>
      </c>
      <c r="I84" s="75">
        <v>0.111</v>
      </c>
      <c r="J84" s="75">
        <v>0.11</v>
      </c>
      <c r="K84" s="75">
        <v>8.2000000000000003E-2</v>
      </c>
      <c r="L84" s="75">
        <v>7.9000000000000001E-2</v>
      </c>
      <c r="M84" s="48">
        <f t="shared" si="11"/>
        <v>3.7267080745341644E-2</v>
      </c>
      <c r="N84" s="75">
        <v>0.185</v>
      </c>
      <c r="O84" s="75">
        <v>0.189</v>
      </c>
      <c r="P84" s="48">
        <f t="shared" si="12"/>
        <v>2.1390374331550822E-2</v>
      </c>
      <c r="Q84" s="75">
        <v>0.06</v>
      </c>
      <c r="R84" s="75">
        <v>0.245</v>
      </c>
      <c r="S84" s="75">
        <v>1.08</v>
      </c>
      <c r="T84" s="75">
        <v>0.20699999999999999</v>
      </c>
      <c r="U84" s="75">
        <v>0.74</v>
      </c>
      <c r="V84" s="75">
        <v>1.0999999999999999E-2</v>
      </c>
      <c r="W84" s="75">
        <v>15.3</v>
      </c>
      <c r="X84" s="75">
        <v>0.96399999999999997</v>
      </c>
      <c r="Y84" s="75">
        <v>0.49199999999999999</v>
      </c>
      <c r="Z84" s="75">
        <v>0.48199999999999998</v>
      </c>
      <c r="AA84" s="48">
        <f t="shared" si="13"/>
        <v>2.053388090349078E-2</v>
      </c>
      <c r="AB84" s="75">
        <v>5.8000000000000003E-2</v>
      </c>
      <c r="AC84" s="75">
        <v>0.128</v>
      </c>
      <c r="AD84" s="75">
        <v>0.1</v>
      </c>
      <c r="AE84" s="75">
        <v>0.11600000000000001</v>
      </c>
      <c r="AF84" s="75">
        <v>42.5</v>
      </c>
      <c r="AG84" s="75">
        <v>2.8000000000000001E-2</v>
      </c>
      <c r="AH84" s="75" t="s">
        <v>398</v>
      </c>
      <c r="AI84" s="75">
        <v>0.01</v>
      </c>
      <c r="AJ84" s="75" t="s">
        <v>398</v>
      </c>
      <c r="AK84" s="75" t="s">
        <v>398</v>
      </c>
      <c r="AL84" s="75" t="s">
        <v>269</v>
      </c>
      <c r="AM84" s="75" t="s">
        <v>398</v>
      </c>
      <c r="AN84" s="75" t="s">
        <v>269</v>
      </c>
    </row>
    <row r="85" spans="1:40" x14ac:dyDescent="0.3">
      <c r="A85" s="50" t="s">
        <v>613</v>
      </c>
      <c r="B85" s="42" t="s">
        <v>372</v>
      </c>
      <c r="C85" s="42">
        <v>1E-3</v>
      </c>
      <c r="D85" s="47" t="s">
        <v>269</v>
      </c>
      <c r="E85" s="47">
        <v>5.0000000000000002E-5</v>
      </c>
      <c r="F85" s="75">
        <v>2.0000000000000001E-4</v>
      </c>
      <c r="G85" s="75">
        <v>6.8499999999999995E-4</v>
      </c>
      <c r="H85" s="75">
        <v>1.7799999999999999E-4</v>
      </c>
      <c r="I85" s="75">
        <v>1.01E-4</v>
      </c>
      <c r="J85" s="75">
        <v>8.8999999999999995E-5</v>
      </c>
      <c r="K85" s="75">
        <v>8.7000000000000001E-5</v>
      </c>
      <c r="L85" s="75">
        <v>8.1000000000000004E-5</v>
      </c>
      <c r="M85" s="48" t="str">
        <f t="shared" si="11"/>
        <v>&lt;2xDL</v>
      </c>
      <c r="N85" s="75">
        <v>9.6000000000000002E-5</v>
      </c>
      <c r="O85" s="75">
        <v>9.5000000000000005E-5</v>
      </c>
      <c r="P85" s="48" t="str">
        <f t="shared" si="12"/>
        <v>&lt;2xDL</v>
      </c>
      <c r="Q85" s="75">
        <v>1.34E-4</v>
      </c>
      <c r="R85" s="75">
        <v>7.6499999999999995E-4</v>
      </c>
      <c r="S85" s="75">
        <v>3.8999999999999999E-4</v>
      </c>
      <c r="T85" s="75">
        <v>1.93E-4</v>
      </c>
      <c r="U85" s="75">
        <v>7.4999999999999993E-5</v>
      </c>
      <c r="V85" s="75">
        <v>8.7000000000000001E-5</v>
      </c>
      <c r="W85" s="75" t="s">
        <v>415</v>
      </c>
      <c r="X85" s="75">
        <v>6.6000000000000005E-5</v>
      </c>
      <c r="Y85" s="75">
        <v>2.6699999999999998E-4</v>
      </c>
      <c r="Z85" s="75">
        <v>2.5500000000000002E-4</v>
      </c>
      <c r="AA85" s="48">
        <f t="shared" si="13"/>
        <v>4.5977011494252748E-2</v>
      </c>
      <c r="AB85" s="75" t="s">
        <v>415</v>
      </c>
      <c r="AC85" s="75" t="s">
        <v>415</v>
      </c>
      <c r="AD85" s="75" t="s">
        <v>415</v>
      </c>
      <c r="AE85" s="75">
        <v>1.16E-3</v>
      </c>
      <c r="AF85" s="75">
        <v>2.2300000000000002E-3</v>
      </c>
      <c r="AG85" s="75">
        <v>1.6999999999999999E-3</v>
      </c>
      <c r="AH85" s="75">
        <v>5.5000000000000002E-5</v>
      </c>
      <c r="AI85" s="75">
        <v>1.05E-4</v>
      </c>
      <c r="AJ85" s="77" t="s">
        <v>412</v>
      </c>
      <c r="AK85" s="75">
        <v>1.06E-4</v>
      </c>
      <c r="AL85" s="75" t="s">
        <v>269</v>
      </c>
      <c r="AM85" s="75" t="s">
        <v>415</v>
      </c>
      <c r="AN85" s="75" t="s">
        <v>269</v>
      </c>
    </row>
    <row r="86" spans="1:40" x14ac:dyDescent="0.3">
      <c r="A86" s="51" t="s">
        <v>476</v>
      </c>
      <c r="B86" s="52" t="s">
        <v>372</v>
      </c>
      <c r="C86" s="42"/>
      <c r="D86" s="47"/>
      <c r="E86" s="59">
        <v>5.0000000000000002E-5</v>
      </c>
      <c r="F86" s="56">
        <f t="shared" ref="F86:J86" si="18">IF(F$13&lt;61,0.001,(IF(F$13&gt;180,0.007,(EXP(1.273*(LN(F$13))-4.705))/1000)))</f>
        <v>2.6959571265701004E-3</v>
      </c>
      <c r="G86" s="56">
        <f t="shared" si="18"/>
        <v>3.1573107623290185E-3</v>
      </c>
      <c r="H86" s="56">
        <f t="shared" si="18"/>
        <v>2.9605278771715382E-3</v>
      </c>
      <c r="I86" s="56">
        <f t="shared" si="18"/>
        <v>2.5521709751337549E-3</v>
      </c>
      <c r="J86" s="56">
        <f t="shared" si="18"/>
        <v>2.4789986278045757E-3</v>
      </c>
      <c r="K86" s="56">
        <f t="shared" ref="K86:AN86" si="19">IF(K$13&lt;61,0.001,(IF(K$13&gt;180,0.007,(EXP(1.273*(LN(K$13))-4.705))/1000)))</f>
        <v>3.7591039762205829E-3</v>
      </c>
      <c r="L86" s="56">
        <f t="shared" si="19"/>
        <v>3.6336292647741342E-3</v>
      </c>
      <c r="M86" s="56" t="s">
        <v>269</v>
      </c>
      <c r="N86" s="56">
        <f t="shared" si="19"/>
        <v>3.2221486445479968E-3</v>
      </c>
      <c r="O86" s="56">
        <f t="shared" si="19"/>
        <v>3.2628152336134659E-3</v>
      </c>
      <c r="P86" s="48" t="s">
        <v>269</v>
      </c>
      <c r="Q86" s="56">
        <f t="shared" si="19"/>
        <v>2.2359565577335849E-3</v>
      </c>
      <c r="R86" s="56">
        <f t="shared" si="19"/>
        <v>1.9801474559172426E-3</v>
      </c>
      <c r="S86" s="56">
        <f t="shared" si="19"/>
        <v>7.0000000000000001E-3</v>
      </c>
      <c r="T86" s="56">
        <f t="shared" si="19"/>
        <v>7.0000000000000001E-3</v>
      </c>
      <c r="U86" s="56">
        <f t="shared" si="19"/>
        <v>7.0000000000000001E-3</v>
      </c>
      <c r="V86" s="56">
        <f t="shared" si="19"/>
        <v>7.0000000000000001E-3</v>
      </c>
      <c r="W86" s="56">
        <f t="shared" si="19"/>
        <v>7.0000000000000001E-3</v>
      </c>
      <c r="X86" s="56">
        <f t="shared" si="19"/>
        <v>7.0000000000000001E-3</v>
      </c>
      <c r="Y86" s="56">
        <f t="shared" si="19"/>
        <v>7.0000000000000001E-3</v>
      </c>
      <c r="Z86" s="56">
        <f t="shared" si="19"/>
        <v>7.0000000000000001E-3</v>
      </c>
      <c r="AA86" s="48" t="s">
        <v>269</v>
      </c>
      <c r="AB86" s="56">
        <f t="shared" si="19"/>
        <v>7.0000000000000001E-3</v>
      </c>
      <c r="AC86" s="56">
        <f t="shared" si="19"/>
        <v>6.7236695614219634E-3</v>
      </c>
      <c r="AD86" s="56">
        <f t="shared" si="19"/>
        <v>1E-3</v>
      </c>
      <c r="AE86" s="56">
        <f t="shared" si="19"/>
        <v>7.0000000000000001E-3</v>
      </c>
      <c r="AF86" s="56">
        <f t="shared" si="19"/>
        <v>7.0000000000000001E-3</v>
      </c>
      <c r="AG86" s="56">
        <f t="shared" si="19"/>
        <v>7.0000000000000001E-3</v>
      </c>
      <c r="AH86" s="56">
        <f t="shared" si="19"/>
        <v>7.0000000000000001E-3</v>
      </c>
      <c r="AI86" s="56">
        <f t="shared" si="19"/>
        <v>5.9259677417624109E-3</v>
      </c>
      <c r="AJ86" s="56">
        <f t="shared" si="19"/>
        <v>7.0000000000000001E-3</v>
      </c>
      <c r="AK86" s="56">
        <f t="shared" si="19"/>
        <v>6.0186837442261039E-3</v>
      </c>
      <c r="AL86" s="56">
        <f t="shared" si="19"/>
        <v>7.0000000000000001E-3</v>
      </c>
      <c r="AM86" s="56">
        <f t="shared" si="19"/>
        <v>7.0000000000000001E-3</v>
      </c>
      <c r="AN86" s="56">
        <f t="shared" si="19"/>
        <v>7.0000000000000001E-3</v>
      </c>
    </row>
    <row r="87" spans="1:40" x14ac:dyDescent="0.3">
      <c r="A87" s="39" t="s">
        <v>477</v>
      </c>
      <c r="B87" s="42" t="s">
        <v>372</v>
      </c>
      <c r="C87" s="42" t="s">
        <v>269</v>
      </c>
      <c r="D87" s="42" t="s">
        <v>269</v>
      </c>
      <c r="E87" s="42">
        <v>5.0000000000000001E-4</v>
      </c>
      <c r="F87" s="75" t="s">
        <v>401</v>
      </c>
      <c r="G87" s="75" t="s">
        <v>401</v>
      </c>
      <c r="H87" s="75" t="s">
        <v>401</v>
      </c>
      <c r="I87" s="75" t="s">
        <v>401</v>
      </c>
      <c r="J87" s="75" t="s">
        <v>401</v>
      </c>
      <c r="K87" s="75" t="s">
        <v>401</v>
      </c>
      <c r="L87" s="75" t="s">
        <v>401</v>
      </c>
      <c r="M87" s="48" t="str">
        <f t="shared" si="11"/>
        <v>&lt;DL</v>
      </c>
      <c r="N87" s="75" t="s">
        <v>401</v>
      </c>
      <c r="O87" s="75" t="s">
        <v>401</v>
      </c>
      <c r="P87" s="48" t="str">
        <f t="shared" si="12"/>
        <v>&lt;DL</v>
      </c>
      <c r="Q87" s="75" t="s">
        <v>401</v>
      </c>
      <c r="R87" s="75" t="s">
        <v>401</v>
      </c>
      <c r="S87" s="75">
        <v>8.0000000000000002E-3</v>
      </c>
      <c r="T87" s="75">
        <v>4.7000000000000002E-3</v>
      </c>
      <c r="U87" s="75">
        <v>2.5999999999999999E-3</v>
      </c>
      <c r="V87" s="75">
        <v>2.3E-3</v>
      </c>
      <c r="W87" s="75">
        <v>1.1999999999999999E-3</v>
      </c>
      <c r="X87" s="75">
        <v>2.3E-3</v>
      </c>
      <c r="Y87" s="75">
        <v>2.0999999999999999E-3</v>
      </c>
      <c r="Z87" s="75">
        <v>1.8E-3</v>
      </c>
      <c r="AA87" s="48" t="str">
        <f t="shared" si="13"/>
        <v>&lt;2xDL</v>
      </c>
      <c r="AB87" s="75">
        <v>1.1999999999999999E-3</v>
      </c>
      <c r="AC87" s="75" t="s">
        <v>401</v>
      </c>
      <c r="AD87" s="75" t="s">
        <v>401</v>
      </c>
      <c r="AE87" s="75">
        <v>8.6E-3</v>
      </c>
      <c r="AF87" s="77" t="s">
        <v>389</v>
      </c>
      <c r="AG87" s="75">
        <v>5.7999999999999996E-3</v>
      </c>
      <c r="AH87" s="75">
        <v>2.5999999999999999E-3</v>
      </c>
      <c r="AI87" s="75" t="s">
        <v>401</v>
      </c>
      <c r="AJ87" s="75">
        <v>6.7000000000000002E-3</v>
      </c>
      <c r="AK87" s="75">
        <v>1.6999999999999999E-3</v>
      </c>
      <c r="AL87" s="75" t="s">
        <v>269</v>
      </c>
      <c r="AM87" s="75" t="s">
        <v>401</v>
      </c>
      <c r="AN87" s="75" t="s">
        <v>269</v>
      </c>
    </row>
    <row r="88" spans="1:40" x14ac:dyDescent="0.3">
      <c r="A88" s="39" t="s">
        <v>478</v>
      </c>
      <c r="B88" s="42" t="s">
        <v>372</v>
      </c>
      <c r="C88" s="42" t="s">
        <v>269</v>
      </c>
      <c r="D88" s="42" t="s">
        <v>269</v>
      </c>
      <c r="E88" s="42">
        <v>0.1</v>
      </c>
      <c r="F88" s="75">
        <v>5.39</v>
      </c>
      <c r="G88" s="75">
        <v>6.13</v>
      </c>
      <c r="H88" s="75">
        <v>7.3</v>
      </c>
      <c r="I88" s="75">
        <v>7.01</v>
      </c>
      <c r="J88" s="75">
        <v>6.92</v>
      </c>
      <c r="K88" s="75">
        <v>9.3699999999999992</v>
      </c>
      <c r="L88" s="75">
        <v>9.16</v>
      </c>
      <c r="M88" s="48">
        <f t="shared" si="11"/>
        <v>2.2665947112789971E-2</v>
      </c>
      <c r="N88" s="75">
        <v>8.48</v>
      </c>
      <c r="O88" s="75">
        <v>8.57</v>
      </c>
      <c r="P88" s="48">
        <f t="shared" si="12"/>
        <v>1.055718475073312E-2</v>
      </c>
      <c r="Q88" s="75">
        <v>5.63</v>
      </c>
      <c r="R88" s="75">
        <v>4.37</v>
      </c>
      <c r="S88" s="75">
        <v>53.4</v>
      </c>
      <c r="T88" s="75">
        <v>44.4</v>
      </c>
      <c r="U88" s="75">
        <v>42.5</v>
      </c>
      <c r="V88" s="75">
        <v>11.8</v>
      </c>
      <c r="W88" s="75">
        <v>53.9</v>
      </c>
      <c r="X88" s="75">
        <v>44.8</v>
      </c>
      <c r="Y88" s="75">
        <v>39.4</v>
      </c>
      <c r="Z88" s="75">
        <v>38.9</v>
      </c>
      <c r="AA88" s="48">
        <f t="shared" si="13"/>
        <v>1.277139208173691E-2</v>
      </c>
      <c r="AB88" s="75">
        <v>31.4</v>
      </c>
      <c r="AC88" s="75">
        <v>16.100000000000001</v>
      </c>
      <c r="AD88" s="75">
        <v>1.9</v>
      </c>
      <c r="AE88" s="75">
        <v>205</v>
      </c>
      <c r="AF88" s="75">
        <v>85.6</v>
      </c>
      <c r="AG88" s="75">
        <v>65.2</v>
      </c>
      <c r="AH88" s="75">
        <v>19.100000000000001</v>
      </c>
      <c r="AI88" s="75">
        <v>5.37</v>
      </c>
      <c r="AJ88" s="75">
        <v>199</v>
      </c>
      <c r="AK88" s="75">
        <v>11.2</v>
      </c>
      <c r="AL88" s="75" t="s">
        <v>269</v>
      </c>
      <c r="AM88" s="75" t="s">
        <v>394</v>
      </c>
      <c r="AN88" s="75" t="s">
        <v>269</v>
      </c>
    </row>
    <row r="89" spans="1:40" x14ac:dyDescent="0.3">
      <c r="A89" s="39" t="s">
        <v>479</v>
      </c>
      <c r="B89" s="42" t="s">
        <v>372</v>
      </c>
      <c r="C89" s="42" t="s">
        <v>269</v>
      </c>
      <c r="D89" s="47" t="s">
        <v>269</v>
      </c>
      <c r="E89" s="47">
        <v>5.0000000000000002E-5</v>
      </c>
      <c r="F89" s="75">
        <v>0.21199999999999999</v>
      </c>
      <c r="G89" s="75">
        <v>0.18</v>
      </c>
      <c r="H89" s="75">
        <v>0.22800000000000001</v>
      </c>
      <c r="I89" s="75">
        <v>8.8400000000000006E-2</v>
      </c>
      <c r="J89" s="75">
        <v>7.8E-2</v>
      </c>
      <c r="K89" s="75">
        <v>7.7899999999999997E-2</v>
      </c>
      <c r="L89" s="75">
        <v>8.0299999999999996E-2</v>
      </c>
      <c r="M89" s="48">
        <f t="shared" si="11"/>
        <v>3.0341340075853342E-2</v>
      </c>
      <c r="N89" s="75">
        <v>6.13E-2</v>
      </c>
      <c r="O89" s="75">
        <v>6.0999999999999999E-2</v>
      </c>
      <c r="P89" s="48">
        <f t="shared" si="12"/>
        <v>4.9059689288634776E-3</v>
      </c>
      <c r="Q89" s="75">
        <v>1.1599999999999999E-2</v>
      </c>
      <c r="R89" s="75">
        <v>2.3300000000000001E-2</v>
      </c>
      <c r="S89" s="75">
        <v>1.17</v>
      </c>
      <c r="T89" s="75">
        <v>0.86699999999999999</v>
      </c>
      <c r="U89" s="75">
        <v>0.53800000000000003</v>
      </c>
      <c r="V89" s="75">
        <v>1.69</v>
      </c>
      <c r="W89" s="75">
        <v>6.67</v>
      </c>
      <c r="X89" s="75">
        <v>1.38</v>
      </c>
      <c r="Y89" s="75">
        <v>1.34</v>
      </c>
      <c r="Z89" s="75">
        <v>1.34</v>
      </c>
      <c r="AA89" s="48">
        <f t="shared" si="13"/>
        <v>0</v>
      </c>
      <c r="AB89" s="75">
        <v>0.30499999999999999</v>
      </c>
      <c r="AC89" s="75">
        <v>0.13900000000000001</v>
      </c>
      <c r="AD89" s="75">
        <v>2.8E-3</v>
      </c>
      <c r="AE89" s="75">
        <v>26.9</v>
      </c>
      <c r="AF89" s="75">
        <v>37.1</v>
      </c>
      <c r="AG89" s="75">
        <v>0.28499999999999998</v>
      </c>
      <c r="AH89" s="75">
        <v>0.30299999999999999</v>
      </c>
      <c r="AI89" s="75">
        <v>0.13600000000000001</v>
      </c>
      <c r="AJ89" s="77">
        <v>0.108</v>
      </c>
      <c r="AK89" s="75">
        <v>7.1799999999999998E-3</v>
      </c>
      <c r="AL89" s="75" t="s">
        <v>269</v>
      </c>
      <c r="AM89" s="75" t="s">
        <v>412</v>
      </c>
      <c r="AN89" s="75" t="s">
        <v>269</v>
      </c>
    </row>
    <row r="90" spans="1:40" x14ac:dyDescent="0.3">
      <c r="A90" s="39" t="s">
        <v>480</v>
      </c>
      <c r="B90" s="42" t="s">
        <v>372</v>
      </c>
      <c r="C90" s="42">
        <v>2.5999999999999998E-5</v>
      </c>
      <c r="D90" s="47" t="s">
        <v>269</v>
      </c>
      <c r="E90" s="47">
        <v>1.0000000000000001E-5</v>
      </c>
      <c r="F90" s="75">
        <v>1.08E-5</v>
      </c>
      <c r="G90" s="75">
        <v>9.3999999999999998E-6</v>
      </c>
      <c r="H90" s="75" t="s">
        <v>421</v>
      </c>
      <c r="I90" s="75" t="s">
        <v>421</v>
      </c>
      <c r="J90" s="75" t="s">
        <v>421</v>
      </c>
      <c r="K90" s="75" t="s">
        <v>421</v>
      </c>
      <c r="L90" s="75" t="s">
        <v>421</v>
      </c>
      <c r="M90" s="48" t="str">
        <f t="shared" si="11"/>
        <v>&lt;DL</v>
      </c>
      <c r="N90" s="75" t="s">
        <v>421</v>
      </c>
      <c r="O90" s="75" t="s">
        <v>421</v>
      </c>
      <c r="P90" s="48" t="str">
        <f t="shared" si="12"/>
        <v>&lt;DL</v>
      </c>
      <c r="Q90" s="75">
        <v>9.5000000000000005E-6</v>
      </c>
      <c r="R90" s="75">
        <v>1.7900000000000001E-5</v>
      </c>
      <c r="S90" s="75" t="s">
        <v>421</v>
      </c>
      <c r="T90" s="75" t="s">
        <v>421</v>
      </c>
      <c r="U90" s="75" t="s">
        <v>421</v>
      </c>
      <c r="V90" s="75" t="s">
        <v>421</v>
      </c>
      <c r="W90" s="75" t="s">
        <v>421</v>
      </c>
      <c r="X90" s="75" t="s">
        <v>421</v>
      </c>
      <c r="Y90" s="75" t="s">
        <v>421</v>
      </c>
      <c r="Z90" s="75" t="s">
        <v>421</v>
      </c>
      <c r="AA90" s="48" t="str">
        <f t="shared" si="13"/>
        <v>&lt;DL</v>
      </c>
      <c r="AB90" s="75">
        <v>1.04E-5</v>
      </c>
      <c r="AC90" s="75">
        <v>1.0699999999999999E-5</v>
      </c>
      <c r="AD90" s="75">
        <v>1.31E-5</v>
      </c>
      <c r="AE90" s="75" t="s">
        <v>421</v>
      </c>
      <c r="AF90" s="75">
        <v>7.4000000000000003E-6</v>
      </c>
      <c r="AG90" s="75" t="s">
        <v>421</v>
      </c>
      <c r="AH90" s="75">
        <v>8.1000000000000004E-6</v>
      </c>
      <c r="AI90" s="75" t="s">
        <v>421</v>
      </c>
      <c r="AJ90" s="75" t="s">
        <v>421</v>
      </c>
      <c r="AK90" s="75" t="s">
        <v>421</v>
      </c>
      <c r="AL90" s="75" t="s">
        <v>269</v>
      </c>
      <c r="AM90" s="75" t="s">
        <v>421</v>
      </c>
      <c r="AN90" s="75" t="s">
        <v>269</v>
      </c>
    </row>
    <row r="91" spans="1:40" x14ac:dyDescent="0.3">
      <c r="A91" s="39" t="s">
        <v>481</v>
      </c>
      <c r="B91" s="42" t="s">
        <v>372</v>
      </c>
      <c r="C91" s="42">
        <v>7.3000000000000001E-3</v>
      </c>
      <c r="D91" s="42" t="s">
        <v>269</v>
      </c>
      <c r="E91" s="42">
        <v>5.0000000000000002E-5</v>
      </c>
      <c r="F91" s="75">
        <v>7.6000000000000004E-5</v>
      </c>
      <c r="G91" s="75">
        <v>7.2999999999999999E-5</v>
      </c>
      <c r="H91" s="75">
        <v>5.8399999999999999E-4</v>
      </c>
      <c r="I91" s="75">
        <v>3.8699999999999997E-4</v>
      </c>
      <c r="J91" s="75">
        <v>3.68E-4</v>
      </c>
      <c r="K91" s="75">
        <v>2.9399999999999999E-4</v>
      </c>
      <c r="L91" s="75">
        <v>3.1799999999999998E-4</v>
      </c>
      <c r="M91" s="48">
        <f t="shared" si="11"/>
        <v>7.8431372549019579E-2</v>
      </c>
      <c r="N91" s="75">
        <v>2.6200000000000003E-4</v>
      </c>
      <c r="O91" s="75">
        <v>2.6400000000000002E-4</v>
      </c>
      <c r="P91" s="48">
        <f t="shared" si="12"/>
        <v>7.6045627376425647E-3</v>
      </c>
      <c r="Q91" s="75" t="s">
        <v>415</v>
      </c>
      <c r="R91" s="75">
        <v>6.0999999999999999E-5</v>
      </c>
      <c r="S91" s="75">
        <v>2.81E-4</v>
      </c>
      <c r="T91" s="75">
        <v>1.9699999999999999E-4</v>
      </c>
      <c r="U91" s="75">
        <v>1.6200000000000001E-4</v>
      </c>
      <c r="V91" s="75">
        <v>4.1899999999999999E-4</v>
      </c>
      <c r="W91" s="75">
        <v>9.2199999999999997E-4</v>
      </c>
      <c r="X91" s="75">
        <v>2.7500000000000002E-4</v>
      </c>
      <c r="Y91" s="75">
        <v>2.6699999999999998E-4</v>
      </c>
      <c r="Z91" s="75">
        <v>2.52E-4</v>
      </c>
      <c r="AA91" s="48">
        <f t="shared" si="13"/>
        <v>5.7803468208092436E-2</v>
      </c>
      <c r="AB91" s="75" t="s">
        <v>415</v>
      </c>
      <c r="AC91" s="75" t="s">
        <v>415</v>
      </c>
      <c r="AD91" s="75" t="s">
        <v>415</v>
      </c>
      <c r="AE91" s="75">
        <v>2.7E-4</v>
      </c>
      <c r="AF91" s="77" t="s">
        <v>587</v>
      </c>
      <c r="AG91" s="75">
        <v>4.3600000000000003E-4</v>
      </c>
      <c r="AH91" s="75">
        <v>2.12E-4</v>
      </c>
      <c r="AI91" s="75">
        <v>1.4899999999999999E-4</v>
      </c>
      <c r="AJ91" s="77" t="s">
        <v>412</v>
      </c>
      <c r="AK91" s="75">
        <v>1.46E-4</v>
      </c>
      <c r="AL91" s="75" t="s">
        <v>269</v>
      </c>
      <c r="AM91" s="75" t="s">
        <v>415</v>
      </c>
      <c r="AN91" s="75" t="s">
        <v>269</v>
      </c>
    </row>
    <row r="92" spans="1:40" x14ac:dyDescent="0.3">
      <c r="A92" s="50" t="s">
        <v>614</v>
      </c>
      <c r="B92" s="42" t="s">
        <v>372</v>
      </c>
      <c r="C92" s="42">
        <v>2.5000000000000001E-2</v>
      </c>
      <c r="D92" s="47" t="s">
        <v>269</v>
      </c>
      <c r="E92" s="47">
        <v>5.0000000000000001E-4</v>
      </c>
      <c r="F92" s="75">
        <v>8.8999999999999995E-4</v>
      </c>
      <c r="G92" s="75">
        <v>1.0300000000000001E-3</v>
      </c>
      <c r="H92" s="75">
        <v>8.0999999999999996E-4</v>
      </c>
      <c r="I92" s="75">
        <v>6.4000000000000005E-4</v>
      </c>
      <c r="J92" s="75">
        <v>6.0999999999999997E-4</v>
      </c>
      <c r="K92" s="75">
        <v>5.5000000000000003E-4</v>
      </c>
      <c r="L92" s="75">
        <v>5.5999999999999995E-4</v>
      </c>
      <c r="M92" s="48" t="str">
        <f t="shared" si="11"/>
        <v>&lt;2xDL</v>
      </c>
      <c r="N92" s="75">
        <v>8.4000000000000003E-4</v>
      </c>
      <c r="O92" s="75">
        <v>8.7000000000000001E-4</v>
      </c>
      <c r="P92" s="48" t="str">
        <f t="shared" si="12"/>
        <v>&lt;2xDL</v>
      </c>
      <c r="Q92" s="75" t="s">
        <v>429</v>
      </c>
      <c r="R92" s="75">
        <v>1.17E-3</v>
      </c>
      <c r="S92" s="75">
        <v>2.16E-3</v>
      </c>
      <c r="T92" s="75">
        <v>8.0999999999999996E-4</v>
      </c>
      <c r="U92" s="75">
        <v>8.1999999999999998E-4</v>
      </c>
      <c r="V92" s="75">
        <v>1.67E-3</v>
      </c>
      <c r="W92" s="75">
        <v>2.6199999999999999E-3</v>
      </c>
      <c r="X92" s="75">
        <v>1.08E-3</v>
      </c>
      <c r="Y92" s="75">
        <v>9.5E-4</v>
      </c>
      <c r="Z92" s="75">
        <v>9.1E-4</v>
      </c>
      <c r="AA92" s="48" t="str">
        <f t="shared" si="13"/>
        <v>&lt;2xDL</v>
      </c>
      <c r="AB92" s="75">
        <v>3.8700000000000002E-3</v>
      </c>
      <c r="AC92" s="75">
        <v>3.0000000000000001E-3</v>
      </c>
      <c r="AD92" s="75">
        <v>1.4499999999999999E-3</v>
      </c>
      <c r="AE92" s="75">
        <v>2.1000000000000001E-2</v>
      </c>
      <c r="AF92" s="75">
        <v>1.12E-2</v>
      </c>
      <c r="AG92" s="75">
        <v>1.0399999999999999E-3</v>
      </c>
      <c r="AH92" s="75" t="s">
        <v>429</v>
      </c>
      <c r="AI92" s="75" t="s">
        <v>429</v>
      </c>
      <c r="AJ92" s="77" t="s">
        <v>401</v>
      </c>
      <c r="AK92" s="75" t="s">
        <v>429</v>
      </c>
      <c r="AL92" s="75" t="s">
        <v>269</v>
      </c>
      <c r="AM92" s="75" t="s">
        <v>429</v>
      </c>
      <c r="AN92" s="75" t="s">
        <v>269</v>
      </c>
    </row>
    <row r="93" spans="1:40" x14ac:dyDescent="0.3">
      <c r="A93" s="57" t="s">
        <v>482</v>
      </c>
      <c r="B93" s="52" t="s">
        <v>372</v>
      </c>
      <c r="C93" s="42"/>
      <c r="D93" s="47"/>
      <c r="E93" s="59">
        <v>5.0000000000000001E-4</v>
      </c>
      <c r="F93" s="56">
        <f t="shared" ref="F93:J93" si="20">IF(F$13&lt;61,0.025,(IF(F$13&gt;180,0.15,(EXP(0.76*(LN(F$13))+1.06))/1000)))</f>
        <v>8.6578086470971261E-2</v>
      </c>
      <c r="G93" s="56">
        <f t="shared" si="20"/>
        <v>9.5140581818973835E-2</v>
      </c>
      <c r="H93" s="56">
        <f t="shared" si="20"/>
        <v>9.155463283095322E-2</v>
      </c>
      <c r="I93" s="56">
        <f t="shared" si="20"/>
        <v>8.3790948699108914E-2</v>
      </c>
      <c r="J93" s="56">
        <f t="shared" si="20"/>
        <v>8.2348317849084002E-2</v>
      </c>
      <c r="K93" s="56">
        <f t="shared" ref="K93:AN93" si="21">IF(K$13&lt;61,0.025,(IF(K$13&gt;180,0.15,(EXP(0.76*(LN(K$13))+1.06))/1000)))</f>
        <v>0.10558441981746848</v>
      </c>
      <c r="L93" s="56">
        <f t="shared" si="21"/>
        <v>0.10346598930949477</v>
      </c>
      <c r="M93" s="56" t="s">
        <v>269</v>
      </c>
      <c r="N93" s="56">
        <f t="shared" si="21"/>
        <v>9.6302241311827283E-2</v>
      </c>
      <c r="O93" s="56">
        <f t="shared" si="21"/>
        <v>9.7026034373619049E-2</v>
      </c>
      <c r="P93" s="48" t="s">
        <v>269</v>
      </c>
      <c r="Q93" s="56">
        <f t="shared" si="21"/>
        <v>7.7428482387964001E-2</v>
      </c>
      <c r="R93" s="56">
        <f t="shared" si="21"/>
        <v>7.2010986330182603E-2</v>
      </c>
      <c r="S93" s="56">
        <f t="shared" si="21"/>
        <v>0.15</v>
      </c>
      <c r="T93" s="56">
        <f t="shared" si="21"/>
        <v>0.15</v>
      </c>
      <c r="U93" s="56">
        <f t="shared" si="21"/>
        <v>0.15</v>
      </c>
      <c r="V93" s="56">
        <f t="shared" si="21"/>
        <v>0.15</v>
      </c>
      <c r="W93" s="56">
        <f t="shared" si="21"/>
        <v>0.15</v>
      </c>
      <c r="X93" s="56">
        <f t="shared" si="21"/>
        <v>0.15</v>
      </c>
      <c r="Y93" s="56">
        <f t="shared" si="21"/>
        <v>0.15</v>
      </c>
      <c r="Z93" s="56">
        <f t="shared" si="21"/>
        <v>0.15</v>
      </c>
      <c r="AA93" s="48" t="s">
        <v>269</v>
      </c>
      <c r="AB93" s="56">
        <f t="shared" si="21"/>
        <v>0.15</v>
      </c>
      <c r="AC93" s="56">
        <f t="shared" si="21"/>
        <v>0.14940297816597295</v>
      </c>
      <c r="AD93" s="56">
        <f t="shared" si="21"/>
        <v>2.5000000000000001E-2</v>
      </c>
      <c r="AE93" s="56">
        <f t="shared" si="21"/>
        <v>0.15</v>
      </c>
      <c r="AF93" s="56">
        <f t="shared" si="21"/>
        <v>0.15</v>
      </c>
      <c r="AG93" s="56">
        <f t="shared" si="21"/>
        <v>0.15</v>
      </c>
      <c r="AH93" s="56">
        <f t="shared" si="21"/>
        <v>0.15</v>
      </c>
      <c r="AI93" s="56">
        <f t="shared" si="21"/>
        <v>0.1385526160293872</v>
      </c>
      <c r="AJ93" s="56">
        <f t="shared" si="21"/>
        <v>0.15</v>
      </c>
      <c r="AK93" s="56">
        <f t="shared" si="21"/>
        <v>0.13984274763928212</v>
      </c>
      <c r="AL93" s="56">
        <f t="shared" si="21"/>
        <v>0.15</v>
      </c>
      <c r="AM93" s="56">
        <f t="shared" si="21"/>
        <v>0.15</v>
      </c>
      <c r="AN93" s="56">
        <f t="shared" si="21"/>
        <v>0.15</v>
      </c>
    </row>
    <row r="94" spans="1:40" x14ac:dyDescent="0.3">
      <c r="A94" s="39" t="s">
        <v>483</v>
      </c>
      <c r="B94" s="42" t="s">
        <v>372</v>
      </c>
      <c r="C94" s="42" t="s">
        <v>269</v>
      </c>
      <c r="D94" s="42" t="s">
        <v>269</v>
      </c>
      <c r="E94" s="42">
        <v>0.05</v>
      </c>
      <c r="F94" s="75" t="s">
        <v>425</v>
      </c>
      <c r="G94" s="75" t="s">
        <v>425</v>
      </c>
      <c r="H94" s="75" t="s">
        <v>425</v>
      </c>
      <c r="I94" s="75" t="s">
        <v>425</v>
      </c>
      <c r="J94" s="75" t="s">
        <v>425</v>
      </c>
      <c r="K94" s="75" t="s">
        <v>425</v>
      </c>
      <c r="L94" s="75" t="s">
        <v>425</v>
      </c>
      <c r="M94" s="48" t="str">
        <f t="shared" si="11"/>
        <v>&lt;DL</v>
      </c>
      <c r="N94" s="75" t="s">
        <v>425</v>
      </c>
      <c r="O94" s="75" t="s">
        <v>425</v>
      </c>
      <c r="P94" s="48" t="str">
        <f t="shared" si="12"/>
        <v>&lt;DL</v>
      </c>
      <c r="Q94" s="75" t="s">
        <v>425</v>
      </c>
      <c r="R94" s="75" t="s">
        <v>425</v>
      </c>
      <c r="S94" s="75" t="s">
        <v>425</v>
      </c>
      <c r="T94" s="75" t="s">
        <v>425</v>
      </c>
      <c r="U94" s="75" t="s">
        <v>425</v>
      </c>
      <c r="V94" s="75" t="s">
        <v>425</v>
      </c>
      <c r="W94" s="75" t="s">
        <v>425</v>
      </c>
      <c r="X94" s="75" t="s">
        <v>425</v>
      </c>
      <c r="Y94" s="75" t="s">
        <v>425</v>
      </c>
      <c r="Z94" s="75" t="s">
        <v>425</v>
      </c>
      <c r="AA94" s="48" t="str">
        <f t="shared" si="13"/>
        <v>&lt;DL</v>
      </c>
      <c r="AB94" s="75" t="s">
        <v>425</v>
      </c>
      <c r="AC94" s="75" t="s">
        <v>425</v>
      </c>
      <c r="AD94" s="75" t="s">
        <v>425</v>
      </c>
      <c r="AE94" s="75" t="s">
        <v>425</v>
      </c>
      <c r="AF94" s="75">
        <v>7.5999999999999998E-2</v>
      </c>
      <c r="AG94" s="75" t="s">
        <v>425</v>
      </c>
      <c r="AH94" s="75" t="s">
        <v>425</v>
      </c>
      <c r="AI94" s="75" t="s">
        <v>425</v>
      </c>
      <c r="AJ94" s="75" t="s">
        <v>425</v>
      </c>
      <c r="AK94" s="75" t="s">
        <v>425</v>
      </c>
      <c r="AL94" s="75" t="s">
        <v>269</v>
      </c>
      <c r="AM94" s="75" t="s">
        <v>425</v>
      </c>
      <c r="AN94" s="75" t="s">
        <v>269</v>
      </c>
    </row>
    <row r="95" spans="1:40" x14ac:dyDescent="0.3">
      <c r="A95" s="39" t="s">
        <v>484</v>
      </c>
      <c r="B95" s="42" t="s">
        <v>372</v>
      </c>
      <c r="C95" s="42" t="s">
        <v>269</v>
      </c>
      <c r="D95" s="42" t="s">
        <v>269</v>
      </c>
      <c r="E95" s="42">
        <v>0.1</v>
      </c>
      <c r="F95" s="75">
        <v>2.19</v>
      </c>
      <c r="G95" s="75">
        <v>2.2799999999999998</v>
      </c>
      <c r="H95" s="75">
        <v>1.23</v>
      </c>
      <c r="I95" s="75">
        <v>1.1299999999999999</v>
      </c>
      <c r="J95" s="75">
        <v>1.1200000000000001</v>
      </c>
      <c r="K95" s="75">
        <v>1.34</v>
      </c>
      <c r="L95" s="75">
        <v>1.3</v>
      </c>
      <c r="M95" s="48">
        <f t="shared" si="11"/>
        <v>3.0303030303030328E-2</v>
      </c>
      <c r="N95" s="75">
        <v>1.45</v>
      </c>
      <c r="O95" s="75">
        <v>1.48</v>
      </c>
      <c r="P95" s="48">
        <f t="shared" si="12"/>
        <v>2.0477815699658723E-2</v>
      </c>
      <c r="Q95" s="75">
        <v>11.8</v>
      </c>
      <c r="R95" s="75">
        <v>5.91</v>
      </c>
      <c r="S95" s="75">
        <v>3.49</v>
      </c>
      <c r="T95" s="75">
        <v>3.93</v>
      </c>
      <c r="U95" s="75">
        <v>2.93</v>
      </c>
      <c r="V95" s="75">
        <v>3.44</v>
      </c>
      <c r="W95" s="75">
        <v>5.75</v>
      </c>
      <c r="X95" s="75">
        <v>3.04</v>
      </c>
      <c r="Y95" s="75">
        <v>3.08</v>
      </c>
      <c r="Z95" s="75">
        <v>3.08</v>
      </c>
      <c r="AA95" s="48">
        <f t="shared" si="13"/>
        <v>0</v>
      </c>
      <c r="AB95" s="75">
        <v>2.2400000000000002</v>
      </c>
      <c r="AC95" s="75">
        <v>2.02</v>
      </c>
      <c r="AD95" s="75">
        <v>1.75</v>
      </c>
      <c r="AE95" s="75">
        <v>2.09</v>
      </c>
      <c r="AF95" s="75">
        <v>3.53</v>
      </c>
      <c r="AG95" s="75">
        <v>4.51</v>
      </c>
      <c r="AH95" s="75">
        <v>2.3199999999999998</v>
      </c>
      <c r="AI95" s="75">
        <v>1.41</v>
      </c>
      <c r="AJ95" s="75">
        <v>5.89</v>
      </c>
      <c r="AK95" s="75">
        <v>2.97</v>
      </c>
      <c r="AL95" s="75" t="s">
        <v>269</v>
      </c>
      <c r="AM95" s="75" t="s">
        <v>394</v>
      </c>
      <c r="AN95" s="75" t="s">
        <v>269</v>
      </c>
    </row>
    <row r="96" spans="1:40" x14ac:dyDescent="0.3">
      <c r="A96" s="39" t="s">
        <v>485</v>
      </c>
      <c r="B96" s="42" t="s">
        <v>372</v>
      </c>
      <c r="C96" s="42">
        <v>1E-3</v>
      </c>
      <c r="D96" s="42" t="s">
        <v>269</v>
      </c>
      <c r="E96" s="42">
        <v>1E-4</v>
      </c>
      <c r="F96" s="75" t="s">
        <v>415</v>
      </c>
      <c r="G96" s="75" t="s">
        <v>415</v>
      </c>
      <c r="H96" s="75" t="s">
        <v>415</v>
      </c>
      <c r="I96" s="75" t="s">
        <v>415</v>
      </c>
      <c r="J96" s="75" t="s">
        <v>415</v>
      </c>
      <c r="K96" s="75" t="s">
        <v>415</v>
      </c>
      <c r="L96" s="75" t="s">
        <v>415</v>
      </c>
      <c r="M96" s="48" t="str">
        <f t="shared" si="11"/>
        <v>&lt;DL</v>
      </c>
      <c r="N96" s="75" t="s">
        <v>415</v>
      </c>
      <c r="O96" s="75" t="s">
        <v>415</v>
      </c>
      <c r="P96" s="48" t="str">
        <f t="shared" si="12"/>
        <v>&lt;DL</v>
      </c>
      <c r="Q96" s="75">
        <v>6.3E-5</v>
      </c>
      <c r="R96" s="75">
        <v>5.5000000000000002E-5</v>
      </c>
      <c r="S96" s="75" t="s">
        <v>415</v>
      </c>
      <c r="T96" s="75" t="s">
        <v>415</v>
      </c>
      <c r="U96" s="75" t="s">
        <v>415</v>
      </c>
      <c r="V96" s="75" t="s">
        <v>415</v>
      </c>
      <c r="W96" s="75">
        <v>1.93E-4</v>
      </c>
      <c r="X96" s="75">
        <v>5.8E-5</v>
      </c>
      <c r="Y96" s="75" t="s">
        <v>415</v>
      </c>
      <c r="Z96" s="75" t="s">
        <v>415</v>
      </c>
      <c r="AA96" s="48" t="str">
        <f t="shared" si="13"/>
        <v>&lt;DL</v>
      </c>
      <c r="AB96" s="75" t="s">
        <v>415</v>
      </c>
      <c r="AC96" s="75" t="s">
        <v>415</v>
      </c>
      <c r="AD96" s="75" t="s">
        <v>415</v>
      </c>
      <c r="AE96" s="77" t="s">
        <v>587</v>
      </c>
      <c r="AF96" s="77" t="s">
        <v>587</v>
      </c>
      <c r="AG96" s="75">
        <v>1.13E-4</v>
      </c>
      <c r="AH96" s="75">
        <v>5.8999999999999998E-5</v>
      </c>
      <c r="AI96" s="75">
        <v>1.16E-4</v>
      </c>
      <c r="AJ96" s="75">
        <v>3.6999999999999999E-4</v>
      </c>
      <c r="AK96" s="75">
        <v>7.2000000000000002E-5</v>
      </c>
      <c r="AL96" s="75" t="s">
        <v>269</v>
      </c>
      <c r="AM96" s="75" t="s">
        <v>415</v>
      </c>
      <c r="AN96" s="75" t="s">
        <v>269</v>
      </c>
    </row>
    <row r="97" spans="1:101" x14ac:dyDescent="0.3">
      <c r="A97" s="39" t="s">
        <v>486</v>
      </c>
      <c r="B97" s="42" t="s">
        <v>372</v>
      </c>
      <c r="C97" s="42" t="s">
        <v>269</v>
      </c>
      <c r="D97" s="47" t="s">
        <v>269</v>
      </c>
      <c r="E97" s="47">
        <v>0.05</v>
      </c>
      <c r="F97" s="75">
        <v>3.24</v>
      </c>
      <c r="G97" s="75">
        <v>3.38</v>
      </c>
      <c r="H97" s="75">
        <v>4.5199999999999996</v>
      </c>
      <c r="I97" s="75">
        <v>4.5999999999999996</v>
      </c>
      <c r="J97" s="75">
        <v>4.6100000000000003</v>
      </c>
      <c r="K97" s="75">
        <v>4.4800000000000004</v>
      </c>
      <c r="L97" s="75">
        <v>4.3899999999999997</v>
      </c>
      <c r="M97" s="48">
        <f t="shared" si="11"/>
        <v>2.0293122886133198E-2</v>
      </c>
      <c r="N97" s="75">
        <v>4.3899999999999997</v>
      </c>
      <c r="O97" s="75">
        <v>4.47</v>
      </c>
      <c r="P97" s="48">
        <f t="shared" si="12"/>
        <v>1.8058690744921009E-2</v>
      </c>
      <c r="Q97" s="75">
        <v>6.2</v>
      </c>
      <c r="R97" s="75">
        <v>4.41</v>
      </c>
      <c r="S97" s="75">
        <v>6.19</v>
      </c>
      <c r="T97" s="75">
        <v>5.74</v>
      </c>
      <c r="U97" s="75">
        <v>4.4000000000000004</v>
      </c>
      <c r="V97" s="75">
        <v>1</v>
      </c>
      <c r="W97" s="75">
        <v>7.4</v>
      </c>
      <c r="X97" s="75">
        <v>4.28</v>
      </c>
      <c r="Y97" s="75">
        <v>4.37</v>
      </c>
      <c r="Z97" s="75">
        <v>4.2699999999999996</v>
      </c>
      <c r="AA97" s="48">
        <f t="shared" si="13"/>
        <v>2.3148148148148268E-2</v>
      </c>
      <c r="AB97" s="75">
        <v>3.17</v>
      </c>
      <c r="AC97" s="75">
        <v>3.11</v>
      </c>
      <c r="AD97" s="75">
        <v>2.65</v>
      </c>
      <c r="AE97" s="75">
        <v>4.92</v>
      </c>
      <c r="AF97" s="75">
        <v>2.83</v>
      </c>
      <c r="AG97" s="75">
        <v>4.01</v>
      </c>
      <c r="AH97" s="75">
        <v>3.5</v>
      </c>
      <c r="AI97" s="75">
        <v>0.67800000000000005</v>
      </c>
      <c r="AJ97" s="75">
        <v>2.29</v>
      </c>
      <c r="AK97" s="75">
        <v>1.58</v>
      </c>
      <c r="AL97" s="75" t="s">
        <v>269</v>
      </c>
      <c r="AM97" s="75" t="s">
        <v>425</v>
      </c>
      <c r="AN97" s="75" t="s">
        <v>269</v>
      </c>
    </row>
    <row r="98" spans="1:101" x14ac:dyDescent="0.3">
      <c r="A98" s="39" t="s">
        <v>487</v>
      </c>
      <c r="B98" s="42" t="s">
        <v>372</v>
      </c>
      <c r="C98" s="58">
        <v>1E-4</v>
      </c>
      <c r="D98" s="47" t="s">
        <v>269</v>
      </c>
      <c r="E98" s="47">
        <v>1.0000000000000001E-5</v>
      </c>
      <c r="F98" s="75">
        <v>1.5999999999999999E-5</v>
      </c>
      <c r="G98" s="75">
        <v>1.5999999999999999E-5</v>
      </c>
      <c r="H98" s="75" t="s">
        <v>444</v>
      </c>
      <c r="I98" s="75" t="s">
        <v>444</v>
      </c>
      <c r="J98" s="75" t="s">
        <v>444</v>
      </c>
      <c r="K98" s="75" t="s">
        <v>444</v>
      </c>
      <c r="L98" s="75" t="s">
        <v>444</v>
      </c>
      <c r="M98" s="48" t="str">
        <f t="shared" si="11"/>
        <v>&lt;DL</v>
      </c>
      <c r="N98" s="75" t="s">
        <v>444</v>
      </c>
      <c r="O98" s="75" t="s">
        <v>444</v>
      </c>
      <c r="P98" s="48" t="str">
        <f t="shared" si="12"/>
        <v>&lt;DL</v>
      </c>
      <c r="Q98" s="75">
        <v>3.3000000000000003E-5</v>
      </c>
      <c r="R98" s="75">
        <v>3.3000000000000003E-5</v>
      </c>
      <c r="S98" s="75" t="s">
        <v>444</v>
      </c>
      <c r="T98" s="75">
        <v>1.0000000000000001E-5</v>
      </c>
      <c r="U98" s="75" t="s">
        <v>444</v>
      </c>
      <c r="V98" s="75" t="s">
        <v>444</v>
      </c>
      <c r="W98" s="75" t="s">
        <v>444</v>
      </c>
      <c r="X98" s="75" t="s">
        <v>444</v>
      </c>
      <c r="Y98" s="75">
        <v>1.2999999999999999E-5</v>
      </c>
      <c r="Z98" s="75">
        <v>1.5E-5</v>
      </c>
      <c r="AA98" s="48" t="str">
        <f t="shared" si="13"/>
        <v>&lt;2xDL</v>
      </c>
      <c r="AB98" s="75" t="s">
        <v>444</v>
      </c>
      <c r="AC98" s="75" t="s">
        <v>444</v>
      </c>
      <c r="AD98" s="75" t="s">
        <v>444</v>
      </c>
      <c r="AE98" s="75">
        <v>3.6699999999999998E-4</v>
      </c>
      <c r="AF98" s="75">
        <v>2.0000000000000001E-4</v>
      </c>
      <c r="AG98" s="75">
        <v>2.9E-5</v>
      </c>
      <c r="AH98" s="75" t="s">
        <v>444</v>
      </c>
      <c r="AI98" s="75" t="s">
        <v>444</v>
      </c>
      <c r="AJ98" s="77" t="s">
        <v>417</v>
      </c>
      <c r="AK98" s="75">
        <v>2.0000000000000002E-5</v>
      </c>
      <c r="AL98" s="75" t="s">
        <v>269</v>
      </c>
      <c r="AM98" s="75" t="s">
        <v>444</v>
      </c>
      <c r="AN98" s="75" t="s">
        <v>269</v>
      </c>
    </row>
    <row r="99" spans="1:101" x14ac:dyDescent="0.3">
      <c r="A99" s="39" t="s">
        <v>488</v>
      </c>
      <c r="B99" s="42" t="s">
        <v>372</v>
      </c>
      <c r="C99" s="42" t="s">
        <v>269</v>
      </c>
      <c r="D99" s="42" t="s">
        <v>269</v>
      </c>
      <c r="E99" s="42">
        <v>0.05</v>
      </c>
      <c r="F99" s="75">
        <v>1.87</v>
      </c>
      <c r="G99" s="75">
        <v>1.96</v>
      </c>
      <c r="H99" s="75">
        <v>2.14</v>
      </c>
      <c r="I99" s="75">
        <v>2.02</v>
      </c>
      <c r="J99" s="75">
        <v>2.02</v>
      </c>
      <c r="K99" s="75">
        <v>2.44</v>
      </c>
      <c r="L99" s="75">
        <v>2.5099999999999998</v>
      </c>
      <c r="M99" s="48">
        <f t="shared" si="11"/>
        <v>2.8282828282828222E-2</v>
      </c>
      <c r="N99" s="75">
        <v>2.41</v>
      </c>
      <c r="O99" s="75">
        <v>2.37</v>
      </c>
      <c r="P99" s="48">
        <f t="shared" si="12"/>
        <v>1.673640167364018E-2</v>
      </c>
      <c r="Q99" s="75">
        <v>0.91</v>
      </c>
      <c r="R99" s="75">
        <v>0.81899999999999995</v>
      </c>
      <c r="S99" s="75">
        <v>4.3</v>
      </c>
      <c r="T99" s="75">
        <v>3.67</v>
      </c>
      <c r="U99" s="75">
        <v>3.99</v>
      </c>
      <c r="V99" s="75">
        <v>3.24</v>
      </c>
      <c r="W99" s="75">
        <v>31.6</v>
      </c>
      <c r="X99" s="75">
        <v>7.51</v>
      </c>
      <c r="Y99" s="75">
        <v>6.9</v>
      </c>
      <c r="Z99" s="75">
        <v>6.78</v>
      </c>
      <c r="AA99" s="48">
        <f t="shared" si="13"/>
        <v>1.7543859649122823E-2</v>
      </c>
      <c r="AB99" s="75">
        <v>1.82</v>
      </c>
      <c r="AC99" s="75">
        <v>1.37</v>
      </c>
      <c r="AD99" s="75">
        <v>0.98699999999999999</v>
      </c>
      <c r="AE99" s="75">
        <v>4.66</v>
      </c>
      <c r="AF99" s="77" t="s">
        <v>590</v>
      </c>
      <c r="AG99" s="75">
        <v>3.97</v>
      </c>
      <c r="AH99" s="75">
        <v>0.56200000000000006</v>
      </c>
      <c r="AI99" s="75">
        <v>0.312</v>
      </c>
      <c r="AJ99" s="75">
        <v>0.61</v>
      </c>
      <c r="AK99" s="75">
        <v>0.36099999999999999</v>
      </c>
      <c r="AL99" s="75" t="s">
        <v>269</v>
      </c>
      <c r="AM99" s="75" t="s">
        <v>425</v>
      </c>
      <c r="AN99" s="75" t="s">
        <v>269</v>
      </c>
    </row>
    <row r="100" spans="1:101" x14ac:dyDescent="0.3">
      <c r="A100" s="39" t="s">
        <v>489</v>
      </c>
      <c r="B100" s="42" t="s">
        <v>372</v>
      </c>
      <c r="C100" s="42" t="s">
        <v>269</v>
      </c>
      <c r="D100" s="42" t="s">
        <v>269</v>
      </c>
      <c r="E100" s="42">
        <v>2.0000000000000001E-4</v>
      </c>
      <c r="F100" s="75">
        <v>0.193</v>
      </c>
      <c r="G100" s="75">
        <v>0.21</v>
      </c>
      <c r="H100" s="75">
        <v>0.222</v>
      </c>
      <c r="I100" s="75">
        <v>0.22500000000000001</v>
      </c>
      <c r="J100" s="75">
        <v>0.222</v>
      </c>
      <c r="K100" s="75">
        <v>0.22600000000000001</v>
      </c>
      <c r="L100" s="75">
        <v>0.221</v>
      </c>
      <c r="M100" s="48">
        <f t="shared" si="11"/>
        <v>2.2371364653243866E-2</v>
      </c>
      <c r="N100" s="75">
        <v>0.20100000000000001</v>
      </c>
      <c r="O100" s="75">
        <v>0.20799999999999999</v>
      </c>
      <c r="P100" s="48">
        <f t="shared" si="12"/>
        <v>3.422982885085564E-2</v>
      </c>
      <c r="Q100" s="75">
        <v>6.2300000000000001E-2</v>
      </c>
      <c r="R100" s="75">
        <v>5.79E-2</v>
      </c>
      <c r="S100" s="75">
        <v>0.34899999999999998</v>
      </c>
      <c r="T100" s="75">
        <v>0.3</v>
      </c>
      <c r="U100" s="75">
        <v>0.35699999999999998</v>
      </c>
      <c r="V100" s="75">
        <v>0.22600000000000001</v>
      </c>
      <c r="W100" s="75">
        <v>0.72399999999999998</v>
      </c>
      <c r="X100" s="75">
        <v>0.41299999999999998</v>
      </c>
      <c r="Y100" s="75">
        <v>0.379</v>
      </c>
      <c r="Z100" s="75">
        <v>0.377</v>
      </c>
      <c r="AA100" s="48">
        <f t="shared" si="13"/>
        <v>5.2910052910052959E-3</v>
      </c>
      <c r="AB100" s="75">
        <v>0.17499999999999999</v>
      </c>
      <c r="AC100" s="75">
        <v>0.11700000000000001</v>
      </c>
      <c r="AD100" s="75">
        <v>4.3499999999999997E-2</v>
      </c>
      <c r="AE100" s="75">
        <v>0.64900000000000002</v>
      </c>
      <c r="AF100" s="75">
        <v>0.18099999999999999</v>
      </c>
      <c r="AG100" s="75">
        <v>0.32700000000000001</v>
      </c>
      <c r="AH100" s="75">
        <v>0.123</v>
      </c>
      <c r="AI100" s="75">
        <v>0.129</v>
      </c>
      <c r="AJ100" s="75">
        <v>0.91500000000000004</v>
      </c>
      <c r="AK100" s="75">
        <v>0.124</v>
      </c>
      <c r="AL100" s="75" t="s">
        <v>269</v>
      </c>
      <c r="AM100" s="75" t="s">
        <v>427</v>
      </c>
      <c r="AN100" s="75" t="s">
        <v>269</v>
      </c>
    </row>
    <row r="101" spans="1:101" x14ac:dyDescent="0.3">
      <c r="A101" s="39" t="s">
        <v>490</v>
      </c>
      <c r="B101" s="42" t="s">
        <v>372</v>
      </c>
      <c r="C101" s="42" t="s">
        <v>269</v>
      </c>
      <c r="D101" s="42" t="s">
        <v>269</v>
      </c>
      <c r="E101" s="42">
        <v>0.5</v>
      </c>
      <c r="F101" s="75">
        <v>16.2</v>
      </c>
      <c r="G101" s="75">
        <v>19.5</v>
      </c>
      <c r="H101" s="75">
        <v>10.6</v>
      </c>
      <c r="I101" s="75">
        <v>6.26</v>
      </c>
      <c r="J101" s="75">
        <v>5.95</v>
      </c>
      <c r="K101" s="75">
        <v>16.7</v>
      </c>
      <c r="L101" s="75">
        <v>16.399999999999999</v>
      </c>
      <c r="M101" s="48">
        <f t="shared" si="11"/>
        <v>1.8126888217522705E-2</v>
      </c>
      <c r="N101" s="75">
        <v>14.8</v>
      </c>
      <c r="O101" s="75">
        <v>14.9</v>
      </c>
      <c r="P101" s="48">
        <f t="shared" si="12"/>
        <v>6.7340067340067094E-3</v>
      </c>
      <c r="Q101" s="75">
        <v>12.8</v>
      </c>
      <c r="R101" s="75">
        <v>12</v>
      </c>
      <c r="S101" s="75">
        <v>130</v>
      </c>
      <c r="T101" s="75">
        <v>115</v>
      </c>
      <c r="U101" s="75">
        <v>113</v>
      </c>
      <c r="V101" s="75">
        <v>116</v>
      </c>
      <c r="W101" s="75">
        <v>251</v>
      </c>
      <c r="X101" s="75">
        <v>129</v>
      </c>
      <c r="Y101" s="75">
        <v>119</v>
      </c>
      <c r="Z101" s="75">
        <v>118</v>
      </c>
      <c r="AA101" s="48">
        <f t="shared" si="13"/>
        <v>8.4388185654008432E-3</v>
      </c>
      <c r="AB101" s="75">
        <v>99.9</v>
      </c>
      <c r="AC101" s="75">
        <v>58.2</v>
      </c>
      <c r="AD101" s="75">
        <v>4.18</v>
      </c>
      <c r="AE101" s="75">
        <v>660</v>
      </c>
      <c r="AF101" s="75">
        <v>302</v>
      </c>
      <c r="AG101" s="75">
        <v>180</v>
      </c>
      <c r="AH101" s="75">
        <v>121</v>
      </c>
      <c r="AI101" s="75">
        <v>50.8</v>
      </c>
      <c r="AJ101" s="75">
        <v>777</v>
      </c>
      <c r="AK101" s="75">
        <v>31.9</v>
      </c>
      <c r="AL101" s="75" t="s">
        <v>269</v>
      </c>
      <c r="AM101" s="75" t="s">
        <v>378</v>
      </c>
      <c r="AN101" s="75" t="s">
        <v>269</v>
      </c>
    </row>
    <row r="102" spans="1:101" x14ac:dyDescent="0.3">
      <c r="A102" s="39" t="s">
        <v>491</v>
      </c>
      <c r="B102" s="42" t="s">
        <v>372</v>
      </c>
      <c r="C102" s="42">
        <v>8.0000000000000004E-4</v>
      </c>
      <c r="D102" s="42" t="s">
        <v>269</v>
      </c>
      <c r="E102" s="42">
        <v>1.0000000000000001E-5</v>
      </c>
      <c r="F102" s="75" t="s">
        <v>444</v>
      </c>
      <c r="G102" s="75" t="s">
        <v>444</v>
      </c>
      <c r="H102" s="75" t="s">
        <v>444</v>
      </c>
      <c r="I102" s="75" t="s">
        <v>444</v>
      </c>
      <c r="J102" s="75" t="s">
        <v>444</v>
      </c>
      <c r="K102" s="75" t="s">
        <v>444</v>
      </c>
      <c r="L102" s="75" t="s">
        <v>444</v>
      </c>
      <c r="M102" s="48" t="str">
        <f t="shared" si="11"/>
        <v>&lt;DL</v>
      </c>
      <c r="N102" s="75" t="s">
        <v>444</v>
      </c>
      <c r="O102" s="75" t="s">
        <v>444</v>
      </c>
      <c r="P102" s="48" t="str">
        <f t="shared" si="12"/>
        <v>&lt;DL</v>
      </c>
      <c r="Q102" s="75" t="s">
        <v>444</v>
      </c>
      <c r="R102" s="75">
        <v>1.2E-5</v>
      </c>
      <c r="S102" s="75">
        <v>7.6000000000000004E-5</v>
      </c>
      <c r="T102" s="75">
        <v>1.5E-5</v>
      </c>
      <c r="U102" s="75" t="s">
        <v>444</v>
      </c>
      <c r="V102" s="75">
        <v>5.8999999999999998E-5</v>
      </c>
      <c r="W102" s="75" t="s">
        <v>444</v>
      </c>
      <c r="X102" s="75" t="s">
        <v>444</v>
      </c>
      <c r="Y102" s="75" t="s">
        <v>444</v>
      </c>
      <c r="Z102" s="75" t="s">
        <v>444</v>
      </c>
      <c r="AA102" s="48" t="str">
        <f t="shared" si="13"/>
        <v>&lt;DL</v>
      </c>
      <c r="AB102" s="75" t="s">
        <v>444</v>
      </c>
      <c r="AC102" s="75" t="s">
        <v>444</v>
      </c>
      <c r="AD102" s="75" t="s">
        <v>444</v>
      </c>
      <c r="AE102" s="75">
        <v>7.6000000000000004E-5</v>
      </c>
      <c r="AF102" s="75">
        <v>5.5000000000000002E-5</v>
      </c>
      <c r="AG102" s="75">
        <v>4.6E-5</v>
      </c>
      <c r="AH102" s="75">
        <v>1.5999999999999999E-5</v>
      </c>
      <c r="AI102" s="75">
        <v>1.4E-5</v>
      </c>
      <c r="AJ102" s="75">
        <v>5.8999999999999998E-5</v>
      </c>
      <c r="AK102" s="75" t="s">
        <v>444</v>
      </c>
      <c r="AL102" s="75" t="s">
        <v>269</v>
      </c>
      <c r="AM102" s="75" t="s">
        <v>444</v>
      </c>
      <c r="AN102" s="75" t="s">
        <v>269</v>
      </c>
    </row>
    <row r="103" spans="1:101" x14ac:dyDescent="0.3">
      <c r="A103" s="39" t="s">
        <v>492</v>
      </c>
      <c r="B103" s="42" t="s">
        <v>372</v>
      </c>
      <c r="C103" s="42" t="s">
        <v>269</v>
      </c>
      <c r="D103" s="42" t="s">
        <v>269</v>
      </c>
      <c r="E103" s="42">
        <v>1E-4</v>
      </c>
      <c r="F103" s="75" t="s">
        <v>412</v>
      </c>
      <c r="G103" s="75" t="s">
        <v>412</v>
      </c>
      <c r="H103" s="75" t="s">
        <v>412</v>
      </c>
      <c r="I103" s="75" t="s">
        <v>412</v>
      </c>
      <c r="J103" s="75" t="s">
        <v>412</v>
      </c>
      <c r="K103" s="75" t="s">
        <v>412</v>
      </c>
      <c r="L103" s="75" t="s">
        <v>412</v>
      </c>
      <c r="M103" s="48" t="str">
        <f t="shared" si="11"/>
        <v>&lt;DL</v>
      </c>
      <c r="N103" s="75" t="s">
        <v>412</v>
      </c>
      <c r="O103" s="75" t="s">
        <v>412</v>
      </c>
      <c r="P103" s="48" t="str">
        <f t="shared" si="12"/>
        <v>&lt;DL</v>
      </c>
      <c r="Q103" s="75" t="s">
        <v>412</v>
      </c>
      <c r="R103" s="75" t="s">
        <v>412</v>
      </c>
      <c r="S103" s="75" t="s">
        <v>412</v>
      </c>
      <c r="T103" s="75" t="s">
        <v>412</v>
      </c>
      <c r="U103" s="75" t="s">
        <v>412</v>
      </c>
      <c r="V103" s="75" t="s">
        <v>412</v>
      </c>
      <c r="W103" s="75" t="s">
        <v>412</v>
      </c>
      <c r="X103" s="75" t="s">
        <v>412</v>
      </c>
      <c r="Y103" s="75" t="s">
        <v>412</v>
      </c>
      <c r="Z103" s="75" t="s">
        <v>412</v>
      </c>
      <c r="AA103" s="48" t="str">
        <f t="shared" si="13"/>
        <v>&lt;DL</v>
      </c>
      <c r="AB103" s="75" t="s">
        <v>412</v>
      </c>
      <c r="AC103" s="75" t="s">
        <v>412</v>
      </c>
      <c r="AD103" s="75" t="s">
        <v>412</v>
      </c>
      <c r="AE103" s="77" t="s">
        <v>429</v>
      </c>
      <c r="AF103" s="77" t="s">
        <v>429</v>
      </c>
      <c r="AG103" s="75" t="s">
        <v>412</v>
      </c>
      <c r="AH103" s="75" t="s">
        <v>412</v>
      </c>
      <c r="AI103" s="75" t="s">
        <v>412</v>
      </c>
      <c r="AJ103" s="77" t="s">
        <v>427</v>
      </c>
      <c r="AK103" s="75" t="s">
        <v>412</v>
      </c>
      <c r="AL103" s="75" t="s">
        <v>269</v>
      </c>
      <c r="AM103" s="75" t="s">
        <v>412</v>
      </c>
      <c r="AN103" s="75" t="s">
        <v>269</v>
      </c>
    </row>
    <row r="104" spans="1:101" x14ac:dyDescent="0.3">
      <c r="A104" s="39" t="s">
        <v>493</v>
      </c>
      <c r="B104" s="42" t="s">
        <v>372</v>
      </c>
      <c r="C104" s="42" t="s">
        <v>269</v>
      </c>
      <c r="D104" s="42" t="s">
        <v>269</v>
      </c>
      <c r="E104" s="42">
        <v>2.9999999999999997E-4</v>
      </c>
      <c r="F104" s="75">
        <v>2.7000000000000001E-3</v>
      </c>
      <c r="G104" s="75">
        <v>2.2599999999999999E-3</v>
      </c>
      <c r="H104" s="75">
        <v>7.7999999999999999E-4</v>
      </c>
      <c r="I104" s="75">
        <v>5.5999999999999995E-4</v>
      </c>
      <c r="J104" s="75">
        <v>5.8E-4</v>
      </c>
      <c r="K104" s="75">
        <v>3.8000000000000002E-4</v>
      </c>
      <c r="L104" s="75">
        <v>4.0000000000000002E-4</v>
      </c>
      <c r="M104" s="48" t="str">
        <f t="shared" si="11"/>
        <v>&lt;2xDL</v>
      </c>
      <c r="N104" s="75">
        <v>6.4999999999999997E-4</v>
      </c>
      <c r="O104" s="75">
        <v>5.9999999999999995E-4</v>
      </c>
      <c r="P104" s="48" t="str">
        <f t="shared" si="12"/>
        <v>&lt;2xDL</v>
      </c>
      <c r="Q104" s="75">
        <v>3.2000000000000003E-4</v>
      </c>
      <c r="R104" s="75">
        <v>2.6199999999999999E-3</v>
      </c>
      <c r="S104" s="75" t="s">
        <v>456</v>
      </c>
      <c r="T104" s="75">
        <v>2.9999999999999997E-4</v>
      </c>
      <c r="U104" s="75">
        <v>8.4000000000000003E-4</v>
      </c>
      <c r="V104" s="75" t="s">
        <v>456</v>
      </c>
      <c r="W104" s="77" t="s">
        <v>591</v>
      </c>
      <c r="X104" s="75">
        <v>8.5999999999999998E-4</v>
      </c>
      <c r="Y104" s="77" t="s">
        <v>453</v>
      </c>
      <c r="Z104" s="77" t="s">
        <v>453</v>
      </c>
      <c r="AA104" s="48" t="str">
        <f t="shared" si="13"/>
        <v>&lt;DL</v>
      </c>
      <c r="AB104" s="75">
        <v>4.2000000000000002E-4</v>
      </c>
      <c r="AC104" s="75">
        <v>6.8000000000000005E-4</v>
      </c>
      <c r="AD104" s="75">
        <v>6.8000000000000005E-4</v>
      </c>
      <c r="AE104" s="77" t="s">
        <v>591</v>
      </c>
      <c r="AF104" s="77" t="s">
        <v>591</v>
      </c>
      <c r="AG104" s="75">
        <v>7.9000000000000001E-4</v>
      </c>
      <c r="AH104" s="75" t="s">
        <v>456</v>
      </c>
      <c r="AI104" s="75" t="s">
        <v>456</v>
      </c>
      <c r="AJ104" s="77" t="s">
        <v>455</v>
      </c>
      <c r="AK104" s="75" t="s">
        <v>456</v>
      </c>
      <c r="AL104" s="75" t="s">
        <v>269</v>
      </c>
      <c r="AM104" s="75" t="s">
        <v>456</v>
      </c>
      <c r="AN104" s="75" t="s">
        <v>269</v>
      </c>
    </row>
    <row r="105" spans="1:101" x14ac:dyDescent="0.3">
      <c r="A105" s="39" t="s">
        <v>495</v>
      </c>
      <c r="B105" s="42" t="s">
        <v>372</v>
      </c>
      <c r="C105" s="42">
        <v>1.4999999999999999E-2</v>
      </c>
      <c r="D105" s="42" t="s">
        <v>269</v>
      </c>
      <c r="E105" s="42">
        <v>1.0000000000000001E-5</v>
      </c>
      <c r="F105" s="75">
        <v>1.6799999999999999E-4</v>
      </c>
      <c r="G105" s="75">
        <v>1.6100000000000001E-4</v>
      </c>
      <c r="H105" s="75">
        <v>7.7300000000000003E-4</v>
      </c>
      <c r="I105" s="75">
        <v>5.0199999999999995E-4</v>
      </c>
      <c r="J105" s="75">
        <v>4.57E-4</v>
      </c>
      <c r="K105" s="75">
        <v>3.6499999999999998E-4</v>
      </c>
      <c r="L105" s="75">
        <v>3.5E-4</v>
      </c>
      <c r="M105" s="48">
        <f t="shared" si="11"/>
        <v>4.1958041958041918E-2</v>
      </c>
      <c r="N105" s="75">
        <v>3.21E-4</v>
      </c>
      <c r="O105" s="75">
        <v>3.1700000000000001E-4</v>
      </c>
      <c r="P105" s="48">
        <f t="shared" si="12"/>
        <v>1.2539184952978021E-2</v>
      </c>
      <c r="Q105" s="75">
        <v>1.9000000000000001E-5</v>
      </c>
      <c r="R105" s="75">
        <v>5.5999999999999999E-5</v>
      </c>
      <c r="S105" s="75">
        <v>3.13E-3</v>
      </c>
      <c r="T105" s="75">
        <v>1.5200000000000001E-3</v>
      </c>
      <c r="U105" s="75">
        <v>1.4499999999999999E-3</v>
      </c>
      <c r="V105" s="75">
        <v>2.31E-4</v>
      </c>
      <c r="W105" s="75">
        <v>1.4300000000000001E-3</v>
      </c>
      <c r="X105" s="75">
        <v>1.6000000000000001E-3</v>
      </c>
      <c r="Y105" s="75">
        <v>1.1900000000000001E-3</v>
      </c>
      <c r="Z105" s="75">
        <v>1.17E-3</v>
      </c>
      <c r="AA105" s="48">
        <f t="shared" si="13"/>
        <v>1.6949152542372926E-2</v>
      </c>
      <c r="AB105" s="75" t="s">
        <v>444</v>
      </c>
      <c r="AC105" s="75" t="s">
        <v>444</v>
      </c>
      <c r="AD105" s="75" t="s">
        <v>444</v>
      </c>
      <c r="AE105" s="75">
        <v>1.6200000000000001E-4</v>
      </c>
      <c r="AF105" s="75">
        <v>5.04E-4</v>
      </c>
      <c r="AG105" s="75">
        <v>2.3500000000000001E-3</v>
      </c>
      <c r="AH105" s="75">
        <v>1.8699999999999999E-4</v>
      </c>
      <c r="AI105" s="75">
        <v>1.25E-4</v>
      </c>
      <c r="AJ105" s="75">
        <v>1.6900000000000001E-3</v>
      </c>
      <c r="AK105" s="75">
        <v>1.94E-4</v>
      </c>
      <c r="AL105" s="75" t="s">
        <v>269</v>
      </c>
      <c r="AM105" s="75" t="s">
        <v>444</v>
      </c>
      <c r="AN105" s="75" t="s">
        <v>269</v>
      </c>
    </row>
    <row r="106" spans="1:101" x14ac:dyDescent="0.3">
      <c r="A106" s="39" t="s">
        <v>496</v>
      </c>
      <c r="B106" s="42" t="s">
        <v>372</v>
      </c>
      <c r="C106" s="42" t="s">
        <v>269</v>
      </c>
      <c r="D106" s="42" t="s">
        <v>269</v>
      </c>
      <c r="E106" s="42">
        <v>1E-3</v>
      </c>
      <c r="F106" s="75" t="s">
        <v>429</v>
      </c>
      <c r="G106" s="75" t="s">
        <v>429</v>
      </c>
      <c r="H106" s="75" t="s">
        <v>429</v>
      </c>
      <c r="I106" s="75" t="s">
        <v>429</v>
      </c>
      <c r="J106" s="75" t="s">
        <v>429</v>
      </c>
      <c r="K106" s="75" t="s">
        <v>429</v>
      </c>
      <c r="L106" s="75" t="s">
        <v>429</v>
      </c>
      <c r="M106" s="48" t="str">
        <f t="shared" si="11"/>
        <v>&lt;DL</v>
      </c>
      <c r="N106" s="75" t="s">
        <v>429</v>
      </c>
      <c r="O106" s="75" t="s">
        <v>429</v>
      </c>
      <c r="P106" s="48" t="str">
        <f t="shared" si="12"/>
        <v>&lt;DL</v>
      </c>
      <c r="Q106" s="75" t="s">
        <v>429</v>
      </c>
      <c r="R106" s="75" t="s">
        <v>429</v>
      </c>
      <c r="S106" s="75" t="s">
        <v>429</v>
      </c>
      <c r="T106" s="75" t="s">
        <v>429</v>
      </c>
      <c r="U106" s="75" t="s">
        <v>429</v>
      </c>
      <c r="V106" s="75" t="s">
        <v>429</v>
      </c>
      <c r="W106" s="75">
        <v>1.4E-3</v>
      </c>
      <c r="X106" s="75" t="s">
        <v>429</v>
      </c>
      <c r="Y106" s="75" t="s">
        <v>429</v>
      </c>
      <c r="Z106" s="75" t="s">
        <v>429</v>
      </c>
      <c r="AA106" s="48" t="str">
        <f t="shared" si="13"/>
        <v>&lt;DL</v>
      </c>
      <c r="AB106" s="75" t="s">
        <v>429</v>
      </c>
      <c r="AC106" s="75" t="s">
        <v>429</v>
      </c>
      <c r="AD106" s="75" t="s">
        <v>429</v>
      </c>
      <c r="AE106" s="77" t="s">
        <v>589</v>
      </c>
      <c r="AF106" s="77" t="s">
        <v>589</v>
      </c>
      <c r="AG106" s="75" t="s">
        <v>429</v>
      </c>
      <c r="AH106" s="75" t="s">
        <v>429</v>
      </c>
      <c r="AI106" s="75" t="s">
        <v>429</v>
      </c>
      <c r="AJ106" s="77" t="s">
        <v>401</v>
      </c>
      <c r="AK106" s="75" t="s">
        <v>429</v>
      </c>
      <c r="AL106" s="75" t="s">
        <v>269</v>
      </c>
      <c r="AM106" s="75" t="s">
        <v>429</v>
      </c>
      <c r="AN106" s="75" t="s">
        <v>269</v>
      </c>
    </row>
    <row r="107" spans="1:101" x14ac:dyDescent="0.3">
      <c r="A107" s="60" t="s">
        <v>497</v>
      </c>
      <c r="B107" s="61" t="s">
        <v>372</v>
      </c>
      <c r="C107" s="42">
        <v>0.03</v>
      </c>
      <c r="D107" s="62" t="s">
        <v>269</v>
      </c>
      <c r="E107" s="62">
        <v>1E-3</v>
      </c>
      <c r="F107" s="75">
        <v>6.6E-3</v>
      </c>
      <c r="G107" s="75">
        <v>0.13800000000000001</v>
      </c>
      <c r="H107" s="75">
        <v>3.8999999999999998E-3</v>
      </c>
      <c r="I107" s="75">
        <v>3.0000000000000001E-3</v>
      </c>
      <c r="J107" s="75">
        <v>5.8999999999999999E-3</v>
      </c>
      <c r="K107" s="75">
        <v>5.5999999999999999E-3</v>
      </c>
      <c r="L107" s="75">
        <v>5.4000000000000003E-3</v>
      </c>
      <c r="M107" s="48">
        <f t="shared" si="11"/>
        <v>3.6363636363636306E-2</v>
      </c>
      <c r="N107" s="75">
        <v>6.1000000000000004E-3</v>
      </c>
      <c r="O107" s="75">
        <v>6.7999999999999996E-3</v>
      </c>
      <c r="P107" s="48">
        <f t="shared" si="12"/>
        <v>0.10852713178294562</v>
      </c>
      <c r="Q107" s="75">
        <v>7.4999999999999997E-3</v>
      </c>
      <c r="R107" s="75">
        <v>7.6799999999999993E-2</v>
      </c>
      <c r="S107" s="75">
        <v>1.07</v>
      </c>
      <c r="T107" s="75">
        <v>0.23799999999999999</v>
      </c>
      <c r="U107" s="75">
        <v>2.3599999999999999E-2</v>
      </c>
      <c r="V107" s="75">
        <v>0.89900000000000002</v>
      </c>
      <c r="W107" s="75">
        <v>1.09E-2</v>
      </c>
      <c r="X107" s="75">
        <v>1.6400000000000001E-2</v>
      </c>
      <c r="Y107" s="75">
        <v>2.3699999999999999E-2</v>
      </c>
      <c r="Z107" s="75">
        <v>2.2499999999999999E-2</v>
      </c>
      <c r="AA107" s="48">
        <f t="shared" si="13"/>
        <v>5.1948051948051938E-2</v>
      </c>
      <c r="AB107" s="75">
        <v>2.0499999999999998</v>
      </c>
      <c r="AC107" s="75">
        <v>1.1499999999999999</v>
      </c>
      <c r="AD107" s="75">
        <v>1.11E-2</v>
      </c>
      <c r="AE107" s="75">
        <v>25.1</v>
      </c>
      <c r="AF107" s="75">
        <v>22.9</v>
      </c>
      <c r="AG107" s="75">
        <v>0.27500000000000002</v>
      </c>
      <c r="AH107" s="75">
        <v>0.124</v>
      </c>
      <c r="AI107" s="75">
        <v>3.6400000000000002E-2</v>
      </c>
      <c r="AJ107" s="75">
        <v>0.317</v>
      </c>
      <c r="AK107" s="75">
        <v>1.8100000000000002E-2</v>
      </c>
      <c r="AL107" s="75" t="s">
        <v>269</v>
      </c>
      <c r="AM107" s="75">
        <v>1.2999999999999999E-3</v>
      </c>
      <c r="AN107" s="75" t="s">
        <v>269</v>
      </c>
    </row>
    <row r="108" spans="1:101" ht="15" customHeight="1" x14ac:dyDescent="0.3">
      <c r="A108" s="164" t="s">
        <v>498</v>
      </c>
      <c r="B108" s="164"/>
      <c r="C108" s="164"/>
      <c r="D108" s="164"/>
      <c r="E108" s="164"/>
      <c r="F108" s="63"/>
      <c r="G108" s="63"/>
      <c r="H108" s="63"/>
      <c r="I108" s="63"/>
      <c r="J108" s="63"/>
      <c r="K108" s="63"/>
      <c r="L108" s="63"/>
      <c r="M108" s="80"/>
      <c r="N108" s="63"/>
      <c r="O108" s="63"/>
      <c r="P108" s="80"/>
      <c r="Q108" s="63"/>
      <c r="R108" s="63"/>
      <c r="S108" s="63"/>
      <c r="T108" s="63"/>
      <c r="U108" s="63"/>
      <c r="V108" s="63"/>
      <c r="W108" s="63"/>
      <c r="X108" s="63"/>
      <c r="Y108" s="63"/>
      <c r="Z108" s="63"/>
      <c r="AA108" s="80"/>
      <c r="AB108" s="63"/>
      <c r="AC108" s="63" t="s">
        <v>359</v>
      </c>
      <c r="AD108" s="63"/>
      <c r="AE108" s="63"/>
      <c r="AF108" s="63"/>
      <c r="AG108" s="63"/>
      <c r="AH108" s="63"/>
      <c r="AI108" s="63"/>
      <c r="AJ108" s="63"/>
      <c r="AK108" s="63"/>
      <c r="AL108" s="63"/>
      <c r="AM108" s="63"/>
      <c r="AN108" s="63"/>
    </row>
    <row r="109" spans="1:101" ht="21" customHeight="1" x14ac:dyDescent="0.3">
      <c r="A109" s="164"/>
      <c r="B109" s="164"/>
      <c r="C109" s="164"/>
      <c r="D109" s="164"/>
      <c r="E109" s="164"/>
      <c r="F109" s="81" t="s">
        <v>499</v>
      </c>
      <c r="G109" s="81"/>
      <c r="H109" s="81"/>
      <c r="I109" s="81"/>
      <c r="J109" s="81"/>
      <c r="K109" s="81"/>
    </row>
    <row r="110" spans="1:101" s="68" customFormat="1" ht="15" customHeight="1" x14ac:dyDescent="0.3">
      <c r="A110" s="64" t="s">
        <v>500</v>
      </c>
      <c r="B110" s="65"/>
      <c r="C110" s="66"/>
      <c r="D110" s="66"/>
      <c r="E110" s="67"/>
      <c r="F110" s="31" t="s">
        <v>615</v>
      </c>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row>
    <row r="111" spans="1:101" s="68" customFormat="1" ht="15" customHeight="1" x14ac:dyDescent="0.3">
      <c r="A111" s="165" t="s">
        <v>501</v>
      </c>
      <c r="B111" s="166"/>
      <c r="C111" s="166"/>
      <c r="D111" s="166"/>
      <c r="E111" s="167"/>
      <c r="F111" s="31" t="s">
        <v>594</v>
      </c>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row>
    <row r="112" spans="1:101" s="68" customFormat="1" x14ac:dyDescent="0.3">
      <c r="A112" s="147" t="s">
        <v>502</v>
      </c>
      <c r="B112" s="148"/>
      <c r="C112" s="148"/>
      <c r="D112" s="148"/>
      <c r="E112" s="149"/>
      <c r="F112" s="31" t="s">
        <v>616</v>
      </c>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row>
    <row r="113" spans="1:101" s="68" customFormat="1" ht="15" customHeight="1" x14ac:dyDescent="0.3">
      <c r="A113" s="150" t="s">
        <v>503</v>
      </c>
      <c r="B113" s="151"/>
      <c r="C113" s="151"/>
      <c r="D113" s="151"/>
      <c r="E113" s="152"/>
      <c r="F113" s="31" t="s">
        <v>592</v>
      </c>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row>
    <row r="114" spans="1:101" s="68" customFormat="1" x14ac:dyDescent="0.3">
      <c r="A114" s="153" t="s">
        <v>504</v>
      </c>
      <c r="B114" s="154"/>
      <c r="C114" s="154"/>
      <c r="D114" s="154"/>
      <c r="E114" s="155"/>
      <c r="F114" s="31" t="s">
        <v>593</v>
      </c>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row>
    <row r="115" spans="1:101" s="68" customFormat="1" x14ac:dyDescent="0.3">
      <c r="A115" s="69" t="s">
        <v>505</v>
      </c>
      <c r="B115" s="70"/>
      <c r="C115" s="70"/>
      <c r="D115" s="70"/>
      <c r="E115" s="7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row>
    <row r="116" spans="1:101" s="68" customFormat="1" x14ac:dyDescent="0.3">
      <c r="A116" s="156" t="s">
        <v>507</v>
      </c>
      <c r="B116" s="157"/>
      <c r="C116" s="157"/>
      <c r="D116" s="157"/>
      <c r="E116" s="158"/>
      <c r="F116" s="82" t="s">
        <v>506</v>
      </c>
      <c r="G116" s="82"/>
      <c r="H116" s="82"/>
      <c r="I116" s="82"/>
      <c r="J116" s="82"/>
      <c r="K116" s="82"/>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row>
    <row r="117" spans="1:101" s="68" customFormat="1" x14ac:dyDescent="0.3">
      <c r="A117" s="159"/>
      <c r="B117" s="160"/>
      <c r="C117" s="160"/>
      <c r="D117" s="160"/>
      <c r="E117" s="161"/>
      <c r="F117" s="82"/>
      <c r="G117" s="82"/>
      <c r="H117" s="82"/>
      <c r="I117" s="82"/>
      <c r="J117" s="82"/>
      <c r="K117" s="82"/>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row>
    <row r="118" spans="1:101" x14ac:dyDescent="0.3">
      <c r="A118" s="72"/>
      <c r="B118" s="73"/>
      <c r="C118" s="73"/>
      <c r="D118" s="74"/>
      <c r="E118" s="74"/>
    </row>
    <row r="119" spans="1:101" x14ac:dyDescent="0.3">
      <c r="A119" s="72"/>
      <c r="B119" s="73"/>
      <c r="C119" s="73"/>
      <c r="D119" s="74"/>
      <c r="E119" s="74"/>
    </row>
    <row r="121" spans="1:101" ht="15" customHeight="1" x14ac:dyDescent="0.3"/>
  </sheetData>
  <sheetProtection password="DB3E" sheet="1" objects="1" scenarios="1"/>
  <mergeCells count="10">
    <mergeCell ref="A112:E112"/>
    <mergeCell ref="A113:E113"/>
    <mergeCell ref="A114:E114"/>
    <mergeCell ref="A116:E117"/>
    <mergeCell ref="A2:A5"/>
    <mergeCell ref="B2:B5"/>
    <mergeCell ref="C2:C5"/>
    <mergeCell ref="D2:D5"/>
    <mergeCell ref="A108:E109"/>
    <mergeCell ref="A111:E111"/>
  </mergeCells>
  <conditionalFormatting sqref="Q83:Z83 AB83:AN83 K53:L53 K38:L38 F83:O83">
    <cfRule type="cellIs" priority="649" stopIfTrue="1" operator="equal">
      <formula>$D$36</formula>
    </cfRule>
    <cfRule type="cellIs" priority="926" stopIfTrue="1" operator="greaterThan">
      <formula>""""""</formula>
    </cfRule>
  </conditionalFormatting>
  <conditionalFormatting sqref="Q86:Z86 Q47:Z47 AB47:AN47 AB86:AN86 K46:L46 F47:O47 F86:O86">
    <cfRule type="cellIs" priority="925" stopIfTrue="1" operator="equal">
      <formula>$D$49</formula>
    </cfRule>
    <cfRule type="cellIs" priority="928" stopIfTrue="1" operator="greaterThan">
      <formula>""""""</formula>
    </cfRule>
  </conditionalFormatting>
  <conditionalFormatting sqref="E83">
    <cfRule type="cellIs" priority="922" stopIfTrue="1" operator="equal">
      <formula>$D$36</formula>
    </cfRule>
    <cfRule type="cellIs" priority="923" stopIfTrue="1" operator="greaterThan">
      <formula>""""""</formula>
    </cfRule>
  </conditionalFormatting>
  <conditionalFormatting sqref="N15:O15 S15:Z15 AG15:AN15 Q15 AB15:AE15">
    <cfRule type="cellIs" priority="834" stopIfTrue="1" operator="greaterThan">
      <formula>""""""</formula>
    </cfRule>
    <cfRule type="cellIs" priority="835" stopIfTrue="1" operator="equal">
      <formula>$C$15</formula>
    </cfRule>
    <cfRule type="cellIs" dxfId="690" priority="836" operator="greaterThan">
      <formula>$D$15</formula>
    </cfRule>
  </conditionalFormatting>
  <conditionalFormatting sqref="N14:O14 S14:Z14 AG14:AN14 Q14 AB14:AE14">
    <cfRule type="cellIs" dxfId="689" priority="831" stopIfTrue="1" operator="notBetween">
      <formula>6</formula>
      <formula>9</formula>
    </cfRule>
    <cfRule type="cellIs" dxfId="688" priority="832" operator="notBetween">
      <formula>6.5</formula>
      <formula>8.5</formula>
    </cfRule>
    <cfRule type="cellIs" dxfId="687" priority="833" operator="notBetween">
      <formula>6</formula>
      <formula>8.5</formula>
    </cfRule>
  </conditionalFormatting>
  <conditionalFormatting sqref="N28:O28 S28:Z28 AG28:AK28 Q28 AM28:AN28 AB28:AE28">
    <cfRule type="cellIs" priority="825" stopIfTrue="1" operator="equal">
      <formula>$C$27</formula>
    </cfRule>
    <cfRule type="cellIs" priority="826" stopIfTrue="1" operator="greaterThan">
      <formula>""""""</formula>
    </cfRule>
    <cfRule type="cellIs" dxfId="686" priority="827" operator="greaterThan">
      <formula>$D$28</formula>
    </cfRule>
  </conditionalFormatting>
  <conditionalFormatting sqref="N45:O45 AG45:AN45 Q45 AB45:AE45 K45:L45 S45 U45:Z45">
    <cfRule type="cellIs" priority="579" stopIfTrue="1" operator="greaterThan">
      <formula>""""""</formula>
    </cfRule>
    <cfRule type="cellIs" priority="587" stopIfTrue="1" operator="equal">
      <formula>$D$48</formula>
    </cfRule>
    <cfRule type="cellIs" dxfId="685" priority="894" operator="greaterThan">
      <formula>$D$45</formula>
    </cfRule>
    <cfRule type="cellIs" dxfId="684" priority="895" operator="greaterThan">
      <formula>$C$45</formula>
    </cfRule>
  </conditionalFormatting>
  <conditionalFormatting sqref="N89:O89 S89:Z89 AG89:AN89 Q89 AB89:AE89 K89:L89">
    <cfRule type="cellIs" priority="808" stopIfTrue="1" operator="greaterThan">
      <formula>""""""</formula>
    </cfRule>
    <cfRule type="cellIs" priority="809" stopIfTrue="1" operator="equal">
      <formula>$C$89</formula>
    </cfRule>
    <cfRule type="cellIs" dxfId="683" priority="810" operator="greaterThan">
      <formula>$D$89</formula>
    </cfRule>
  </conditionalFormatting>
  <conditionalFormatting sqref="AG38:AN38 AB38:AE38 N38:O38 Q38 S38:Z38">
    <cfRule type="cellIs" priority="623" stopIfTrue="1" operator="greaterThan">
      <formula>""""""</formula>
    </cfRule>
    <cfRule type="cellIs" priority="624" stopIfTrue="1" operator="equal">
      <formula>$D$36</formula>
    </cfRule>
  </conditionalFormatting>
  <conditionalFormatting sqref="N21:O21 S21:Z21 AG21:AK21 Q21 AM21:AN21 AB21:AE21">
    <cfRule type="cellIs" priority="811" stopIfTrue="1" operator="greaterThan">
      <formula>""""""</formula>
    </cfRule>
    <cfRule type="cellIs" priority="812" stopIfTrue="1" operator="equal">
      <formula>$D$21</formula>
    </cfRule>
    <cfRule type="cellIs" dxfId="682" priority="813" operator="greaterThan">
      <formula>$C$21</formula>
    </cfRule>
  </conditionalFormatting>
  <conditionalFormatting sqref="N23:O23 S23:Z23 AH23:AN23 Q23 AB23:AE23">
    <cfRule type="cellIs" priority="828" stopIfTrue="1" operator="equal">
      <formula>$D$23</formula>
    </cfRule>
    <cfRule type="cellIs" priority="829" stopIfTrue="1" operator="greaterThan">
      <formula>""""""</formula>
    </cfRule>
    <cfRule type="cellIs" dxfId="681" priority="830" operator="greaterThan">
      <formula>$C$23</formula>
    </cfRule>
  </conditionalFormatting>
  <conditionalFormatting sqref="N24:O24 S24:Z24 AG24:AN24 Q24 AB24:AE24">
    <cfRule type="cellIs" priority="908" stopIfTrue="1" operator="equal">
      <formula>$D$24</formula>
    </cfRule>
    <cfRule type="cellIs" priority="909" stopIfTrue="1" operator="greaterThan">
      <formula>""""""</formula>
    </cfRule>
    <cfRule type="cellIs" dxfId="680" priority="910" operator="greaterThan">
      <formula>$C$24</formula>
    </cfRule>
  </conditionalFormatting>
  <conditionalFormatting sqref="N25:O25 S25:Z25 AG25:AN25 Q25 AB25:AE25">
    <cfRule type="cellIs" priority="902" stopIfTrue="1" operator="equal">
      <formula>$C$27</formula>
    </cfRule>
    <cfRule type="cellIs" priority="903" stopIfTrue="1" operator="greaterThan">
      <formula>""""""</formula>
    </cfRule>
    <cfRule type="cellIs" dxfId="679" priority="904" operator="greaterThan">
      <formula>$D$27</formula>
    </cfRule>
    <cfRule type="cellIs" priority="905" stopIfTrue="1" operator="equal">
      <formula>$D$25</formula>
    </cfRule>
    <cfRule type="cellIs" priority="906" stopIfTrue="1" operator="greaterThan">
      <formula>""""""</formula>
    </cfRule>
    <cfRule type="cellIs" dxfId="678" priority="907" operator="greaterThan">
      <formula>$C$25</formula>
    </cfRule>
  </conditionalFormatting>
  <conditionalFormatting sqref="N31:O31 V31:Z31 Q31 AB31:AE31 K31:L31 AG31:AN31">
    <cfRule type="cellIs" priority="899" stopIfTrue="1" operator="equal">
      <formula>$D$31</formula>
    </cfRule>
    <cfRule type="cellIs" priority="900" stopIfTrue="1" operator="greaterThan">
      <formula>""""""</formula>
    </cfRule>
    <cfRule type="cellIs" dxfId="677" priority="901" operator="greaterThan">
      <formula>$C$31</formula>
    </cfRule>
  </conditionalFormatting>
  <conditionalFormatting sqref="N32:O32 S32:Z32 AG32:AN32 Q32 AB32:AE32 K32:L32">
    <cfRule type="cellIs" priority="915" stopIfTrue="1" operator="greaterThan">
      <formula>""""""</formula>
    </cfRule>
    <cfRule type="cellIs" priority="916" stopIfTrue="1" operator="equal">
      <formula>$C$32</formula>
    </cfRule>
    <cfRule type="cellIs" dxfId="676" priority="917" operator="greaterThan">
      <formula>$D$32</formula>
    </cfRule>
  </conditionalFormatting>
  <conditionalFormatting sqref="N33:O33 S33:Z33 AG33:AN33 Q33 K33:L33 AB33:AE33">
    <cfRule type="cellIs" priority="840" stopIfTrue="1" operator="equal">
      <formula>$D$31</formula>
    </cfRule>
    <cfRule type="cellIs" priority="896" stopIfTrue="1" operator="greaterThan">
      <formula>""""""</formula>
    </cfRule>
    <cfRule type="cellIs" dxfId="675" priority="897" operator="greaterThan">
      <formula>$D$33</formula>
    </cfRule>
    <cfRule type="cellIs" dxfId="674" priority="898" operator="greaterThan">
      <formula>$C$33</formula>
    </cfRule>
  </conditionalFormatting>
  <conditionalFormatting sqref="N34:O34 S34:Z34 AG34:AN34 Q34 AB34:AE34 K34:L34">
    <cfRule type="cellIs" priority="822" stopIfTrue="1" operator="greaterThan">
      <formula>""""""</formula>
    </cfRule>
    <cfRule type="cellIs" priority="823" stopIfTrue="1" operator="equal">
      <formula>$C$34</formula>
    </cfRule>
    <cfRule type="cellIs" dxfId="673" priority="824" operator="greaterThan">
      <formula>$D$34</formula>
    </cfRule>
  </conditionalFormatting>
  <conditionalFormatting sqref="N41:O41 S41:Z41 AG41:AN41 Q41 AB41:AE41 K41:L41">
    <cfRule type="cellIs" priority="818" stopIfTrue="1" operator="equal">
      <formula>$D$36</formula>
    </cfRule>
    <cfRule type="cellIs" priority="819" stopIfTrue="1" operator="greaterThan">
      <formula>""""""</formula>
    </cfRule>
    <cfRule type="cellIs" dxfId="672" priority="820" operator="greaterThan">
      <formula>$D$41</formula>
    </cfRule>
    <cfRule type="cellIs" dxfId="671" priority="821" operator="greaterThan">
      <formula>$C$41</formula>
    </cfRule>
  </conditionalFormatting>
  <conditionalFormatting sqref="N46:O46 W46:Z46 AG46:AN46 Q46 AB46:AE46">
    <cfRule type="cellIs" priority="578" stopIfTrue="1" operator="greaterThan">
      <formula>""""""</formula>
    </cfRule>
    <cfRule type="cellIs" priority="580" stopIfTrue="1" operator="equal">
      <formula>$D$49</formula>
    </cfRule>
  </conditionalFormatting>
  <conditionalFormatting sqref="N50:O50 S50:Z50 AG50:AN50 Q50 AB50:AE50 K50:L50">
    <cfRule type="cellIs" priority="913" stopIfTrue="1" operator="greaterThan">
      <formula>""""""</formula>
    </cfRule>
    <cfRule type="cellIs" dxfId="670" priority="914" operator="greaterThan">
      <formula>$D$50</formula>
    </cfRule>
  </conditionalFormatting>
  <conditionalFormatting sqref="N51:O51 S51:Z51 AG51:AN51 Q51 AB51:AE51 K51:L51">
    <cfRule type="cellIs" priority="889" stopIfTrue="1" operator="equal">
      <formula>$D$36</formula>
    </cfRule>
    <cfRule type="cellIs" priority="890" stopIfTrue="1" operator="greaterThan">
      <formula>""""""</formula>
    </cfRule>
    <cfRule type="cellIs" dxfId="669" priority="891" operator="greaterThan">
      <formula>$D$51</formula>
    </cfRule>
    <cfRule type="cellIs" dxfId="668" priority="892" operator="greaterThan">
      <formula>$C$51</formula>
    </cfRule>
  </conditionalFormatting>
  <conditionalFormatting sqref="N52:O52 S52:Z52 AG52:AN52 Q52 AB52:AE52 K52:L52">
    <cfRule type="cellIs" priority="886" stopIfTrue="1" operator="equal">
      <formula>$D$36</formula>
    </cfRule>
    <cfRule type="cellIs" priority="887" stopIfTrue="1" operator="greaterThan">
      <formula>""""""</formula>
    </cfRule>
    <cfRule type="cellIs" dxfId="667" priority="888" operator="greaterThan">
      <formula>$C$52</formula>
    </cfRule>
  </conditionalFormatting>
  <conditionalFormatting sqref="N57:O57 S57:Z57 AG57:AN57 Q57 AB57:AE57 K57:L57">
    <cfRule type="cellIs" priority="881" stopIfTrue="1" operator="equal">
      <formula>$D$57</formula>
    </cfRule>
    <cfRule type="cellIs" priority="882" stopIfTrue="1" operator="greaterThan">
      <formula>""""""</formula>
    </cfRule>
    <cfRule type="cellIs" dxfId="666" priority="883" operator="greaterThan">
      <formula>$C$57</formula>
    </cfRule>
  </conditionalFormatting>
  <conditionalFormatting sqref="N59:O59 S59:Z59 AG59:AN59 Q59 AB59:AE59 K59:L59">
    <cfRule type="cellIs" priority="877" stopIfTrue="1" operator="equal">
      <formula>$D$57</formula>
    </cfRule>
    <cfRule type="cellIs" priority="878" stopIfTrue="1" operator="greaterThan">
      <formula>""""""</formula>
    </cfRule>
    <cfRule type="cellIs" dxfId="665" priority="879" operator="greaterThan">
      <formula>$D$59</formula>
    </cfRule>
    <cfRule type="cellIs" dxfId="664" priority="880" operator="greaterThan">
      <formula>$C$59</formula>
    </cfRule>
  </conditionalFormatting>
  <conditionalFormatting sqref="N63:O63 S63:Z63 AG63:AN63 Q63 AB63:AE63 K63:L63">
    <cfRule type="cellIs" priority="874" stopIfTrue="1" operator="equal">
      <formula>$D$63</formula>
    </cfRule>
    <cfRule type="cellIs" priority="875" stopIfTrue="1" operator="greaterThan">
      <formula>""""""</formula>
    </cfRule>
    <cfRule type="cellIs" dxfId="663" priority="876" operator="greaterThan">
      <formula>$C$63</formula>
    </cfRule>
  </conditionalFormatting>
  <conditionalFormatting sqref="AB68:AC68 K68:L68 N68:O68 S68:Z68 AH68:AN68">
    <cfRule type="cellIs" priority="839" stopIfTrue="1" operator="greaterThan">
      <formula>""""""</formula>
    </cfRule>
    <cfRule type="cellIs" priority="873" stopIfTrue="1" operator="equal">
      <formula>$D$70</formula>
    </cfRule>
    <cfRule type="cellIs" dxfId="662" priority="911" operator="greaterThan">
      <formula>$D$68</formula>
    </cfRule>
    <cfRule type="cellIs" dxfId="661" priority="912" operator="greaterThan">
      <formula>$C$68</formula>
    </cfRule>
  </conditionalFormatting>
  <conditionalFormatting sqref="AL70:AN70 AB70:AE70 K70:L70 N70:O70">
    <cfRule type="cellIs" priority="870" stopIfTrue="1" operator="equal">
      <formula>$D$70</formula>
    </cfRule>
    <cfRule type="cellIs" priority="871" stopIfTrue="1" operator="greaterThan">
      <formula>""""""</formula>
    </cfRule>
    <cfRule type="cellIs" dxfId="660" priority="872" operator="greaterThan">
      <formula>$C$70</formula>
    </cfRule>
  </conditionalFormatting>
  <conditionalFormatting sqref="S72:Z72 Q72 K72:L72 N72:O72 AG72:AN72">
    <cfRule type="cellIs" priority="838" stopIfTrue="1" operator="equal">
      <formula>$D$70</formula>
    </cfRule>
    <cfRule type="cellIs" priority="867" stopIfTrue="1" operator="greaterThan">
      <formula>""""""</formula>
    </cfRule>
    <cfRule type="cellIs" dxfId="659" priority="868" operator="greaterThan">
      <formula>$D$72</formula>
    </cfRule>
    <cfRule type="cellIs" dxfId="658" priority="869" operator="greaterThan">
      <formula>$C$72</formula>
    </cfRule>
  </conditionalFormatting>
  <conditionalFormatting sqref="AG77:AI77 K82 K92:L92 S77:Z77 AB77:AE77 AK77:AN77">
    <cfRule type="cellIs" priority="733" stopIfTrue="1" operator="equal">
      <formula>$D$63</formula>
    </cfRule>
    <cfRule type="cellIs" priority="734" stopIfTrue="1" operator="greaterThan">
      <formula>""""""</formula>
    </cfRule>
  </conditionalFormatting>
  <conditionalFormatting sqref="N80:O80 S80:Z80 AG80:AN80 Q80 AB80:AE80 K80:L80">
    <cfRule type="cellIs" priority="862" stopIfTrue="1" operator="equal">
      <formula>$D$63</formula>
    </cfRule>
    <cfRule type="cellIs" priority="863" stopIfTrue="1" operator="greaterThan">
      <formula>""""""</formula>
    </cfRule>
    <cfRule type="cellIs" dxfId="657" priority="864" operator="greaterThan">
      <formula>$C$80</formula>
    </cfRule>
  </conditionalFormatting>
  <conditionalFormatting sqref="AG82 Q82 AE82 AI82 AL82:AN82">
    <cfRule type="cellIs" priority="703" stopIfTrue="1" operator="equal">
      <formula>$D$63</formula>
    </cfRule>
    <cfRule type="cellIs" priority="704" stopIfTrue="1" operator="greaterThan">
      <formula>""""""</formula>
    </cfRule>
  </conditionalFormatting>
  <conditionalFormatting sqref="N84:O84 S84:Z84 AI84:AN84 Q84 K84:L84 AB84:AE84">
    <cfRule type="cellIs" priority="837" stopIfTrue="1" operator="equal">
      <formula>$D$70</formula>
    </cfRule>
    <cfRule type="cellIs" priority="857" stopIfTrue="1" operator="greaterThan">
      <formula>""""""</formula>
    </cfRule>
    <cfRule type="cellIs" dxfId="656" priority="858" operator="greaterThan">
      <formula>$D$84</formula>
    </cfRule>
    <cfRule type="cellIs" dxfId="655" priority="859" operator="greaterThan">
      <formula>$C$84</formula>
    </cfRule>
  </conditionalFormatting>
  <conditionalFormatting sqref="N85:O85 S85:Z85 AG85:AN85 Q85 AB85:AE85 K85:L85">
    <cfRule type="cellIs" priority="651" stopIfTrue="1" operator="greaterThan">
      <formula>""""""</formula>
    </cfRule>
    <cfRule type="cellIs" priority="652" stopIfTrue="1" operator="equal">
      <formula>$D$63</formula>
    </cfRule>
  </conditionalFormatting>
  <conditionalFormatting sqref="N91:O91 S91:Z91 AG91:AN91 Q91 AB91:AE91 K91:L91">
    <cfRule type="cellIs" priority="852" stopIfTrue="1" operator="equal">
      <formula>$D$70</formula>
    </cfRule>
    <cfRule type="cellIs" priority="853" stopIfTrue="1" operator="greaterThan">
      <formula>""""""</formula>
    </cfRule>
    <cfRule type="cellIs" dxfId="654" priority="854" operator="greaterThan">
      <formula>$C$91</formula>
    </cfRule>
  </conditionalFormatting>
  <conditionalFormatting sqref="N92:O92 S92:Z92 AG92:AN92 Q92 AB92:AE92">
    <cfRule type="cellIs" priority="792" stopIfTrue="1" operator="equal">
      <formula>$D$63</formula>
    </cfRule>
    <cfRule type="cellIs" priority="850" stopIfTrue="1" operator="greaterThan">
      <formula>""""""</formula>
    </cfRule>
  </conditionalFormatting>
  <conditionalFormatting sqref="N96:O96 S96:Z96 AG96:AN96 Q96 AB96:AE96 K96:L96">
    <cfRule type="cellIs" priority="847" stopIfTrue="1" operator="equal">
      <formula>$D$70</formula>
    </cfRule>
    <cfRule type="cellIs" priority="848" stopIfTrue="1" operator="greaterThan">
      <formula>""""""</formula>
    </cfRule>
    <cfRule type="cellIs" dxfId="653" priority="849" operator="greaterThan">
      <formula>$C$96</formula>
    </cfRule>
  </conditionalFormatting>
  <conditionalFormatting sqref="N98:O98 S98:Z98 AH98:AN98 Q98 AB98:AE98 K98:L98">
    <cfRule type="cellIs" priority="844" stopIfTrue="1" operator="equal">
      <formula>$D$70</formula>
    </cfRule>
    <cfRule type="cellIs" priority="845" stopIfTrue="1" operator="greaterThan">
      <formula>""""""</formula>
    </cfRule>
    <cfRule type="cellIs" dxfId="652" priority="846" operator="greaterThan">
      <formula>$C$98</formula>
    </cfRule>
  </conditionalFormatting>
  <conditionalFormatting sqref="N102:O102 S102:Z102 AG102:AN102 Q102 AB102:AE102 K102:L102">
    <cfRule type="cellIs" priority="841" stopIfTrue="1" operator="equal">
      <formula>$D$102</formula>
    </cfRule>
    <cfRule type="cellIs" priority="842" stopIfTrue="1" operator="greaterThan">
      <formula>""""""</formula>
    </cfRule>
    <cfRule type="cellIs" dxfId="651" priority="843" operator="greaterThan">
      <formula>$C$102</formula>
    </cfRule>
  </conditionalFormatting>
  <conditionalFormatting sqref="AB107:AE107 S107:Z107 AG107:AN107">
    <cfRule type="cellIs" priority="805" stopIfTrue="1" operator="equal">
      <formula>$D$106</formula>
    </cfRule>
    <cfRule type="cellIs" priority="806" stopIfTrue="1" operator="greaterThan">
      <formula>""""""</formula>
    </cfRule>
    <cfRule type="cellIs" dxfId="650" priority="807" operator="greaterThan">
      <formula>$C$107</formula>
    </cfRule>
  </conditionalFormatting>
  <conditionalFormatting sqref="N90:O90 S90:Z90 AG90:AN90 Q90 AB90:AE90 K90:L90">
    <cfRule type="cellIs" priority="802" stopIfTrue="1" operator="equal">
      <formula>$D$63</formula>
    </cfRule>
    <cfRule type="cellIs" priority="803" stopIfTrue="1" operator="greaterThan">
      <formula>""""""</formula>
    </cfRule>
    <cfRule type="cellIs" dxfId="649" priority="804" operator="greaterThan">
      <formula>$C$90</formula>
    </cfRule>
  </conditionalFormatting>
  <conditionalFormatting sqref="N92:O92 S92:Z92 AG92:AN92 Q92 AB92:AE92 K92:L92">
    <cfRule type="cellIs" dxfId="648" priority="851" operator="greaterThan">
      <formula>K$93</formula>
    </cfRule>
  </conditionalFormatting>
  <conditionalFormatting sqref="K43">
    <cfRule type="cellIs" dxfId="647" priority="789" operator="greaterThan">
      <formula>K$44</formula>
    </cfRule>
  </conditionalFormatting>
  <conditionalFormatting sqref="L43">
    <cfRule type="cellIs" dxfId="646" priority="788" operator="greaterThan">
      <formula>L$44</formula>
    </cfRule>
  </conditionalFormatting>
  <conditionalFormatting sqref="N43">
    <cfRule type="cellIs" dxfId="645" priority="787" operator="greaterThan">
      <formula>N$44</formula>
    </cfRule>
  </conditionalFormatting>
  <conditionalFormatting sqref="O43">
    <cfRule type="cellIs" dxfId="644" priority="786" operator="greaterThan">
      <formula>O$44</formula>
    </cfRule>
  </conditionalFormatting>
  <conditionalFormatting sqref="AG43">
    <cfRule type="cellIs" dxfId="643" priority="770" operator="greaterThan">
      <formula>AG$44</formula>
    </cfRule>
  </conditionalFormatting>
  <conditionalFormatting sqref="Q43">
    <cfRule type="cellIs" dxfId="642" priority="784" operator="greaterThan">
      <formula>Q$44</formula>
    </cfRule>
  </conditionalFormatting>
  <conditionalFormatting sqref="U43">
    <cfRule type="cellIs" dxfId="641" priority="781" operator="greaterThan">
      <formula>U$44</formula>
    </cfRule>
  </conditionalFormatting>
  <conditionalFormatting sqref="V43">
    <cfRule type="cellIs" dxfId="640" priority="780" operator="greaterThan">
      <formula>V$44</formula>
    </cfRule>
  </conditionalFormatting>
  <conditionalFormatting sqref="W43">
    <cfRule type="cellIs" dxfId="639" priority="779" operator="greaterThan">
      <formula>W$44</formula>
    </cfRule>
  </conditionalFormatting>
  <conditionalFormatting sqref="X43">
    <cfRule type="cellIs" dxfId="638" priority="778" operator="greaterThan">
      <formula>X$44</formula>
    </cfRule>
  </conditionalFormatting>
  <conditionalFormatting sqref="Y43">
    <cfRule type="cellIs" dxfId="637" priority="777" operator="greaterThan">
      <formula>Y$44</formula>
    </cfRule>
  </conditionalFormatting>
  <conditionalFormatting sqref="Z43">
    <cfRule type="cellIs" dxfId="636" priority="776" operator="greaterThan">
      <formula>Z$44</formula>
    </cfRule>
  </conditionalFormatting>
  <conditionalFormatting sqref="AB43">
    <cfRule type="cellIs" dxfId="635" priority="774" operator="greaterThan">
      <formula>AB$44</formula>
    </cfRule>
  </conditionalFormatting>
  <conditionalFormatting sqref="AC43">
    <cfRule type="cellIs" dxfId="634" priority="773" operator="greaterThan">
      <formula>AC$44</formula>
    </cfRule>
  </conditionalFormatting>
  <conditionalFormatting sqref="AD43">
    <cfRule type="cellIs" dxfId="633" priority="772" operator="greaterThan">
      <formula>AD$44</formula>
    </cfRule>
  </conditionalFormatting>
  <conditionalFormatting sqref="AE43">
    <cfRule type="cellIs" dxfId="632" priority="771" operator="greaterThan">
      <formula>AE$44</formula>
    </cfRule>
  </conditionalFormatting>
  <conditionalFormatting sqref="AH43">
    <cfRule type="cellIs" dxfId="631" priority="769" operator="greaterThan">
      <formula>AH$44</formula>
    </cfRule>
  </conditionalFormatting>
  <conditionalFormatting sqref="AI43">
    <cfRule type="cellIs" dxfId="630" priority="768" operator="greaterThan">
      <formula>AI$44</formula>
    </cfRule>
  </conditionalFormatting>
  <conditionalFormatting sqref="AJ43">
    <cfRule type="cellIs" dxfId="629" priority="767" operator="greaterThan">
      <formula>AJ$44</formula>
    </cfRule>
  </conditionalFormatting>
  <conditionalFormatting sqref="AK43">
    <cfRule type="cellIs" dxfId="628" priority="766" operator="greaterThan">
      <formula>AK$44</formula>
    </cfRule>
  </conditionalFormatting>
  <conditionalFormatting sqref="AL43">
    <cfRule type="cellIs" dxfId="627" priority="893" operator="greaterThan">
      <formula>AL$44</formula>
    </cfRule>
  </conditionalFormatting>
  <conditionalFormatting sqref="AM43">
    <cfRule type="cellIs" dxfId="626" priority="816" operator="greaterThan">
      <formula>AM$44</formula>
    </cfRule>
  </conditionalFormatting>
  <conditionalFormatting sqref="AN43">
    <cfRule type="cellIs" dxfId="625" priority="765" operator="greaterThan">
      <formula>AN$44</formula>
    </cfRule>
  </conditionalFormatting>
  <conditionalFormatting sqref="AG77">
    <cfRule type="cellIs" dxfId="624" priority="740" operator="greaterThan">
      <formula>AG$78</formula>
    </cfRule>
  </conditionalFormatting>
  <conditionalFormatting sqref="S77">
    <cfRule type="cellIs" dxfId="623" priority="753" operator="greaterThan">
      <formula>S$78</formula>
    </cfRule>
  </conditionalFormatting>
  <conditionalFormatting sqref="T77">
    <cfRule type="cellIs" dxfId="622" priority="752" operator="greaterThan">
      <formula>T$78</formula>
    </cfRule>
  </conditionalFormatting>
  <conditionalFormatting sqref="U77">
    <cfRule type="cellIs" dxfId="621" priority="751" operator="greaterThan">
      <formula>U$78</formula>
    </cfRule>
  </conditionalFormatting>
  <conditionalFormatting sqref="V77">
    <cfRule type="cellIs" dxfId="620" priority="795" operator="greaterThan">
      <formula>V$78</formula>
    </cfRule>
  </conditionalFormatting>
  <conditionalFormatting sqref="W77">
    <cfRule type="cellIs" dxfId="619" priority="749" operator="greaterThan">
      <formula>W$78</formula>
    </cfRule>
  </conditionalFormatting>
  <conditionalFormatting sqref="X77">
    <cfRule type="cellIs" dxfId="618" priority="748" operator="greaterThan">
      <formula>X$78</formula>
    </cfRule>
  </conditionalFormatting>
  <conditionalFormatting sqref="Y77">
    <cfRule type="cellIs" dxfId="617" priority="747" operator="greaterThan">
      <formula>Y$78</formula>
    </cfRule>
  </conditionalFormatting>
  <conditionalFormatting sqref="Z77">
    <cfRule type="cellIs" dxfId="616" priority="746" operator="greaterThan">
      <formula>Z$78</formula>
    </cfRule>
  </conditionalFormatting>
  <conditionalFormatting sqref="AB77">
    <cfRule type="cellIs" dxfId="615" priority="744" operator="greaterThan">
      <formula>AB$78</formula>
    </cfRule>
  </conditionalFormatting>
  <conditionalFormatting sqref="AC77">
    <cfRule type="cellIs" dxfId="614" priority="743" operator="greaterThan">
      <formula>AC$78</formula>
    </cfRule>
  </conditionalFormatting>
  <conditionalFormatting sqref="AD77">
    <cfRule type="cellIs" dxfId="613" priority="742" operator="greaterThan">
      <formula>AD$78</formula>
    </cfRule>
  </conditionalFormatting>
  <conditionalFormatting sqref="AE77">
    <cfRule type="cellIs" dxfId="612" priority="741" operator="greaterThan">
      <formula>AE$78</formula>
    </cfRule>
  </conditionalFormatting>
  <conditionalFormatting sqref="AH77">
    <cfRule type="cellIs" dxfId="611" priority="739" operator="greaterThan">
      <formula>AH$78</formula>
    </cfRule>
  </conditionalFormatting>
  <conditionalFormatting sqref="AI77">
    <cfRule type="cellIs" dxfId="610" priority="738" operator="greaterThan">
      <formula>AI$78</formula>
    </cfRule>
  </conditionalFormatting>
  <conditionalFormatting sqref="AK77">
    <cfRule type="cellIs" dxfId="609" priority="736" operator="greaterThan">
      <formula>AK$78</formula>
    </cfRule>
  </conditionalFormatting>
  <conditionalFormatting sqref="AL77">
    <cfRule type="cellIs" dxfId="608" priority="758" operator="greaterThan">
      <formula>AL$78</formula>
    </cfRule>
  </conditionalFormatting>
  <conditionalFormatting sqref="AM77">
    <cfRule type="cellIs" dxfId="607" priority="750" operator="greaterThan">
      <formula>AM$78</formula>
    </cfRule>
  </conditionalFormatting>
  <conditionalFormatting sqref="AN77">
    <cfRule type="cellIs" dxfId="606" priority="735" operator="greaterThan">
      <formula>AN$78</formula>
    </cfRule>
  </conditionalFormatting>
  <conditionalFormatting sqref="K82">
    <cfRule type="cellIs" dxfId="605" priority="729" operator="greaterThan">
      <formula>K$83</formula>
    </cfRule>
  </conditionalFormatting>
  <conditionalFormatting sqref="AG82">
    <cfRule type="cellIs" dxfId="604" priority="710" operator="greaterThan">
      <formula>AG$83</formula>
    </cfRule>
  </conditionalFormatting>
  <conditionalFormatting sqref="Q82">
    <cfRule type="cellIs" dxfId="603" priority="724" operator="greaterThan">
      <formula>Q$83</formula>
    </cfRule>
  </conditionalFormatting>
  <conditionalFormatting sqref="AE82">
    <cfRule type="cellIs" dxfId="602" priority="711" operator="greaterThan">
      <formula>AE$83</formula>
    </cfRule>
  </conditionalFormatting>
  <conditionalFormatting sqref="AI82">
    <cfRule type="cellIs" dxfId="601" priority="708" operator="greaterThan">
      <formula>AI$83</formula>
    </cfRule>
  </conditionalFormatting>
  <conditionalFormatting sqref="AL82">
    <cfRule type="cellIs" dxfId="600" priority="860" operator="greaterThan">
      <formula>AL$83</formula>
    </cfRule>
  </conditionalFormatting>
  <conditionalFormatting sqref="AM82">
    <cfRule type="cellIs" dxfId="599" priority="794" operator="greaterThan">
      <formula>AM$83</formula>
    </cfRule>
  </conditionalFormatting>
  <conditionalFormatting sqref="AN82">
    <cfRule type="cellIs" dxfId="598" priority="705" operator="greaterThan">
      <formula>AN$83</formula>
    </cfRule>
  </conditionalFormatting>
  <conditionalFormatting sqref="K85">
    <cfRule type="cellIs" dxfId="597" priority="793" operator="greaterThan">
      <formula>K$86</formula>
    </cfRule>
  </conditionalFormatting>
  <conditionalFormatting sqref="L85">
    <cfRule type="cellIs" dxfId="596" priority="700" operator="greaterThan">
      <formula>L$86</formula>
    </cfRule>
  </conditionalFormatting>
  <conditionalFormatting sqref="N85">
    <cfRule type="cellIs" dxfId="595" priority="699" operator="greaterThan">
      <formula>N$86</formula>
    </cfRule>
  </conditionalFormatting>
  <conditionalFormatting sqref="O85">
    <cfRule type="cellIs" dxfId="594" priority="698" operator="greaterThan">
      <formula>O$86</formula>
    </cfRule>
  </conditionalFormatting>
  <conditionalFormatting sqref="Z85">
    <cfRule type="cellIs" dxfId="593" priority="682" operator="greaterThan">
      <formula>Z$86</formula>
    </cfRule>
  </conditionalFormatting>
  <conditionalFormatting sqref="Q85">
    <cfRule type="cellIs" dxfId="592" priority="696" operator="greaterThan">
      <formula>Q$86</formula>
    </cfRule>
  </conditionalFormatting>
  <conditionalFormatting sqref="S85">
    <cfRule type="cellIs" dxfId="591" priority="695" operator="greaterThan">
      <formula>S$86</formula>
    </cfRule>
  </conditionalFormatting>
  <conditionalFormatting sqref="T85">
    <cfRule type="cellIs" dxfId="590" priority="694" operator="greaterThan">
      <formula>T$86</formula>
    </cfRule>
  </conditionalFormatting>
  <conditionalFormatting sqref="T85">
    <cfRule type="cellIs" dxfId="589" priority="693" operator="greaterThan">
      <formula>T$86</formula>
    </cfRule>
  </conditionalFormatting>
  <conditionalFormatting sqref="U85">
    <cfRule type="cellIs" dxfId="588" priority="692" operator="greaterThan">
      <formula>U$86</formula>
    </cfRule>
  </conditionalFormatting>
  <conditionalFormatting sqref="U85">
    <cfRule type="cellIs" dxfId="587" priority="691" operator="greaterThan">
      <formula>U$86</formula>
    </cfRule>
  </conditionalFormatting>
  <conditionalFormatting sqref="V85">
    <cfRule type="cellIs" dxfId="586" priority="690" operator="greaterThan">
      <formula>V$86</formula>
    </cfRule>
  </conditionalFormatting>
  <conditionalFormatting sqref="V85">
    <cfRule type="cellIs" dxfId="585" priority="689" operator="greaterThan">
      <formula>V$86</formula>
    </cfRule>
  </conditionalFormatting>
  <conditionalFormatting sqref="W85">
    <cfRule type="cellIs" dxfId="584" priority="688" operator="greaterThan">
      <formula>W$86</formula>
    </cfRule>
  </conditionalFormatting>
  <conditionalFormatting sqref="W85">
    <cfRule type="cellIs" dxfId="583" priority="687" operator="greaterThan">
      <formula>W$86</formula>
    </cfRule>
  </conditionalFormatting>
  <conditionalFormatting sqref="X85">
    <cfRule type="cellIs" dxfId="582" priority="686" operator="greaterThan">
      <formula>X$86</formula>
    </cfRule>
  </conditionalFormatting>
  <conditionalFormatting sqref="X85">
    <cfRule type="cellIs" dxfId="581" priority="685" operator="greaterThan">
      <formula>X$86</formula>
    </cfRule>
  </conditionalFormatting>
  <conditionalFormatting sqref="Y85">
    <cfRule type="cellIs" dxfId="580" priority="684" operator="greaterThan">
      <formula>Y$86</formula>
    </cfRule>
  </conditionalFormatting>
  <conditionalFormatting sqref="Y85">
    <cfRule type="cellIs" dxfId="579" priority="683" operator="greaterThan">
      <formula>Y$86</formula>
    </cfRule>
  </conditionalFormatting>
  <conditionalFormatting sqref="Z85">
    <cfRule type="cellIs" dxfId="578" priority="681" operator="greaterThan">
      <formula>Z$86</formula>
    </cfRule>
  </conditionalFormatting>
  <conditionalFormatting sqref="AB85">
    <cfRule type="cellIs" dxfId="577" priority="678" operator="greaterThan">
      <formula>AB$86</formula>
    </cfRule>
  </conditionalFormatting>
  <conditionalFormatting sqref="AB85">
    <cfRule type="cellIs" dxfId="576" priority="677" operator="greaterThan">
      <formula>AB$86</formula>
    </cfRule>
  </conditionalFormatting>
  <conditionalFormatting sqref="AC85">
    <cfRule type="cellIs" dxfId="575" priority="676" operator="greaterThan">
      <formula>AC$86</formula>
    </cfRule>
  </conditionalFormatting>
  <conditionalFormatting sqref="AC85">
    <cfRule type="cellIs" dxfId="574" priority="675" operator="greaterThan">
      <formula>AC$86</formula>
    </cfRule>
  </conditionalFormatting>
  <conditionalFormatting sqref="AD85">
    <cfRule type="cellIs" dxfId="573" priority="674" operator="greaterThan">
      <formula>AD$86</formula>
    </cfRule>
  </conditionalFormatting>
  <conditionalFormatting sqref="AD85">
    <cfRule type="cellIs" dxfId="572" priority="673" operator="greaterThan">
      <formula>AD$86</formula>
    </cfRule>
  </conditionalFormatting>
  <conditionalFormatting sqref="AE85">
    <cfRule type="cellIs" dxfId="571" priority="672" operator="greaterThan">
      <formula>AE$86</formula>
    </cfRule>
  </conditionalFormatting>
  <conditionalFormatting sqref="AE85">
    <cfRule type="cellIs" dxfId="570" priority="671" operator="greaterThan">
      <formula>AE$86</formula>
    </cfRule>
  </conditionalFormatting>
  <conditionalFormatting sqref="AG85">
    <cfRule type="cellIs" dxfId="569" priority="670" operator="greaterThan">
      <formula>AG$86</formula>
    </cfRule>
  </conditionalFormatting>
  <conditionalFormatting sqref="AG85">
    <cfRule type="cellIs" dxfId="568" priority="669" operator="greaterThan">
      <formula>AG$86</formula>
    </cfRule>
  </conditionalFormatting>
  <conditionalFormatting sqref="AH85">
    <cfRule type="cellIs" dxfId="567" priority="668" operator="greaterThan">
      <formula>AH$86</formula>
    </cfRule>
  </conditionalFormatting>
  <conditionalFormatting sqref="AH85">
    <cfRule type="cellIs" dxfId="566" priority="667" operator="greaterThan">
      <formula>AH$86</formula>
    </cfRule>
  </conditionalFormatting>
  <conditionalFormatting sqref="AI85">
    <cfRule type="cellIs" dxfId="565" priority="666" operator="greaterThan">
      <formula>AI$86</formula>
    </cfRule>
  </conditionalFormatting>
  <conditionalFormatting sqref="AI85">
    <cfRule type="cellIs" dxfId="564" priority="665" operator="greaterThan">
      <formula>AI$86</formula>
    </cfRule>
  </conditionalFormatting>
  <conditionalFormatting sqref="AJ85">
    <cfRule type="cellIs" dxfId="563" priority="664" operator="greaterThan">
      <formula>AJ$86</formula>
    </cfRule>
  </conditionalFormatting>
  <conditionalFormatting sqref="AJ85">
    <cfRule type="cellIs" dxfId="562" priority="663" operator="greaterThan">
      <formula>AJ$86</formula>
    </cfRule>
  </conditionalFormatting>
  <conditionalFormatting sqref="AK85">
    <cfRule type="cellIs" dxfId="561" priority="662" operator="greaterThan">
      <formula>AK$86</formula>
    </cfRule>
  </conditionalFormatting>
  <conditionalFormatting sqref="AK85">
    <cfRule type="cellIs" dxfId="560" priority="661" operator="greaterThan">
      <formula>AK$86</formula>
    </cfRule>
  </conditionalFormatting>
  <conditionalFormatting sqref="AL85">
    <cfRule type="cellIs" dxfId="559" priority="660" operator="greaterThan">
      <formula>AL$86</formula>
    </cfRule>
  </conditionalFormatting>
  <conditionalFormatting sqref="AL85">
    <cfRule type="cellIs" dxfId="558" priority="659" operator="greaterThan">
      <formula>AL$86</formula>
    </cfRule>
  </conditionalFormatting>
  <conditionalFormatting sqref="AM85">
    <cfRule type="cellIs" dxfId="557" priority="658" operator="greaterThan">
      <formula>AM$86</formula>
    </cfRule>
  </conditionalFormatting>
  <conditionalFormatting sqref="AM85">
    <cfRule type="cellIs" dxfId="556" priority="657" operator="greaterThan">
      <formula>AM$86</formula>
    </cfRule>
  </conditionalFormatting>
  <conditionalFormatting sqref="AN85">
    <cfRule type="cellIs" dxfId="555" priority="656" operator="greaterThan">
      <formula>AN$86</formula>
    </cfRule>
  </conditionalFormatting>
  <conditionalFormatting sqref="AN85">
    <cfRule type="cellIs" dxfId="554" priority="655" operator="greaterThan">
      <formula>AN$86</formula>
    </cfRule>
  </conditionalFormatting>
  <conditionalFormatting sqref="K38">
    <cfRule type="cellIs" dxfId="553" priority="927" operator="greaterThan">
      <formula>K$39</formula>
    </cfRule>
  </conditionalFormatting>
  <conditionalFormatting sqref="L38">
    <cfRule type="cellIs" dxfId="552" priority="648" operator="greaterThan">
      <formula>L$39</formula>
    </cfRule>
  </conditionalFormatting>
  <conditionalFormatting sqref="N38">
    <cfRule type="cellIs" dxfId="551" priority="647" operator="greaterThan">
      <formula>N$39</formula>
    </cfRule>
  </conditionalFormatting>
  <conditionalFormatting sqref="O38">
    <cfRule type="cellIs" dxfId="550" priority="646" operator="greaterThan">
      <formula>O$39</formula>
    </cfRule>
  </conditionalFormatting>
  <conditionalFormatting sqref="AG38">
    <cfRule type="cellIs" dxfId="549" priority="630" operator="greaterThan">
      <formula>AG$39</formula>
    </cfRule>
  </conditionalFormatting>
  <conditionalFormatting sqref="Q38">
    <cfRule type="cellIs" dxfId="548" priority="644" operator="greaterThan">
      <formula>Q$39</formula>
    </cfRule>
  </conditionalFormatting>
  <conditionalFormatting sqref="S38">
    <cfRule type="cellIs" dxfId="547" priority="643" operator="greaterThan">
      <formula>S$39</formula>
    </cfRule>
  </conditionalFormatting>
  <conditionalFormatting sqref="T38">
    <cfRule type="cellIs" dxfId="546" priority="642" operator="greaterThan">
      <formula>T$39</formula>
    </cfRule>
  </conditionalFormatting>
  <conditionalFormatting sqref="U38">
    <cfRule type="cellIs" dxfId="545" priority="641" operator="greaterThan">
      <formula>U$39</formula>
    </cfRule>
  </conditionalFormatting>
  <conditionalFormatting sqref="V38">
    <cfRule type="cellIs" dxfId="544" priority="640" operator="greaterThan">
      <formula>V$39</formula>
    </cfRule>
  </conditionalFormatting>
  <conditionalFormatting sqref="W38">
    <cfRule type="cellIs" dxfId="543" priority="639" operator="greaterThan">
      <formula>W$39</formula>
    </cfRule>
  </conditionalFormatting>
  <conditionalFormatting sqref="X38">
    <cfRule type="cellIs" dxfId="542" priority="638" operator="greaterThan">
      <formula>X$39</formula>
    </cfRule>
  </conditionalFormatting>
  <conditionalFormatting sqref="Y38">
    <cfRule type="cellIs" dxfId="541" priority="637" operator="greaterThan">
      <formula>Y$39</formula>
    </cfRule>
  </conditionalFormatting>
  <conditionalFormatting sqref="Z38">
    <cfRule type="cellIs" dxfId="540" priority="636" operator="greaterThan">
      <formula>Z$39</formula>
    </cfRule>
  </conditionalFormatting>
  <conditionalFormatting sqref="AB38">
    <cfRule type="cellIs" dxfId="539" priority="634" operator="greaterThan">
      <formula>AB$39</formula>
    </cfRule>
  </conditionalFormatting>
  <conditionalFormatting sqref="AC38">
    <cfRule type="cellIs" dxfId="538" priority="633" operator="greaterThan">
      <formula>AC$39</formula>
    </cfRule>
  </conditionalFormatting>
  <conditionalFormatting sqref="AD38">
    <cfRule type="cellIs" dxfId="537" priority="632" operator="greaterThan">
      <formula>AD$39</formula>
    </cfRule>
  </conditionalFormatting>
  <conditionalFormatting sqref="AE38">
    <cfRule type="cellIs" dxfId="536" priority="631" operator="greaterThan">
      <formula>AE$39</formula>
    </cfRule>
  </conditionalFormatting>
  <conditionalFormatting sqref="AH38">
    <cfRule type="cellIs" dxfId="535" priority="629" operator="greaterThan">
      <formula>AH$39</formula>
    </cfRule>
  </conditionalFormatting>
  <conditionalFormatting sqref="AI38">
    <cfRule type="cellIs" dxfId="534" priority="628" operator="greaterThan">
      <formula>AI$39</formula>
    </cfRule>
  </conditionalFormatting>
  <conditionalFormatting sqref="AJ38">
    <cfRule type="cellIs" dxfId="533" priority="627" operator="greaterThan">
      <formula>AJ$39</formula>
    </cfRule>
  </conditionalFormatting>
  <conditionalFormatting sqref="AK38">
    <cfRule type="cellIs" dxfId="532" priority="626" operator="greaterThan">
      <formula>AK$39</formula>
    </cfRule>
  </conditionalFormatting>
  <conditionalFormatting sqref="AL38">
    <cfRule type="cellIs" dxfId="531" priority="800" operator="greaterThan">
      <formula>AL$39</formula>
    </cfRule>
  </conditionalFormatting>
  <conditionalFormatting sqref="AM38">
    <cfRule type="cellIs" dxfId="530" priority="799" operator="greaterThan">
      <formula>AM$39</formula>
    </cfRule>
  </conditionalFormatting>
  <conditionalFormatting sqref="AN38">
    <cfRule type="cellIs" dxfId="529" priority="625" operator="greaterThan">
      <formula>AN$39</formula>
    </cfRule>
  </conditionalFormatting>
  <conditionalFormatting sqref="K46">
    <cfRule type="cellIs" dxfId="528" priority="619" operator="greaterThan">
      <formula>K$47</formula>
    </cfRule>
  </conditionalFormatting>
  <conditionalFormatting sqref="K46">
    <cfRule type="cellIs" dxfId="527" priority="618" operator="greaterThan">
      <formula>K$47</formula>
    </cfRule>
  </conditionalFormatting>
  <conditionalFormatting sqref="L46">
    <cfRule type="cellIs" dxfId="526" priority="617" operator="greaterThan">
      <formula>L$47</formula>
    </cfRule>
  </conditionalFormatting>
  <conditionalFormatting sqref="L46">
    <cfRule type="cellIs" dxfId="525" priority="616" operator="greaterThan">
      <formula>L$47</formula>
    </cfRule>
  </conditionalFormatting>
  <conditionalFormatting sqref="N46">
    <cfRule type="cellIs" dxfId="524" priority="615" operator="greaterThan">
      <formula>N$47</formula>
    </cfRule>
  </conditionalFormatting>
  <conditionalFormatting sqref="N46">
    <cfRule type="cellIs" dxfId="523" priority="614" operator="greaterThan">
      <formula>N$47</formula>
    </cfRule>
  </conditionalFormatting>
  <conditionalFormatting sqref="O46">
    <cfRule type="cellIs" dxfId="522" priority="613" operator="greaterThan">
      <formula>O$47</formula>
    </cfRule>
  </conditionalFormatting>
  <conditionalFormatting sqref="O46">
    <cfRule type="cellIs" dxfId="521" priority="612" operator="greaterThan">
      <formula>O$47</formula>
    </cfRule>
  </conditionalFormatting>
  <conditionalFormatting sqref="X46">
    <cfRule type="cellIs" dxfId="520" priority="596" operator="greaterThan">
      <formula>X$47</formula>
    </cfRule>
  </conditionalFormatting>
  <conditionalFormatting sqref="Y46">
    <cfRule type="cellIs" dxfId="519" priority="595" operator="greaterThan">
      <formula>Y$47</formula>
    </cfRule>
  </conditionalFormatting>
  <conditionalFormatting sqref="Q46">
    <cfRule type="cellIs" dxfId="518" priority="608" operator="greaterThan">
      <formula>Q$47</formula>
    </cfRule>
  </conditionalFormatting>
  <conditionalFormatting sqref="W46">
    <cfRule type="cellIs" dxfId="517" priority="599" operator="greaterThan">
      <formula>W$47</formula>
    </cfRule>
  </conditionalFormatting>
  <conditionalFormatting sqref="W46">
    <cfRule type="cellIs" dxfId="516" priority="598" operator="greaterThan">
      <formula>W$47</formula>
    </cfRule>
  </conditionalFormatting>
  <conditionalFormatting sqref="X46">
    <cfRule type="cellIs" dxfId="515" priority="597" operator="greaterThan">
      <formula>X$47</formula>
    </cfRule>
  </conditionalFormatting>
  <conditionalFormatting sqref="Y46">
    <cfRule type="cellIs" dxfId="514" priority="594" operator="greaterThan">
      <formula>Y$47</formula>
    </cfRule>
  </conditionalFormatting>
  <conditionalFormatting sqref="Z46">
    <cfRule type="cellIs" dxfId="513" priority="593" operator="greaterThan">
      <formula>Z$47</formula>
    </cfRule>
  </conditionalFormatting>
  <conditionalFormatting sqref="Z46">
    <cfRule type="cellIs" dxfId="512" priority="592" operator="greaterThan">
      <formula>Z$47</formula>
    </cfRule>
  </conditionalFormatting>
  <conditionalFormatting sqref="AB46">
    <cfRule type="cellIs" dxfId="511" priority="814" operator="greaterThan">
      <formula>AB$47</formula>
    </cfRule>
  </conditionalFormatting>
  <conditionalFormatting sqref="AC46">
    <cfRule type="cellIs" dxfId="510" priority="797" operator="greaterThan">
      <formula>AC$47</formula>
    </cfRule>
  </conditionalFormatting>
  <conditionalFormatting sqref="AD46">
    <cfRule type="cellIs" dxfId="509" priority="589" operator="greaterThan">
      <formula>AD$47</formula>
    </cfRule>
  </conditionalFormatting>
  <conditionalFormatting sqref="AE46">
    <cfRule type="cellIs" dxfId="508" priority="586" operator="greaterThan">
      <formula>AE$47</formula>
    </cfRule>
  </conditionalFormatting>
  <conditionalFormatting sqref="AG46">
    <cfRule type="cellIs" dxfId="507" priority="585" operator="greaterThan">
      <formula>AG$47</formula>
    </cfRule>
  </conditionalFormatting>
  <conditionalFormatting sqref="AH46">
    <cfRule type="cellIs" dxfId="506" priority="584" operator="greaterThan">
      <formula>AH$47</formula>
    </cfRule>
  </conditionalFormatting>
  <conditionalFormatting sqref="AI46">
    <cfRule type="cellIs" dxfId="505" priority="583" operator="greaterThan">
      <formula>AI$47</formula>
    </cfRule>
  </conditionalFormatting>
  <conditionalFormatting sqref="AJ46">
    <cfRule type="cellIs" dxfId="504" priority="582" operator="greaterThan">
      <formula>AJ$47</formula>
    </cfRule>
  </conditionalFormatting>
  <conditionalFormatting sqref="AK46">
    <cfRule type="cellIs" dxfId="503" priority="581" operator="greaterThan">
      <formula>AK$47</formula>
    </cfRule>
  </conditionalFormatting>
  <conditionalFormatting sqref="AL46">
    <cfRule type="cellIs" dxfId="502" priority="764" operator="greaterThan">
      <formula>AL$47</formula>
    </cfRule>
  </conditionalFormatting>
  <conditionalFormatting sqref="AM46">
    <cfRule type="cellIs" dxfId="501" priority="763" operator="greaterThan">
      <formula>AM$47</formula>
    </cfRule>
  </conditionalFormatting>
  <conditionalFormatting sqref="AN46">
    <cfRule type="cellIs" dxfId="500" priority="588" operator="greaterThan">
      <formula>AN$47</formula>
    </cfRule>
  </conditionalFormatting>
  <conditionalFormatting sqref="K53">
    <cfRule type="cellIs" dxfId="499" priority="884" operator="greaterThan">
      <formula>K$54</formula>
    </cfRule>
  </conditionalFormatting>
  <conditionalFormatting sqref="L53">
    <cfRule type="cellIs" dxfId="498" priority="573" operator="greaterThan">
      <formula>L$54</formula>
    </cfRule>
  </conditionalFormatting>
  <conditionalFormatting sqref="N53">
    <cfRule type="cellIs" priority="571" stopIfTrue="1" operator="equal">
      <formula>$D$36</formula>
    </cfRule>
    <cfRule type="cellIs" priority="572" stopIfTrue="1" operator="greaterThan">
      <formula>""""""</formula>
    </cfRule>
  </conditionalFormatting>
  <conditionalFormatting sqref="N53">
    <cfRule type="cellIs" dxfId="497" priority="570" operator="greaterThan">
      <formula>N$54</formula>
    </cfRule>
  </conditionalFormatting>
  <conditionalFormatting sqref="O53">
    <cfRule type="cellIs" priority="568" stopIfTrue="1" operator="equal">
      <formula>$D$36</formula>
    </cfRule>
    <cfRule type="cellIs" priority="569" stopIfTrue="1" operator="greaterThan">
      <formula>""""""</formula>
    </cfRule>
  </conditionalFormatting>
  <conditionalFormatting sqref="O53">
    <cfRule type="cellIs" dxfId="496" priority="567" operator="greaterThan">
      <formula>O$54</formula>
    </cfRule>
  </conditionalFormatting>
  <conditionalFormatting sqref="V53">
    <cfRule type="cellIs" priority="550" stopIfTrue="1" operator="equal">
      <formula>$D$36</formula>
    </cfRule>
    <cfRule type="cellIs" priority="551" stopIfTrue="1" operator="greaterThan">
      <formula>""""""</formula>
    </cfRule>
  </conditionalFormatting>
  <conditionalFormatting sqref="V53">
    <cfRule type="cellIs" dxfId="495" priority="549" operator="greaterThan">
      <formula>V$54</formula>
    </cfRule>
  </conditionalFormatting>
  <conditionalFormatting sqref="Q53">
    <cfRule type="cellIs" priority="562" stopIfTrue="1" operator="equal">
      <formula>$D$36</formula>
    </cfRule>
    <cfRule type="cellIs" priority="563" stopIfTrue="1" operator="greaterThan">
      <formula>""""""</formula>
    </cfRule>
  </conditionalFormatting>
  <conditionalFormatting sqref="Q53">
    <cfRule type="cellIs" dxfId="494" priority="561" operator="greaterThan">
      <formula>Q$54</formula>
    </cfRule>
  </conditionalFormatting>
  <conditionalFormatting sqref="S53">
    <cfRule type="cellIs" priority="559" stopIfTrue="1" operator="equal">
      <formula>$D$36</formula>
    </cfRule>
    <cfRule type="cellIs" priority="560" stopIfTrue="1" operator="greaterThan">
      <formula>""""""</formula>
    </cfRule>
  </conditionalFormatting>
  <conditionalFormatting sqref="S53">
    <cfRule type="cellIs" dxfId="493" priority="558" operator="greaterThan">
      <formula>S$54</formula>
    </cfRule>
  </conditionalFormatting>
  <conditionalFormatting sqref="T53">
    <cfRule type="cellIs" priority="556" stopIfTrue="1" operator="equal">
      <formula>$D$36</formula>
    </cfRule>
    <cfRule type="cellIs" priority="557" stopIfTrue="1" operator="greaterThan">
      <formula>""""""</formula>
    </cfRule>
  </conditionalFormatting>
  <conditionalFormatting sqref="T53">
    <cfRule type="cellIs" dxfId="492" priority="555" operator="greaterThan">
      <formula>T$54</formula>
    </cfRule>
  </conditionalFormatting>
  <conditionalFormatting sqref="U53">
    <cfRule type="cellIs" priority="553" stopIfTrue="1" operator="equal">
      <formula>$D$36</formula>
    </cfRule>
    <cfRule type="cellIs" priority="554" stopIfTrue="1" operator="greaterThan">
      <formula>""""""</formula>
    </cfRule>
  </conditionalFormatting>
  <conditionalFormatting sqref="U53">
    <cfRule type="cellIs" dxfId="491" priority="552" operator="greaterThan">
      <formula>U$54</formula>
    </cfRule>
  </conditionalFormatting>
  <conditionalFormatting sqref="W53">
    <cfRule type="cellIs" priority="547" stopIfTrue="1" operator="equal">
      <formula>$D$36</formula>
    </cfRule>
    <cfRule type="cellIs" priority="548" stopIfTrue="1" operator="greaterThan">
      <formula>""""""</formula>
    </cfRule>
  </conditionalFormatting>
  <conditionalFormatting sqref="W53">
    <cfRule type="cellIs" dxfId="490" priority="546" operator="greaterThan">
      <formula>W$54</formula>
    </cfRule>
  </conditionalFormatting>
  <conditionalFormatting sqref="X53">
    <cfRule type="cellIs" priority="544" stopIfTrue="1" operator="equal">
      <formula>$D$36</formula>
    </cfRule>
    <cfRule type="cellIs" priority="545" stopIfTrue="1" operator="greaterThan">
      <formula>""""""</formula>
    </cfRule>
  </conditionalFormatting>
  <conditionalFormatting sqref="X53">
    <cfRule type="cellIs" dxfId="489" priority="543" operator="greaterThan">
      <formula>X$54</formula>
    </cfRule>
  </conditionalFormatting>
  <conditionalFormatting sqref="Y53">
    <cfRule type="cellIs" priority="541" stopIfTrue="1" operator="equal">
      <formula>$D$36</formula>
    </cfRule>
    <cfRule type="cellIs" priority="542" stopIfTrue="1" operator="greaterThan">
      <formula>""""""</formula>
    </cfRule>
  </conditionalFormatting>
  <conditionalFormatting sqref="Y53">
    <cfRule type="cellIs" dxfId="488" priority="540" operator="greaterThan">
      <formula>Y$54</formula>
    </cfRule>
  </conditionalFormatting>
  <conditionalFormatting sqref="Z53">
    <cfRule type="cellIs" priority="538" stopIfTrue="1" operator="equal">
      <formula>$D$36</formula>
    </cfRule>
    <cfRule type="cellIs" priority="539" stopIfTrue="1" operator="greaterThan">
      <formula>""""""</formula>
    </cfRule>
  </conditionalFormatting>
  <conditionalFormatting sqref="Z53">
    <cfRule type="cellIs" dxfId="487" priority="537" operator="greaterThan">
      <formula>Z$54</formula>
    </cfRule>
  </conditionalFormatting>
  <conditionalFormatting sqref="AB53">
    <cfRule type="cellIs" priority="531" stopIfTrue="1" operator="greaterThan">
      <formula>""""""</formula>
    </cfRule>
    <cfRule type="cellIs" priority="532" stopIfTrue="1" operator="equal">
      <formula>$D$36</formula>
    </cfRule>
  </conditionalFormatting>
  <conditionalFormatting sqref="AB53">
    <cfRule type="cellIs" dxfId="486" priority="533" operator="greaterThan">
      <formula>AB$54</formula>
    </cfRule>
  </conditionalFormatting>
  <conditionalFormatting sqref="AC53">
    <cfRule type="cellIs" priority="528" stopIfTrue="1" operator="greaterThan">
      <formula>""""""</formula>
    </cfRule>
    <cfRule type="cellIs" priority="529" stopIfTrue="1" operator="equal">
      <formula>$D$36</formula>
    </cfRule>
  </conditionalFormatting>
  <conditionalFormatting sqref="AC53">
    <cfRule type="cellIs" dxfId="485" priority="530" operator="greaterThan">
      <formula>AC$54</formula>
    </cfRule>
  </conditionalFormatting>
  <conditionalFormatting sqref="AD53">
    <cfRule type="cellIs" priority="525" stopIfTrue="1" operator="greaterThan">
      <formula>""""""</formula>
    </cfRule>
    <cfRule type="cellIs" priority="526" stopIfTrue="1" operator="equal">
      <formula>$D$36</formula>
    </cfRule>
  </conditionalFormatting>
  <conditionalFormatting sqref="AD53">
    <cfRule type="cellIs" dxfId="484" priority="527" operator="greaterThan">
      <formula>AD$54</formula>
    </cfRule>
  </conditionalFormatting>
  <conditionalFormatting sqref="AE53">
    <cfRule type="cellIs" priority="522" stopIfTrue="1" operator="greaterThan">
      <formula>""""""</formula>
    </cfRule>
    <cfRule type="cellIs" priority="523" stopIfTrue="1" operator="equal">
      <formula>$D$36</formula>
    </cfRule>
  </conditionalFormatting>
  <conditionalFormatting sqref="AE53">
    <cfRule type="cellIs" dxfId="483" priority="524" operator="greaterThan">
      <formula>AE$54</formula>
    </cfRule>
  </conditionalFormatting>
  <conditionalFormatting sqref="AG53">
    <cfRule type="cellIs" priority="519" stopIfTrue="1" operator="greaterThan">
      <formula>""""""</formula>
    </cfRule>
    <cfRule type="cellIs" priority="520" stopIfTrue="1" operator="equal">
      <formula>$D$36</formula>
    </cfRule>
  </conditionalFormatting>
  <conditionalFormatting sqref="AG53">
    <cfRule type="cellIs" dxfId="482" priority="521" operator="greaterThan">
      <formula>AG$54</formula>
    </cfRule>
  </conditionalFormatting>
  <conditionalFormatting sqref="AH53">
    <cfRule type="cellIs" priority="516" stopIfTrue="1" operator="greaterThan">
      <formula>""""""</formula>
    </cfRule>
    <cfRule type="cellIs" priority="517" stopIfTrue="1" operator="equal">
      <formula>$D$36</formula>
    </cfRule>
  </conditionalFormatting>
  <conditionalFormatting sqref="AH53">
    <cfRule type="cellIs" dxfId="481" priority="518" operator="greaterThan">
      <formula>AH$54</formula>
    </cfRule>
  </conditionalFormatting>
  <conditionalFormatting sqref="AI53">
    <cfRule type="cellIs" priority="513" stopIfTrue="1" operator="greaterThan">
      <formula>""""""</formula>
    </cfRule>
    <cfRule type="cellIs" priority="514" stopIfTrue="1" operator="equal">
      <formula>$D$36</formula>
    </cfRule>
  </conditionalFormatting>
  <conditionalFormatting sqref="AI53">
    <cfRule type="cellIs" dxfId="480" priority="515" operator="greaterThan">
      <formula>AI$54</formula>
    </cfRule>
  </conditionalFormatting>
  <conditionalFormatting sqref="AJ53">
    <cfRule type="cellIs" priority="510" stopIfTrue="1" operator="greaterThan">
      <formula>""""""</formula>
    </cfRule>
    <cfRule type="cellIs" priority="511" stopIfTrue="1" operator="equal">
      <formula>$D$36</formula>
    </cfRule>
  </conditionalFormatting>
  <conditionalFormatting sqref="AJ53">
    <cfRule type="cellIs" dxfId="479" priority="512" operator="greaterThan">
      <formula>AJ$54</formula>
    </cfRule>
  </conditionalFormatting>
  <conditionalFormatting sqref="AK53">
    <cfRule type="cellIs" priority="507" stopIfTrue="1" operator="greaterThan">
      <formula>""""""</formula>
    </cfRule>
    <cfRule type="cellIs" priority="508" stopIfTrue="1" operator="equal">
      <formula>$D$36</formula>
    </cfRule>
  </conditionalFormatting>
  <conditionalFormatting sqref="AK53">
    <cfRule type="cellIs" dxfId="478" priority="509" operator="greaterThan">
      <formula>AK$54</formula>
    </cfRule>
  </conditionalFormatting>
  <conditionalFormatting sqref="AL53">
    <cfRule type="cellIs" priority="504" stopIfTrue="1" operator="greaterThan">
      <formula>""""""</formula>
    </cfRule>
    <cfRule type="cellIs" priority="505" stopIfTrue="1" operator="equal">
      <formula>$D$36</formula>
    </cfRule>
  </conditionalFormatting>
  <conditionalFormatting sqref="AL53">
    <cfRule type="cellIs" dxfId="477" priority="506" operator="greaterThan">
      <formula>AL$54</formula>
    </cfRule>
  </conditionalFormatting>
  <conditionalFormatting sqref="AM53">
    <cfRule type="cellIs" priority="501" stopIfTrue="1" operator="greaterThan">
      <formula>""""""</formula>
    </cfRule>
    <cfRule type="cellIs" priority="502" stopIfTrue="1" operator="equal">
      <formula>$D$36</formula>
    </cfRule>
  </conditionalFormatting>
  <conditionalFormatting sqref="AM53">
    <cfRule type="cellIs" dxfId="476" priority="503" operator="greaterThan">
      <formula>AM$54</formula>
    </cfRule>
  </conditionalFormatting>
  <conditionalFormatting sqref="AN53">
    <cfRule type="cellIs" priority="498" stopIfTrue="1" operator="greaterThan">
      <formula>""""""</formula>
    </cfRule>
    <cfRule type="cellIs" priority="499" stopIfTrue="1" operator="equal">
      <formula>$D$36</formula>
    </cfRule>
  </conditionalFormatting>
  <conditionalFormatting sqref="AN53">
    <cfRule type="cellIs" dxfId="475" priority="500" operator="greaterThan">
      <formula>AN$54</formula>
    </cfRule>
  </conditionalFormatting>
  <conditionalFormatting sqref="AL17:AL19">
    <cfRule type="cellIs" priority="492" stopIfTrue="1" operator="greaterThan">
      <formula>""""""</formula>
    </cfRule>
    <cfRule type="cellIs" priority="493" stopIfTrue="1" operator="equal">
      <formula>$C$15</formula>
    </cfRule>
    <cfRule type="cellIs" dxfId="474" priority="494" operator="greaterThan">
      <formula>$D$15</formula>
    </cfRule>
  </conditionalFormatting>
  <conditionalFormatting sqref="AL21">
    <cfRule type="cellIs" priority="489" stopIfTrue="1" operator="greaterThan">
      <formula>""""""</formula>
    </cfRule>
    <cfRule type="cellIs" priority="490" stopIfTrue="1" operator="equal">
      <formula>$C$15</formula>
    </cfRule>
    <cfRule type="cellIs" dxfId="473" priority="491" operator="greaterThan">
      <formula>$D$15</formula>
    </cfRule>
  </conditionalFormatting>
  <conditionalFormatting sqref="AL27:AL30">
    <cfRule type="cellIs" priority="486" stopIfTrue="1" operator="greaterThan">
      <formula>""""""</formula>
    </cfRule>
    <cfRule type="cellIs" priority="487" stopIfTrue="1" operator="equal">
      <formula>$C$15</formula>
    </cfRule>
    <cfRule type="cellIs" dxfId="472" priority="488" operator="greaterThan">
      <formula>$D$15</formula>
    </cfRule>
  </conditionalFormatting>
  <conditionalFormatting sqref="AL35:AL36">
    <cfRule type="cellIs" priority="483" stopIfTrue="1" operator="greaterThan">
      <formula>""""""</formula>
    </cfRule>
    <cfRule type="cellIs" priority="484" stopIfTrue="1" operator="equal">
      <formula>$C$15</formula>
    </cfRule>
    <cfRule type="cellIs" dxfId="471" priority="485" operator="greaterThan">
      <formula>$D$15</formula>
    </cfRule>
  </conditionalFormatting>
  <conditionalFormatting sqref="AL42">
    <cfRule type="cellIs" priority="480" stopIfTrue="1" operator="greaterThan">
      <formula>""""""</formula>
    </cfRule>
    <cfRule type="cellIs" priority="481" stopIfTrue="1" operator="equal">
      <formula>$C$15</formula>
    </cfRule>
    <cfRule type="cellIs" dxfId="470" priority="482" operator="greaterThan">
      <formula>$D$15</formula>
    </cfRule>
  </conditionalFormatting>
  <conditionalFormatting sqref="AL43:AN43">
    <cfRule type="cellIs" priority="479" stopIfTrue="1" operator="greaterThan">
      <formula>""""""</formula>
    </cfRule>
  </conditionalFormatting>
  <conditionalFormatting sqref="R107">
    <cfRule type="cellIs" priority="476" stopIfTrue="1" operator="equal">
      <formula>$D$106</formula>
    </cfRule>
    <cfRule type="cellIs" priority="477" stopIfTrue="1" operator="greaterThan">
      <formula>""""""</formula>
    </cfRule>
    <cfRule type="cellIs" dxfId="469" priority="478" operator="greaterThan">
      <formula>$C$107</formula>
    </cfRule>
  </conditionalFormatting>
  <conditionalFormatting sqref="Q107">
    <cfRule type="cellIs" priority="473" stopIfTrue="1" operator="equal">
      <formula>$D$106</formula>
    </cfRule>
    <cfRule type="cellIs" priority="474" stopIfTrue="1" operator="greaterThan">
      <formula>""""""</formula>
    </cfRule>
    <cfRule type="cellIs" dxfId="468" priority="475" operator="greaterThan">
      <formula>$C$107</formula>
    </cfRule>
  </conditionalFormatting>
  <conditionalFormatting sqref="N107:O107">
    <cfRule type="cellIs" priority="470" stopIfTrue="1" operator="equal">
      <formula>$D$106</formula>
    </cfRule>
    <cfRule type="cellIs" priority="471" stopIfTrue="1" operator="greaterThan">
      <formula>""""""</formula>
    </cfRule>
    <cfRule type="cellIs" dxfId="467" priority="472" operator="greaterThan">
      <formula>$C$107</formula>
    </cfRule>
  </conditionalFormatting>
  <conditionalFormatting sqref="K107:L107">
    <cfRule type="cellIs" priority="467" stopIfTrue="1" operator="equal">
      <formula>$D$106</formula>
    </cfRule>
    <cfRule type="cellIs" priority="468" stopIfTrue="1" operator="greaterThan">
      <formula>""""""</formula>
    </cfRule>
    <cfRule type="cellIs" dxfId="466" priority="469" operator="greaterThan">
      <formula>$C$107</formula>
    </cfRule>
  </conditionalFormatting>
  <conditionalFormatting sqref="AF107">
    <cfRule type="cellIs" priority="464" stopIfTrue="1" operator="equal">
      <formula>$D$106</formula>
    </cfRule>
    <cfRule type="cellIs" priority="465" stopIfTrue="1" operator="greaterThan">
      <formula>""""""</formula>
    </cfRule>
    <cfRule type="cellIs" dxfId="465" priority="466" operator="greaterThan">
      <formula>$C$107</formula>
    </cfRule>
  </conditionalFormatting>
  <conditionalFormatting sqref="AF72">
    <cfRule type="cellIs" priority="456" stopIfTrue="1" operator="equal">
      <formula>$D$70</formula>
    </cfRule>
    <cfRule type="cellIs" priority="457" stopIfTrue="1" operator="greaterThan">
      <formula>""""""</formula>
    </cfRule>
    <cfRule type="cellIs" dxfId="464" priority="458" operator="greaterThan">
      <formula>$D$72</formula>
    </cfRule>
    <cfRule type="cellIs" dxfId="463" priority="459" operator="greaterThan">
      <formula>$C$72</formula>
    </cfRule>
  </conditionalFormatting>
  <conditionalFormatting sqref="Q68:R68">
    <cfRule type="cellIs" priority="452" stopIfTrue="1" operator="greaterThan">
      <formula>""""""</formula>
    </cfRule>
    <cfRule type="cellIs" priority="453" stopIfTrue="1" operator="equal">
      <formula>$D$70</formula>
    </cfRule>
    <cfRule type="cellIs" dxfId="462" priority="454" operator="greaterThan">
      <formula>$D$68</formula>
    </cfRule>
    <cfRule type="cellIs" dxfId="461" priority="455" operator="greaterThan">
      <formula>$C$68</formula>
    </cfRule>
  </conditionalFormatting>
  <conditionalFormatting sqref="AD68:AG68">
    <cfRule type="cellIs" priority="448" stopIfTrue="1" operator="greaterThan">
      <formula>""""""</formula>
    </cfRule>
    <cfRule type="cellIs" priority="449" stopIfTrue="1" operator="equal">
      <formula>$D$70</formula>
    </cfRule>
    <cfRule type="cellIs" dxfId="460" priority="450" operator="greaterThan">
      <formula>$D$68</formula>
    </cfRule>
    <cfRule type="cellIs" dxfId="459" priority="451" operator="greaterThan">
      <formula>$C$68</formula>
    </cfRule>
  </conditionalFormatting>
  <conditionalFormatting sqref="Q70:V70">
    <cfRule type="cellIs" priority="445" stopIfTrue="1" operator="equal">
      <formula>$D$70</formula>
    </cfRule>
    <cfRule type="cellIs" priority="446" stopIfTrue="1" operator="greaterThan">
      <formula>""""""</formula>
    </cfRule>
    <cfRule type="cellIs" dxfId="458" priority="447" operator="greaterThan">
      <formula>$C$70</formula>
    </cfRule>
  </conditionalFormatting>
  <conditionalFormatting sqref="W70:Z70">
    <cfRule type="cellIs" priority="442" stopIfTrue="1" operator="equal">
      <formula>$D$70</formula>
    </cfRule>
    <cfRule type="cellIs" priority="443" stopIfTrue="1" operator="greaterThan">
      <formula>""""""</formula>
    </cfRule>
    <cfRule type="cellIs" dxfId="457" priority="444" operator="greaterThan">
      <formula>$C$70</formula>
    </cfRule>
  </conditionalFormatting>
  <conditionalFormatting sqref="AF70:AK70">
    <cfRule type="cellIs" priority="439" stopIfTrue="1" operator="equal">
      <formula>$D$70</formula>
    </cfRule>
    <cfRule type="cellIs" priority="440" stopIfTrue="1" operator="greaterThan">
      <formula>""""""</formula>
    </cfRule>
    <cfRule type="cellIs" dxfId="456" priority="441" operator="greaterThan">
      <formula>$C$70</formula>
    </cfRule>
  </conditionalFormatting>
  <conditionalFormatting sqref="AB72:AE72">
    <cfRule type="cellIs" priority="431" stopIfTrue="1" operator="equal">
      <formula>$D$70</formula>
    </cfRule>
    <cfRule type="cellIs" priority="432" stopIfTrue="1" operator="greaterThan">
      <formula>""""""</formula>
    </cfRule>
    <cfRule type="cellIs" dxfId="455" priority="433" operator="greaterThan">
      <formula>$D$72</formula>
    </cfRule>
    <cfRule type="cellIs" dxfId="454" priority="434" operator="greaterThan">
      <formula>$C$72</formula>
    </cfRule>
  </conditionalFormatting>
  <conditionalFormatting sqref="R77">
    <cfRule type="cellIs" priority="428" stopIfTrue="1" operator="equal">
      <formula>$D$63</formula>
    </cfRule>
    <cfRule type="cellIs" priority="429" stopIfTrue="1" operator="greaterThan">
      <formula>""""""</formula>
    </cfRule>
  </conditionalFormatting>
  <conditionalFormatting sqref="R77">
    <cfRule type="cellIs" dxfId="453" priority="430" operator="greaterThan">
      <formula>R$78</formula>
    </cfRule>
  </conditionalFormatting>
  <conditionalFormatting sqref="Q77">
    <cfRule type="cellIs" priority="425" stopIfTrue="1" operator="equal">
      <formula>$D$63</formula>
    </cfRule>
    <cfRule type="cellIs" priority="426" stopIfTrue="1" operator="greaterThan">
      <formula>""""""</formula>
    </cfRule>
  </conditionalFormatting>
  <conditionalFormatting sqref="Q77">
    <cfRule type="cellIs" dxfId="452" priority="427" operator="greaterThan">
      <formula>Q$78</formula>
    </cfRule>
  </conditionalFormatting>
  <conditionalFormatting sqref="O77">
    <cfRule type="cellIs" priority="422" stopIfTrue="1" operator="equal">
      <formula>$D$63</formula>
    </cfRule>
    <cfRule type="cellIs" priority="423" stopIfTrue="1" operator="greaterThan">
      <formula>""""""</formula>
    </cfRule>
  </conditionalFormatting>
  <conditionalFormatting sqref="O77">
    <cfRule type="cellIs" dxfId="451" priority="424" operator="greaterThan">
      <formula>O$78</formula>
    </cfRule>
  </conditionalFormatting>
  <conditionalFormatting sqref="N77">
    <cfRule type="cellIs" priority="419" stopIfTrue="1" operator="equal">
      <formula>$D$63</formula>
    </cfRule>
    <cfRule type="cellIs" priority="420" stopIfTrue="1" operator="greaterThan">
      <formula>""""""</formula>
    </cfRule>
  </conditionalFormatting>
  <conditionalFormatting sqref="N77">
    <cfRule type="cellIs" dxfId="450" priority="421" operator="greaterThan">
      <formula>N$78</formula>
    </cfRule>
  </conditionalFormatting>
  <conditionalFormatting sqref="L77">
    <cfRule type="cellIs" priority="416" stopIfTrue="1" operator="equal">
      <formula>$D$63</formula>
    </cfRule>
    <cfRule type="cellIs" priority="417" stopIfTrue="1" operator="greaterThan">
      <formula>""""""</formula>
    </cfRule>
  </conditionalFormatting>
  <conditionalFormatting sqref="L77">
    <cfRule type="cellIs" dxfId="449" priority="418" operator="greaterThan">
      <formula>L$78</formula>
    </cfRule>
  </conditionalFormatting>
  <conditionalFormatting sqref="K77">
    <cfRule type="cellIs" priority="413" stopIfTrue="1" operator="equal">
      <formula>$D$63</formula>
    </cfRule>
    <cfRule type="cellIs" priority="414" stopIfTrue="1" operator="greaterThan">
      <formula>""""""</formula>
    </cfRule>
  </conditionalFormatting>
  <conditionalFormatting sqref="K77">
    <cfRule type="cellIs" dxfId="448" priority="415" operator="greaterThan">
      <formula>K$78</formula>
    </cfRule>
  </conditionalFormatting>
  <conditionalFormatting sqref="U77">
    <cfRule type="cellIs" dxfId="447" priority="412" operator="greaterThan">
      <formula>U$78</formula>
    </cfRule>
  </conditionalFormatting>
  <conditionalFormatting sqref="W77">
    <cfRule type="cellIs" dxfId="446" priority="411" operator="greaterThan">
      <formula>W$78</formula>
    </cfRule>
  </conditionalFormatting>
  <conditionalFormatting sqref="W77">
    <cfRule type="cellIs" dxfId="445" priority="410" operator="greaterThan">
      <formula>W$78</formula>
    </cfRule>
  </conditionalFormatting>
  <conditionalFormatting sqref="X77">
    <cfRule type="cellIs" dxfId="444" priority="409" operator="greaterThan">
      <formula>X$78</formula>
    </cfRule>
  </conditionalFormatting>
  <conditionalFormatting sqref="X77">
    <cfRule type="cellIs" dxfId="443" priority="408" operator="greaterThan">
      <formula>X$78</formula>
    </cfRule>
  </conditionalFormatting>
  <conditionalFormatting sqref="X77">
    <cfRule type="cellIs" dxfId="442" priority="407" operator="greaterThan">
      <formula>X$78</formula>
    </cfRule>
  </conditionalFormatting>
  <conditionalFormatting sqref="Y77">
    <cfRule type="cellIs" dxfId="441" priority="406" operator="greaterThan">
      <formula>Y$78</formula>
    </cfRule>
  </conditionalFormatting>
  <conditionalFormatting sqref="Y77">
    <cfRule type="cellIs" dxfId="440" priority="405" operator="greaterThan">
      <formula>Y$78</formula>
    </cfRule>
  </conditionalFormatting>
  <conditionalFormatting sqref="Y77">
    <cfRule type="cellIs" dxfId="439" priority="404" operator="greaterThan">
      <formula>Y$78</formula>
    </cfRule>
  </conditionalFormatting>
  <conditionalFormatting sqref="Y77">
    <cfRule type="cellIs" dxfId="438" priority="403" operator="greaterThan">
      <formula>Y$78</formula>
    </cfRule>
  </conditionalFormatting>
  <conditionalFormatting sqref="Z77">
    <cfRule type="cellIs" dxfId="437" priority="402" operator="greaterThan">
      <formula>Z$78</formula>
    </cfRule>
  </conditionalFormatting>
  <conditionalFormatting sqref="Z77">
    <cfRule type="cellIs" dxfId="436" priority="401" operator="greaterThan">
      <formula>Z$78</formula>
    </cfRule>
  </conditionalFormatting>
  <conditionalFormatting sqref="Z77">
    <cfRule type="cellIs" dxfId="435" priority="400" operator="greaterThan">
      <formula>Z$78</formula>
    </cfRule>
  </conditionalFormatting>
  <conditionalFormatting sqref="Z77">
    <cfRule type="cellIs" dxfId="434" priority="399" operator="greaterThan">
      <formula>Z$78</formula>
    </cfRule>
  </conditionalFormatting>
  <conditionalFormatting sqref="Z77">
    <cfRule type="cellIs" dxfId="433" priority="398" operator="greaterThan">
      <formula>Z$78</formula>
    </cfRule>
  </conditionalFormatting>
  <conditionalFormatting sqref="AB77">
    <cfRule type="cellIs" dxfId="432" priority="397" operator="greaterThan">
      <formula>AB$78</formula>
    </cfRule>
  </conditionalFormatting>
  <conditionalFormatting sqref="AB77">
    <cfRule type="cellIs" dxfId="431" priority="396" operator="greaterThan">
      <formula>AB$78</formula>
    </cfRule>
  </conditionalFormatting>
  <conditionalFormatting sqref="AB77">
    <cfRule type="cellIs" dxfId="430" priority="395" operator="greaterThan">
      <formula>AB$78</formula>
    </cfRule>
  </conditionalFormatting>
  <conditionalFormatting sqref="AB77">
    <cfRule type="cellIs" dxfId="429" priority="394" operator="greaterThan">
      <formula>AB$78</formula>
    </cfRule>
  </conditionalFormatting>
  <conditionalFormatting sqref="AB77">
    <cfRule type="cellIs" dxfId="428" priority="393" operator="greaterThan">
      <formula>AB$78</formula>
    </cfRule>
  </conditionalFormatting>
  <conditionalFormatting sqref="AB77">
    <cfRule type="cellIs" dxfId="427" priority="392" operator="greaterThan">
      <formula>AB$78</formula>
    </cfRule>
  </conditionalFormatting>
  <conditionalFormatting sqref="AF77">
    <cfRule type="cellIs" priority="389" stopIfTrue="1" operator="equal">
      <formula>$D$63</formula>
    </cfRule>
    <cfRule type="cellIs" priority="390" stopIfTrue="1" operator="greaterThan">
      <formula>""""""</formula>
    </cfRule>
  </conditionalFormatting>
  <conditionalFormatting sqref="AF77">
    <cfRule type="cellIs" dxfId="426" priority="391" operator="greaterThan">
      <formula>AF$78</formula>
    </cfRule>
  </conditionalFormatting>
  <conditionalFormatting sqref="AJ77">
    <cfRule type="cellIs" priority="386" stopIfTrue="1" operator="equal">
      <formula>$D$63</formula>
    </cfRule>
    <cfRule type="cellIs" priority="387" stopIfTrue="1" operator="greaterThan">
      <formula>""""""</formula>
    </cfRule>
  </conditionalFormatting>
  <conditionalFormatting sqref="AJ77">
    <cfRule type="cellIs" dxfId="425" priority="388" operator="greaterThan">
      <formula>AJ$78</formula>
    </cfRule>
  </conditionalFormatting>
  <conditionalFormatting sqref="R82">
    <cfRule type="cellIs" priority="383" stopIfTrue="1" operator="equal">
      <formula>$D$63</formula>
    </cfRule>
    <cfRule type="cellIs" priority="384" stopIfTrue="1" operator="greaterThan">
      <formula>""""""</formula>
    </cfRule>
  </conditionalFormatting>
  <conditionalFormatting sqref="R82">
    <cfRule type="cellIs" dxfId="424" priority="385" operator="greaterThan">
      <formula>R$83</formula>
    </cfRule>
  </conditionalFormatting>
  <conditionalFormatting sqref="O82">
    <cfRule type="cellIs" priority="380" stopIfTrue="1" operator="equal">
      <formula>$D$63</formula>
    </cfRule>
    <cfRule type="cellIs" priority="381" stopIfTrue="1" operator="greaterThan">
      <formula>""""""</formula>
    </cfRule>
  </conditionalFormatting>
  <conditionalFormatting sqref="O82">
    <cfRule type="cellIs" dxfId="423" priority="382" operator="greaterThan">
      <formula>O$83</formula>
    </cfRule>
  </conditionalFormatting>
  <conditionalFormatting sqref="N82">
    <cfRule type="cellIs" priority="377" stopIfTrue="1" operator="equal">
      <formula>$D$63</formula>
    </cfRule>
    <cfRule type="cellIs" priority="378" stopIfTrue="1" operator="greaterThan">
      <formula>""""""</formula>
    </cfRule>
  </conditionalFormatting>
  <conditionalFormatting sqref="N82">
    <cfRule type="cellIs" dxfId="422" priority="379" operator="greaterThan">
      <formula>N$83</formula>
    </cfRule>
  </conditionalFormatting>
  <conditionalFormatting sqref="L82">
    <cfRule type="cellIs" priority="374" stopIfTrue="1" operator="equal">
      <formula>$D$63</formula>
    </cfRule>
    <cfRule type="cellIs" priority="375" stopIfTrue="1" operator="greaterThan">
      <formula>""""""</formula>
    </cfRule>
  </conditionalFormatting>
  <conditionalFormatting sqref="L82">
    <cfRule type="cellIs" dxfId="421" priority="376" operator="greaterThan">
      <formula>L$83</formula>
    </cfRule>
  </conditionalFormatting>
  <conditionalFormatting sqref="S82">
    <cfRule type="cellIs" priority="371" stopIfTrue="1" operator="equal">
      <formula>$D$63</formula>
    </cfRule>
    <cfRule type="cellIs" priority="372" stopIfTrue="1" operator="greaterThan">
      <formula>""""""</formula>
    </cfRule>
  </conditionalFormatting>
  <conditionalFormatting sqref="S82">
    <cfRule type="cellIs" dxfId="420" priority="373" operator="greaterThan">
      <formula>S$83</formula>
    </cfRule>
  </conditionalFormatting>
  <conditionalFormatting sqref="T82">
    <cfRule type="cellIs" priority="368" stopIfTrue="1" operator="equal">
      <formula>$D$63</formula>
    </cfRule>
    <cfRule type="cellIs" priority="369" stopIfTrue="1" operator="greaterThan">
      <formula>""""""</formula>
    </cfRule>
  </conditionalFormatting>
  <conditionalFormatting sqref="T82">
    <cfRule type="cellIs" dxfId="419" priority="370" operator="greaterThan">
      <formula>T$83</formula>
    </cfRule>
  </conditionalFormatting>
  <conditionalFormatting sqref="U82">
    <cfRule type="cellIs" priority="365" stopIfTrue="1" operator="equal">
      <formula>$D$63</formula>
    </cfRule>
    <cfRule type="cellIs" priority="366" stopIfTrue="1" operator="greaterThan">
      <formula>""""""</formula>
    </cfRule>
  </conditionalFormatting>
  <conditionalFormatting sqref="U82">
    <cfRule type="cellIs" dxfId="418" priority="367" operator="greaterThan">
      <formula>U$83</formula>
    </cfRule>
  </conditionalFormatting>
  <conditionalFormatting sqref="V82">
    <cfRule type="cellIs" priority="362" stopIfTrue="1" operator="equal">
      <formula>$D$63</formula>
    </cfRule>
    <cfRule type="cellIs" priority="363" stopIfTrue="1" operator="greaterThan">
      <formula>""""""</formula>
    </cfRule>
  </conditionalFormatting>
  <conditionalFormatting sqref="V82">
    <cfRule type="cellIs" dxfId="417" priority="364" operator="greaterThan">
      <formula>V$83</formula>
    </cfRule>
  </conditionalFormatting>
  <conditionalFormatting sqref="W82">
    <cfRule type="cellIs" priority="359" stopIfTrue="1" operator="equal">
      <formula>$D$63</formula>
    </cfRule>
    <cfRule type="cellIs" priority="360" stopIfTrue="1" operator="greaterThan">
      <formula>""""""</formula>
    </cfRule>
  </conditionalFormatting>
  <conditionalFormatting sqref="W82">
    <cfRule type="cellIs" dxfId="416" priority="361" operator="greaterThan">
      <formula>W$83</formula>
    </cfRule>
  </conditionalFormatting>
  <conditionalFormatting sqref="X82">
    <cfRule type="cellIs" priority="356" stopIfTrue="1" operator="equal">
      <formula>$D$63</formula>
    </cfRule>
    <cfRule type="cellIs" priority="357" stopIfTrue="1" operator="greaterThan">
      <formula>""""""</formula>
    </cfRule>
  </conditionalFormatting>
  <conditionalFormatting sqref="X82">
    <cfRule type="cellIs" dxfId="415" priority="358" operator="greaterThan">
      <formula>X$83</formula>
    </cfRule>
  </conditionalFormatting>
  <conditionalFormatting sqref="Y82">
    <cfRule type="cellIs" priority="353" stopIfTrue="1" operator="equal">
      <formula>$D$63</formula>
    </cfRule>
    <cfRule type="cellIs" priority="354" stopIfTrue="1" operator="greaterThan">
      <formula>""""""</formula>
    </cfRule>
  </conditionalFormatting>
  <conditionalFormatting sqref="Y82">
    <cfRule type="cellIs" dxfId="414" priority="355" operator="greaterThan">
      <formula>Y$83</formula>
    </cfRule>
  </conditionalFormatting>
  <conditionalFormatting sqref="Z82">
    <cfRule type="cellIs" priority="350" stopIfTrue="1" operator="equal">
      <formula>$D$63</formula>
    </cfRule>
    <cfRule type="cellIs" priority="351" stopIfTrue="1" operator="greaterThan">
      <formula>""""""</formula>
    </cfRule>
  </conditionalFormatting>
  <conditionalFormatting sqref="Z82">
    <cfRule type="cellIs" dxfId="413" priority="352" operator="greaterThan">
      <formula>Z$83</formula>
    </cfRule>
  </conditionalFormatting>
  <conditionalFormatting sqref="AB82">
    <cfRule type="cellIs" priority="347" stopIfTrue="1" operator="equal">
      <formula>$D$63</formula>
    </cfRule>
    <cfRule type="cellIs" priority="348" stopIfTrue="1" operator="greaterThan">
      <formula>""""""</formula>
    </cfRule>
  </conditionalFormatting>
  <conditionalFormatting sqref="AB82">
    <cfRule type="cellIs" dxfId="412" priority="349" operator="greaterThan">
      <formula>AB$83</formula>
    </cfRule>
  </conditionalFormatting>
  <conditionalFormatting sqref="AC82">
    <cfRule type="cellIs" priority="344" stopIfTrue="1" operator="equal">
      <formula>$D$63</formula>
    </cfRule>
    <cfRule type="cellIs" priority="345" stopIfTrue="1" operator="greaterThan">
      <formula>""""""</formula>
    </cfRule>
  </conditionalFormatting>
  <conditionalFormatting sqref="AC82">
    <cfRule type="cellIs" dxfId="411" priority="346" operator="greaterThan">
      <formula>AC$83</formula>
    </cfRule>
  </conditionalFormatting>
  <conditionalFormatting sqref="AD82">
    <cfRule type="cellIs" priority="341" stopIfTrue="1" operator="equal">
      <formula>$D$63</formula>
    </cfRule>
    <cfRule type="cellIs" priority="342" stopIfTrue="1" operator="greaterThan">
      <formula>""""""</formula>
    </cfRule>
  </conditionalFormatting>
  <conditionalFormatting sqref="AD82">
    <cfRule type="cellIs" dxfId="410" priority="343" operator="greaterThan">
      <formula>AD$83</formula>
    </cfRule>
  </conditionalFormatting>
  <conditionalFormatting sqref="AF82">
    <cfRule type="cellIs" priority="338" stopIfTrue="1" operator="equal">
      <formula>$D$63</formula>
    </cfRule>
    <cfRule type="cellIs" priority="339" stopIfTrue="1" operator="greaterThan">
      <formula>""""""</formula>
    </cfRule>
  </conditionalFormatting>
  <conditionalFormatting sqref="AF82">
    <cfRule type="cellIs" dxfId="409" priority="340" operator="greaterThan">
      <formula>AF$83</formula>
    </cfRule>
  </conditionalFormatting>
  <conditionalFormatting sqref="AH82">
    <cfRule type="cellIs" priority="335" stopIfTrue="1" operator="equal">
      <formula>$D$63</formula>
    </cfRule>
    <cfRule type="cellIs" priority="336" stopIfTrue="1" operator="greaterThan">
      <formula>""""""</formula>
    </cfRule>
  </conditionalFormatting>
  <conditionalFormatting sqref="AH82">
    <cfRule type="cellIs" dxfId="408" priority="337" operator="greaterThan">
      <formula>AH$83</formula>
    </cfRule>
  </conditionalFormatting>
  <conditionalFormatting sqref="AJ82">
    <cfRule type="cellIs" priority="332" stopIfTrue="1" operator="equal">
      <formula>$D$63</formula>
    </cfRule>
    <cfRule type="cellIs" priority="333" stopIfTrue="1" operator="greaterThan">
      <formula>""""""</formula>
    </cfRule>
  </conditionalFormatting>
  <conditionalFormatting sqref="AJ82">
    <cfRule type="cellIs" dxfId="407" priority="334" operator="greaterThan">
      <formula>AJ$83</formula>
    </cfRule>
  </conditionalFormatting>
  <conditionalFormatting sqref="AK82">
    <cfRule type="cellIs" priority="329" stopIfTrue="1" operator="equal">
      <formula>$D$63</formula>
    </cfRule>
    <cfRule type="cellIs" priority="330" stopIfTrue="1" operator="greaterThan">
      <formula>""""""</formula>
    </cfRule>
  </conditionalFormatting>
  <conditionalFormatting sqref="AK82">
    <cfRule type="cellIs" dxfId="406" priority="331" operator="greaterThan">
      <formula>AK$83</formula>
    </cfRule>
  </conditionalFormatting>
  <conditionalFormatting sqref="AF31">
    <cfRule type="cellIs" priority="326" stopIfTrue="1" operator="equal">
      <formula>$D$31</formula>
    </cfRule>
    <cfRule type="cellIs" priority="327" stopIfTrue="1" operator="greaterThan">
      <formula>""""""</formula>
    </cfRule>
    <cfRule type="cellIs" dxfId="405" priority="328" operator="greaterThan">
      <formula>$C$31</formula>
    </cfRule>
  </conditionalFormatting>
  <conditionalFormatting sqref="R33">
    <cfRule type="cellIs" priority="322" stopIfTrue="1" operator="equal">
      <formula>$D$31</formula>
    </cfRule>
    <cfRule type="cellIs" priority="323" stopIfTrue="1" operator="greaterThan">
      <formula>""""""</formula>
    </cfRule>
    <cfRule type="cellIs" dxfId="404" priority="324" operator="greaterThan">
      <formula>$D$33</formula>
    </cfRule>
    <cfRule type="cellIs" dxfId="403" priority="325" operator="greaterThan">
      <formula>$C$33</formula>
    </cfRule>
  </conditionalFormatting>
  <conditionalFormatting sqref="R31">
    <cfRule type="cellIs" priority="319" stopIfTrue="1" operator="equal">
      <formula>$D$31</formula>
    </cfRule>
    <cfRule type="cellIs" priority="320" stopIfTrue="1" operator="greaterThan">
      <formula>""""""</formula>
    </cfRule>
    <cfRule type="cellIs" dxfId="402" priority="321" operator="greaterThan">
      <formula>$C$31</formula>
    </cfRule>
  </conditionalFormatting>
  <conditionalFormatting sqref="S31">
    <cfRule type="cellIs" priority="316" stopIfTrue="1" operator="equal">
      <formula>$D$31</formula>
    </cfRule>
    <cfRule type="cellIs" priority="317" stopIfTrue="1" operator="greaterThan">
      <formula>""""""</formula>
    </cfRule>
    <cfRule type="cellIs" dxfId="401" priority="318" operator="greaterThan">
      <formula>$C$31</formula>
    </cfRule>
  </conditionalFormatting>
  <conditionalFormatting sqref="T31">
    <cfRule type="cellIs" priority="313" stopIfTrue="1" operator="equal">
      <formula>$D$31</formula>
    </cfRule>
    <cfRule type="cellIs" priority="314" stopIfTrue="1" operator="greaterThan">
      <formula>""""""</formula>
    </cfRule>
    <cfRule type="cellIs" dxfId="400" priority="315" operator="greaterThan">
      <formula>$C$31</formula>
    </cfRule>
  </conditionalFormatting>
  <conditionalFormatting sqref="U31">
    <cfRule type="cellIs" priority="310" stopIfTrue="1" operator="equal">
      <formula>$D$31</formula>
    </cfRule>
    <cfRule type="cellIs" priority="311" stopIfTrue="1" operator="greaterThan">
      <formula>""""""</formula>
    </cfRule>
    <cfRule type="cellIs" dxfId="399" priority="312" operator="greaterThan">
      <formula>$C$31</formula>
    </cfRule>
  </conditionalFormatting>
  <conditionalFormatting sqref="AF33">
    <cfRule type="cellIs" priority="306" stopIfTrue="1" operator="equal">
      <formula>$D$31</formula>
    </cfRule>
    <cfRule type="cellIs" priority="307" stopIfTrue="1" operator="greaterThan">
      <formula>""""""</formula>
    </cfRule>
    <cfRule type="cellIs" dxfId="398" priority="308" operator="greaterThan">
      <formula>$D$33</formula>
    </cfRule>
    <cfRule type="cellIs" dxfId="397" priority="309" operator="greaterThan">
      <formula>$C$33</formula>
    </cfRule>
  </conditionalFormatting>
  <conditionalFormatting sqref="L38">
    <cfRule type="cellIs" dxfId="396" priority="305" operator="greaterThan">
      <formula>L$39</formula>
    </cfRule>
  </conditionalFormatting>
  <conditionalFormatting sqref="O38">
    <cfRule type="cellIs" dxfId="395" priority="304" operator="greaterThan">
      <formula>O$39</formula>
    </cfRule>
  </conditionalFormatting>
  <conditionalFormatting sqref="Q38">
    <cfRule type="cellIs" dxfId="394" priority="303" operator="greaterThan">
      <formula>Q$39</formula>
    </cfRule>
  </conditionalFormatting>
  <conditionalFormatting sqref="Q38">
    <cfRule type="cellIs" dxfId="393" priority="302" operator="greaterThan">
      <formula>Q$39</formula>
    </cfRule>
  </conditionalFormatting>
  <conditionalFormatting sqref="R38">
    <cfRule type="cellIs" priority="299" stopIfTrue="1" operator="greaterThan">
      <formula>""""""</formula>
    </cfRule>
    <cfRule type="cellIs" priority="300" stopIfTrue="1" operator="equal">
      <formula>$D$36</formula>
    </cfRule>
  </conditionalFormatting>
  <conditionalFormatting sqref="R38">
    <cfRule type="cellIs" dxfId="392" priority="301" operator="greaterThan">
      <formula>R$39</formula>
    </cfRule>
  </conditionalFormatting>
  <conditionalFormatting sqref="R38">
    <cfRule type="cellIs" dxfId="391" priority="298" operator="greaterThan">
      <formula>R$39</formula>
    </cfRule>
  </conditionalFormatting>
  <conditionalFormatting sqref="R38">
    <cfRule type="cellIs" dxfId="390" priority="297" operator="greaterThan">
      <formula>R$39</formula>
    </cfRule>
  </conditionalFormatting>
  <conditionalFormatting sqref="U38">
    <cfRule type="cellIs" dxfId="389" priority="296" operator="greaterThan">
      <formula>U$39</formula>
    </cfRule>
  </conditionalFormatting>
  <conditionalFormatting sqref="X38">
    <cfRule type="cellIs" dxfId="388" priority="295" operator="greaterThan">
      <formula>X$39</formula>
    </cfRule>
  </conditionalFormatting>
  <conditionalFormatting sqref="Y38">
    <cfRule type="cellIs" dxfId="387" priority="294" operator="greaterThan">
      <formula>Y$39</formula>
    </cfRule>
  </conditionalFormatting>
  <conditionalFormatting sqref="Y38">
    <cfRule type="cellIs" dxfId="386" priority="293" operator="greaterThan">
      <formula>Y$39</formula>
    </cfRule>
  </conditionalFormatting>
  <conditionalFormatting sqref="Z38">
    <cfRule type="cellIs" dxfId="385" priority="292" operator="greaterThan">
      <formula>Z$39</formula>
    </cfRule>
  </conditionalFormatting>
  <conditionalFormatting sqref="Z38">
    <cfRule type="cellIs" dxfId="384" priority="291" operator="greaterThan">
      <formula>Z$39</formula>
    </cfRule>
  </conditionalFormatting>
  <conditionalFormatting sqref="Z38">
    <cfRule type="cellIs" dxfId="383" priority="290" operator="greaterThan">
      <formula>Z$39</formula>
    </cfRule>
  </conditionalFormatting>
  <conditionalFormatting sqref="AF38">
    <cfRule type="cellIs" priority="287" stopIfTrue="1" operator="greaterThan">
      <formula>""""""</formula>
    </cfRule>
    <cfRule type="cellIs" priority="288" stopIfTrue="1" operator="equal">
      <formula>$D$36</formula>
    </cfRule>
  </conditionalFormatting>
  <conditionalFormatting sqref="AF38">
    <cfRule type="cellIs" dxfId="382" priority="289" operator="greaterThan">
      <formula>AF$39</formula>
    </cfRule>
  </conditionalFormatting>
  <conditionalFormatting sqref="R43">
    <cfRule type="cellIs" dxfId="381" priority="286" operator="greaterThan">
      <formula>R$44</formula>
    </cfRule>
  </conditionalFormatting>
  <conditionalFormatting sqref="S43">
    <cfRule type="cellIs" dxfId="380" priority="285" operator="greaterThan">
      <formula>S$44</formula>
    </cfRule>
  </conditionalFormatting>
  <conditionalFormatting sqref="T43">
    <cfRule type="cellIs" dxfId="379" priority="284" operator="greaterThan">
      <formula>T$44</formula>
    </cfRule>
  </conditionalFormatting>
  <conditionalFormatting sqref="AF43">
    <cfRule type="cellIs" dxfId="378" priority="283" operator="greaterThan">
      <formula>AF$44</formula>
    </cfRule>
  </conditionalFormatting>
  <conditionalFormatting sqref="R45">
    <cfRule type="cellIs" priority="279" stopIfTrue="1" operator="greaterThan">
      <formula>""""""</formula>
    </cfRule>
    <cfRule type="cellIs" priority="280" stopIfTrue="1" operator="equal">
      <formula>$D$48</formula>
    </cfRule>
    <cfRule type="cellIs" dxfId="377" priority="281" operator="greaterThan">
      <formula>$D$45</formula>
    </cfRule>
    <cfRule type="cellIs" dxfId="376" priority="282" operator="greaterThan">
      <formula>$C$45</formula>
    </cfRule>
  </conditionalFormatting>
  <conditionalFormatting sqref="T45">
    <cfRule type="cellIs" priority="275" stopIfTrue="1" operator="greaterThan">
      <formula>""""""</formula>
    </cfRule>
    <cfRule type="cellIs" priority="276" stopIfTrue="1" operator="equal">
      <formula>$D$48</formula>
    </cfRule>
    <cfRule type="cellIs" dxfId="375" priority="277" operator="greaterThan">
      <formula>$C$45</formula>
    </cfRule>
    <cfRule type="cellIs" dxfId="374" priority="278" operator="greaterThan">
      <formula>$D$45</formula>
    </cfRule>
  </conditionalFormatting>
  <conditionalFormatting sqref="AF45">
    <cfRule type="cellIs" priority="271" stopIfTrue="1" operator="greaterThan">
      <formula>""""""</formula>
    </cfRule>
    <cfRule type="cellIs" priority="272" stopIfTrue="1" operator="equal">
      <formula>$D$48</formula>
    </cfRule>
    <cfRule type="cellIs" dxfId="373" priority="273" operator="greaterThan">
      <formula>$D$45</formula>
    </cfRule>
    <cfRule type="cellIs" dxfId="372" priority="274" operator="greaterThan">
      <formula>$C$45</formula>
    </cfRule>
  </conditionalFormatting>
  <conditionalFormatting sqref="R46">
    <cfRule type="cellIs" priority="268" stopIfTrue="1" operator="greaterThan">
      <formula>""""""</formula>
    </cfRule>
    <cfRule type="cellIs" priority="269" stopIfTrue="1" operator="equal">
      <formula>$D$49</formula>
    </cfRule>
  </conditionalFormatting>
  <conditionalFormatting sqref="R46">
    <cfRule type="cellIs" dxfId="371" priority="270" operator="greaterThan">
      <formula>R$47</formula>
    </cfRule>
  </conditionalFormatting>
  <conditionalFormatting sqref="S46">
    <cfRule type="cellIs" priority="265" stopIfTrue="1" operator="greaterThan">
      <formula>""""""</formula>
    </cfRule>
    <cfRule type="cellIs" priority="266" stopIfTrue="1" operator="equal">
      <formula>$D$49</formula>
    </cfRule>
  </conditionalFormatting>
  <conditionalFormatting sqref="S46">
    <cfRule type="cellIs" dxfId="370" priority="267" operator="greaterThan">
      <formula>S$47</formula>
    </cfRule>
  </conditionalFormatting>
  <conditionalFormatting sqref="T46">
    <cfRule type="cellIs" priority="262" stopIfTrue="1" operator="greaterThan">
      <formula>""""""</formula>
    </cfRule>
    <cfRule type="cellIs" priority="263" stopIfTrue="1" operator="equal">
      <formula>$D$49</formula>
    </cfRule>
  </conditionalFormatting>
  <conditionalFormatting sqref="T46">
    <cfRule type="cellIs" dxfId="369" priority="264" operator="greaterThan">
      <formula>T$47</formula>
    </cfRule>
  </conditionalFormatting>
  <conditionalFormatting sqref="U46">
    <cfRule type="cellIs" priority="259" stopIfTrue="1" operator="greaterThan">
      <formula>""""""</formula>
    </cfRule>
    <cfRule type="cellIs" priority="260" stopIfTrue="1" operator="equal">
      <formula>$D$49</formula>
    </cfRule>
  </conditionalFormatting>
  <conditionalFormatting sqref="U46">
    <cfRule type="cellIs" dxfId="368" priority="261" operator="greaterThan">
      <formula>U$47</formula>
    </cfRule>
  </conditionalFormatting>
  <conditionalFormatting sqref="V46">
    <cfRule type="cellIs" priority="256" stopIfTrue="1" operator="greaterThan">
      <formula>""""""</formula>
    </cfRule>
    <cfRule type="cellIs" priority="257" stopIfTrue="1" operator="equal">
      <formula>$D$49</formula>
    </cfRule>
  </conditionalFormatting>
  <conditionalFormatting sqref="V46">
    <cfRule type="cellIs" dxfId="367" priority="258" operator="greaterThan">
      <formula>V$47</formula>
    </cfRule>
  </conditionalFormatting>
  <conditionalFormatting sqref="AF46">
    <cfRule type="cellIs" priority="253" stopIfTrue="1" operator="greaterThan">
      <formula>""""""</formula>
    </cfRule>
    <cfRule type="cellIs" priority="254" stopIfTrue="1" operator="equal">
      <formula>$D$49</formula>
    </cfRule>
  </conditionalFormatting>
  <conditionalFormatting sqref="AF46">
    <cfRule type="cellIs" dxfId="366" priority="255" operator="greaterThan">
      <formula>AF$47</formula>
    </cfRule>
  </conditionalFormatting>
  <conditionalFormatting sqref="AF50">
    <cfRule type="cellIs" priority="251" stopIfTrue="1" operator="greaterThan">
      <formula>""""""</formula>
    </cfRule>
    <cfRule type="cellIs" dxfId="365" priority="252" operator="greaterThan">
      <formula>$D$50</formula>
    </cfRule>
  </conditionalFormatting>
  <conditionalFormatting sqref="AF51">
    <cfRule type="cellIs" priority="247" stopIfTrue="1" operator="equal">
      <formula>$D$36</formula>
    </cfRule>
    <cfRule type="cellIs" priority="248" stopIfTrue="1" operator="greaterThan">
      <formula>""""""</formula>
    </cfRule>
    <cfRule type="cellIs" dxfId="364" priority="249" operator="greaterThan">
      <formula>$D$51</formula>
    </cfRule>
    <cfRule type="cellIs" dxfId="363" priority="250" operator="greaterThan">
      <formula>$C$51</formula>
    </cfRule>
  </conditionalFormatting>
  <conditionalFormatting sqref="AF59">
    <cfRule type="cellIs" priority="243" stopIfTrue="1" operator="equal">
      <formula>$D$57</formula>
    </cfRule>
    <cfRule type="cellIs" priority="244" stopIfTrue="1" operator="greaterThan">
      <formula>""""""</formula>
    </cfRule>
    <cfRule type="cellIs" dxfId="362" priority="245" operator="greaterThan">
      <formula>$D$59</formula>
    </cfRule>
    <cfRule type="cellIs" dxfId="361" priority="246" operator="greaterThan">
      <formula>$C$59</formula>
    </cfRule>
  </conditionalFormatting>
  <conditionalFormatting sqref="R72">
    <cfRule type="cellIs" priority="239" stopIfTrue="1" operator="equal">
      <formula>$D$70</formula>
    </cfRule>
    <cfRule type="cellIs" priority="240" stopIfTrue="1" operator="greaterThan">
      <formula>""""""</formula>
    </cfRule>
    <cfRule type="cellIs" dxfId="360" priority="241" operator="greaterThan">
      <formula>$D$72</formula>
    </cfRule>
    <cfRule type="cellIs" dxfId="359" priority="242" operator="greaterThan">
      <formula>$C$72</formula>
    </cfRule>
  </conditionalFormatting>
  <conditionalFormatting sqref="AF84">
    <cfRule type="cellIs" priority="235" stopIfTrue="1" operator="equal">
      <formula>$D$70</formula>
    </cfRule>
    <cfRule type="cellIs" priority="236" stopIfTrue="1" operator="greaterThan">
      <formula>""""""</formula>
    </cfRule>
    <cfRule type="cellIs" dxfId="358" priority="237" operator="greaterThan">
      <formula>$D$84</formula>
    </cfRule>
    <cfRule type="cellIs" dxfId="357" priority="238" operator="greaterThan">
      <formula>$C$84</formula>
    </cfRule>
  </conditionalFormatting>
  <conditionalFormatting sqref="AG84">
    <cfRule type="cellIs" priority="231" stopIfTrue="1" operator="equal">
      <formula>$D$70</formula>
    </cfRule>
    <cfRule type="cellIs" priority="232" stopIfTrue="1" operator="greaterThan">
      <formula>""""""</formula>
    </cfRule>
    <cfRule type="cellIs" dxfId="356" priority="233" operator="greaterThan">
      <formula>$D$84</formula>
    </cfRule>
    <cfRule type="cellIs" dxfId="355" priority="234" operator="greaterThan">
      <formula>$C$84</formula>
    </cfRule>
  </conditionalFormatting>
  <conditionalFormatting sqref="AH84">
    <cfRule type="cellIs" priority="227" stopIfTrue="1" operator="equal">
      <formula>$D$70</formula>
    </cfRule>
    <cfRule type="cellIs" priority="228" stopIfTrue="1" operator="greaterThan">
      <formula>""""""</formula>
    </cfRule>
    <cfRule type="cellIs" dxfId="354" priority="229" operator="greaterThan">
      <formula>$D$84</formula>
    </cfRule>
    <cfRule type="cellIs" dxfId="353" priority="230" operator="greaterThan">
      <formula>$C$84</formula>
    </cfRule>
  </conditionalFormatting>
  <conditionalFormatting sqref="AF98">
    <cfRule type="cellIs" priority="224" stopIfTrue="1" operator="equal">
      <formula>$D$70</formula>
    </cfRule>
    <cfRule type="cellIs" priority="225" stopIfTrue="1" operator="greaterThan">
      <formula>""""""</formula>
    </cfRule>
    <cfRule type="cellIs" dxfId="352" priority="226" operator="greaterThan">
      <formula>$C$98</formula>
    </cfRule>
  </conditionalFormatting>
  <conditionalFormatting sqref="AG98">
    <cfRule type="cellIs" priority="221" stopIfTrue="1" operator="equal">
      <formula>$D$70</formula>
    </cfRule>
    <cfRule type="cellIs" priority="222" stopIfTrue="1" operator="greaterThan">
      <formula>""""""</formula>
    </cfRule>
    <cfRule type="cellIs" dxfId="351" priority="223" operator="greaterThan">
      <formula>$C$98</formula>
    </cfRule>
  </conditionalFormatting>
  <conditionalFormatting sqref="AF15">
    <cfRule type="cellIs" priority="218" stopIfTrue="1" operator="greaterThan">
      <formula>""""""</formula>
    </cfRule>
    <cfRule type="cellIs" priority="219" stopIfTrue="1" operator="equal">
      <formula>$C$15</formula>
    </cfRule>
    <cfRule type="cellIs" dxfId="350" priority="220" operator="greaterThan">
      <formula>$D$15</formula>
    </cfRule>
  </conditionalFormatting>
  <conditionalFormatting sqref="AF23">
    <cfRule type="cellIs" priority="215" stopIfTrue="1" operator="equal">
      <formula>$D$23</formula>
    </cfRule>
    <cfRule type="cellIs" priority="216" stopIfTrue="1" operator="greaterThan">
      <formula>""""""</formula>
    </cfRule>
    <cfRule type="cellIs" dxfId="349" priority="217" operator="greaterThan">
      <formula>$C$23</formula>
    </cfRule>
  </conditionalFormatting>
  <conditionalFormatting sqref="AG23">
    <cfRule type="cellIs" priority="212" stopIfTrue="1" operator="equal">
      <formula>$D$23</formula>
    </cfRule>
    <cfRule type="cellIs" priority="213" stopIfTrue="1" operator="greaterThan">
      <formula>""""""</formula>
    </cfRule>
    <cfRule type="cellIs" dxfId="348" priority="214" operator="greaterThan">
      <formula>$C$23</formula>
    </cfRule>
  </conditionalFormatting>
  <conditionalFormatting sqref="F53:J53 F38:J38">
    <cfRule type="cellIs" priority="23" stopIfTrue="1" operator="equal">
      <formula>$D$36</formula>
    </cfRule>
    <cfRule type="cellIs" priority="108" stopIfTrue="1" operator="greaterThan">
      <formula>""""""</formula>
    </cfRule>
  </conditionalFormatting>
  <conditionalFormatting sqref="F46:J46">
    <cfRule type="cellIs" priority="107" stopIfTrue="1" operator="equal">
      <formula>$D$49</formula>
    </cfRule>
    <cfRule type="cellIs" priority="110" stopIfTrue="1" operator="greaterThan">
      <formula>""""""</formula>
    </cfRule>
  </conditionalFormatting>
  <conditionalFormatting sqref="F45:J45">
    <cfRule type="cellIs" priority="19" stopIfTrue="1" operator="greaterThan">
      <formula>""""""</formula>
    </cfRule>
    <cfRule type="cellIs" priority="20" stopIfTrue="1" operator="equal">
      <formula>$D$48</formula>
    </cfRule>
    <cfRule type="cellIs" dxfId="347" priority="92" operator="greaterThan">
      <formula>$D$45</formula>
    </cfRule>
    <cfRule type="cellIs" dxfId="346" priority="93" operator="greaterThan">
      <formula>$C$45</formula>
    </cfRule>
  </conditionalFormatting>
  <conditionalFormatting sqref="F89:J89">
    <cfRule type="cellIs" priority="34" stopIfTrue="1" operator="greaterThan">
      <formula>""""""</formula>
    </cfRule>
    <cfRule type="cellIs" priority="35" stopIfTrue="1" operator="equal">
      <formula>$C$89</formula>
    </cfRule>
    <cfRule type="cellIs" dxfId="345" priority="36" operator="greaterThan">
      <formula>$D$89</formula>
    </cfRule>
  </conditionalFormatting>
  <conditionalFormatting sqref="F31:J31">
    <cfRule type="cellIs" priority="97" stopIfTrue="1" operator="equal">
      <formula>$D$31</formula>
    </cfRule>
    <cfRule type="cellIs" priority="98" stopIfTrue="1" operator="greaterThan">
      <formula>""""""</formula>
    </cfRule>
    <cfRule type="cellIs" dxfId="344" priority="99" operator="greaterThan">
      <formula>$C$31</formula>
    </cfRule>
  </conditionalFormatting>
  <conditionalFormatting sqref="F32:J32">
    <cfRule type="cellIs" priority="104" stopIfTrue="1" operator="greaterThan">
      <formula>""""""</formula>
    </cfRule>
    <cfRule type="cellIs" priority="105" stopIfTrue="1" operator="equal">
      <formula>$C$32</formula>
    </cfRule>
    <cfRule type="cellIs" dxfId="343" priority="106" operator="greaterThan">
      <formula>$D$32</formula>
    </cfRule>
  </conditionalFormatting>
  <conditionalFormatting sqref="F33:J33">
    <cfRule type="cellIs" priority="47" stopIfTrue="1" operator="equal">
      <formula>$D$31</formula>
    </cfRule>
    <cfRule type="cellIs" priority="94" stopIfTrue="1" operator="greaterThan">
      <formula>""""""</formula>
    </cfRule>
    <cfRule type="cellIs" dxfId="342" priority="95" operator="greaterThan">
      <formula>$D$33</formula>
    </cfRule>
    <cfRule type="cellIs" dxfId="341" priority="96" operator="greaterThan">
      <formula>$C$33</formula>
    </cfRule>
  </conditionalFormatting>
  <conditionalFormatting sqref="F34:J34">
    <cfRule type="cellIs" priority="41" stopIfTrue="1" operator="greaterThan">
      <formula>""""""</formula>
    </cfRule>
    <cfRule type="cellIs" priority="42" stopIfTrue="1" operator="equal">
      <formula>$C$34</formula>
    </cfRule>
    <cfRule type="cellIs" dxfId="340" priority="43" operator="greaterThan">
      <formula>$D$34</formula>
    </cfRule>
  </conditionalFormatting>
  <conditionalFormatting sqref="F41:J41">
    <cfRule type="cellIs" priority="37" stopIfTrue="1" operator="equal">
      <formula>$D$36</formula>
    </cfRule>
    <cfRule type="cellIs" priority="38" stopIfTrue="1" operator="greaterThan">
      <formula>""""""</formula>
    </cfRule>
    <cfRule type="cellIs" dxfId="339" priority="39" operator="greaterThan">
      <formula>$D$41</formula>
    </cfRule>
    <cfRule type="cellIs" dxfId="338" priority="40" operator="greaterThan">
      <formula>$C$41</formula>
    </cfRule>
  </conditionalFormatting>
  <conditionalFormatting sqref="F50:J50">
    <cfRule type="cellIs" priority="102" stopIfTrue="1" operator="greaterThan">
      <formula>""""""</formula>
    </cfRule>
    <cfRule type="cellIs" dxfId="337" priority="103" operator="greaterThan">
      <formula>$D$50</formula>
    </cfRule>
  </conditionalFormatting>
  <conditionalFormatting sqref="F51:J51">
    <cfRule type="cellIs" priority="88" stopIfTrue="1" operator="equal">
      <formula>$D$36</formula>
    </cfRule>
    <cfRule type="cellIs" priority="89" stopIfTrue="1" operator="greaterThan">
      <formula>""""""</formula>
    </cfRule>
    <cfRule type="cellIs" dxfId="336" priority="90" operator="greaterThan">
      <formula>$D$51</formula>
    </cfRule>
    <cfRule type="cellIs" dxfId="335" priority="91" operator="greaterThan">
      <formula>$C$51</formula>
    </cfRule>
  </conditionalFormatting>
  <conditionalFormatting sqref="F52:J52">
    <cfRule type="cellIs" priority="85" stopIfTrue="1" operator="equal">
      <formula>$D$36</formula>
    </cfRule>
    <cfRule type="cellIs" priority="86" stopIfTrue="1" operator="greaterThan">
      <formula>""""""</formula>
    </cfRule>
    <cfRule type="cellIs" dxfId="334" priority="87" operator="greaterThan">
      <formula>$C$52</formula>
    </cfRule>
  </conditionalFormatting>
  <conditionalFormatting sqref="F57:J57">
    <cfRule type="cellIs" priority="81" stopIfTrue="1" operator="equal">
      <formula>$D$57</formula>
    </cfRule>
    <cfRule type="cellIs" priority="82" stopIfTrue="1" operator="greaterThan">
      <formula>""""""</formula>
    </cfRule>
    <cfRule type="cellIs" dxfId="333" priority="83" operator="greaterThan">
      <formula>$C$57</formula>
    </cfRule>
  </conditionalFormatting>
  <conditionalFormatting sqref="F59:J59">
    <cfRule type="cellIs" priority="77" stopIfTrue="1" operator="equal">
      <formula>$D$57</formula>
    </cfRule>
    <cfRule type="cellIs" priority="78" stopIfTrue="1" operator="greaterThan">
      <formula>""""""</formula>
    </cfRule>
    <cfRule type="cellIs" dxfId="332" priority="79" operator="greaterThan">
      <formula>$D$59</formula>
    </cfRule>
    <cfRule type="cellIs" dxfId="331" priority="80" operator="greaterThan">
      <formula>$C$59</formula>
    </cfRule>
  </conditionalFormatting>
  <conditionalFormatting sqref="F63:J63">
    <cfRule type="cellIs" priority="74" stopIfTrue="1" operator="equal">
      <formula>$D$63</formula>
    </cfRule>
    <cfRule type="cellIs" priority="75" stopIfTrue="1" operator="greaterThan">
      <formula>""""""</formula>
    </cfRule>
    <cfRule type="cellIs" dxfId="330" priority="76" operator="greaterThan">
      <formula>$C$63</formula>
    </cfRule>
  </conditionalFormatting>
  <conditionalFormatting sqref="F68:J68">
    <cfRule type="cellIs" priority="46" stopIfTrue="1" operator="greaterThan">
      <formula>""""""</formula>
    </cfRule>
    <cfRule type="cellIs" priority="73" stopIfTrue="1" operator="equal">
      <formula>$D$70</formula>
    </cfRule>
    <cfRule type="cellIs" dxfId="329" priority="100" operator="greaterThan">
      <formula>$D$68</formula>
    </cfRule>
    <cfRule type="cellIs" dxfId="328" priority="101" operator="greaterThan">
      <formula>$C$68</formula>
    </cfRule>
  </conditionalFormatting>
  <conditionalFormatting sqref="F70:J70">
    <cfRule type="cellIs" priority="70" stopIfTrue="1" operator="equal">
      <formula>$D$70</formula>
    </cfRule>
    <cfRule type="cellIs" priority="71" stopIfTrue="1" operator="greaterThan">
      <formula>""""""</formula>
    </cfRule>
    <cfRule type="cellIs" dxfId="327" priority="72" operator="greaterThan">
      <formula>$C$70</formula>
    </cfRule>
  </conditionalFormatting>
  <conditionalFormatting sqref="F72:J72">
    <cfRule type="cellIs" priority="45" stopIfTrue="1" operator="equal">
      <formula>$D$70</formula>
    </cfRule>
    <cfRule type="cellIs" priority="67" stopIfTrue="1" operator="greaterThan">
      <formula>""""""</formula>
    </cfRule>
    <cfRule type="cellIs" dxfId="326" priority="68" operator="greaterThan">
      <formula>$D$72</formula>
    </cfRule>
    <cfRule type="cellIs" dxfId="325" priority="69" operator="greaterThan">
      <formula>$C$72</formula>
    </cfRule>
  </conditionalFormatting>
  <conditionalFormatting sqref="F82:J82 F92:J92">
    <cfRule type="cellIs" priority="27" stopIfTrue="1" operator="equal">
      <formula>$D$63</formula>
    </cfRule>
    <cfRule type="cellIs" priority="28" stopIfTrue="1" operator="greaterThan">
      <formula>""""""</formula>
    </cfRule>
  </conditionalFormatting>
  <conditionalFormatting sqref="F80:J80">
    <cfRule type="cellIs" priority="64" stopIfTrue="1" operator="equal">
      <formula>$D$63</formula>
    </cfRule>
    <cfRule type="cellIs" priority="65" stopIfTrue="1" operator="greaterThan">
      <formula>""""""</formula>
    </cfRule>
    <cfRule type="cellIs" dxfId="324" priority="66" operator="greaterThan">
      <formula>$C$80</formula>
    </cfRule>
  </conditionalFormatting>
  <conditionalFormatting sqref="F84:J84">
    <cfRule type="cellIs" priority="44" stopIfTrue="1" operator="equal">
      <formula>$D$70</formula>
    </cfRule>
    <cfRule type="cellIs" priority="61" stopIfTrue="1" operator="greaterThan">
      <formula>""""""</formula>
    </cfRule>
    <cfRule type="cellIs" dxfId="323" priority="62" operator="greaterThan">
      <formula>$D$84</formula>
    </cfRule>
    <cfRule type="cellIs" dxfId="322" priority="63" operator="greaterThan">
      <formula>$C$84</formula>
    </cfRule>
  </conditionalFormatting>
  <conditionalFormatting sqref="F85:J85">
    <cfRule type="cellIs" priority="24" stopIfTrue="1" operator="greaterThan">
      <formula>""""""</formula>
    </cfRule>
    <cfRule type="cellIs" priority="25" stopIfTrue="1" operator="equal">
      <formula>$D$63</formula>
    </cfRule>
  </conditionalFormatting>
  <conditionalFormatting sqref="F91:J91">
    <cfRule type="cellIs" priority="58" stopIfTrue="1" operator="equal">
      <formula>$D$70</formula>
    </cfRule>
    <cfRule type="cellIs" priority="59" stopIfTrue="1" operator="greaterThan">
      <formula>""""""</formula>
    </cfRule>
    <cfRule type="cellIs" dxfId="321" priority="60" operator="greaterThan">
      <formula>$C$91</formula>
    </cfRule>
  </conditionalFormatting>
  <conditionalFormatting sqref="F96:J96">
    <cfRule type="cellIs" priority="54" stopIfTrue="1" operator="equal">
      <formula>$D$70</formula>
    </cfRule>
    <cfRule type="cellIs" priority="55" stopIfTrue="1" operator="greaterThan">
      <formula>""""""</formula>
    </cfRule>
    <cfRule type="cellIs" dxfId="320" priority="56" operator="greaterThan">
      <formula>$C$96</formula>
    </cfRule>
  </conditionalFormatting>
  <conditionalFormatting sqref="F98:J98">
    <cfRule type="cellIs" priority="51" stopIfTrue="1" operator="equal">
      <formula>$D$70</formula>
    </cfRule>
    <cfRule type="cellIs" priority="52" stopIfTrue="1" operator="greaterThan">
      <formula>""""""</formula>
    </cfRule>
    <cfRule type="cellIs" dxfId="319" priority="53" operator="greaterThan">
      <formula>$C$98</formula>
    </cfRule>
  </conditionalFormatting>
  <conditionalFormatting sqref="F102:J102">
    <cfRule type="cellIs" priority="48" stopIfTrue="1" operator="equal">
      <formula>$D$102</formula>
    </cfRule>
    <cfRule type="cellIs" priority="49" stopIfTrue="1" operator="greaterThan">
      <formula>""""""</formula>
    </cfRule>
    <cfRule type="cellIs" dxfId="318" priority="50" operator="greaterThan">
      <formula>$C$102</formula>
    </cfRule>
  </conditionalFormatting>
  <conditionalFormatting sqref="F90:J90">
    <cfRule type="cellIs" priority="31" stopIfTrue="1" operator="equal">
      <formula>$D$63</formula>
    </cfRule>
    <cfRule type="cellIs" priority="32" stopIfTrue="1" operator="greaterThan">
      <formula>""""""</formula>
    </cfRule>
    <cfRule type="cellIs" dxfId="317" priority="33" operator="greaterThan">
      <formula>$C$90</formula>
    </cfRule>
  </conditionalFormatting>
  <conditionalFormatting sqref="F92:J92">
    <cfRule type="cellIs" dxfId="316" priority="57" operator="greaterThan">
      <formula>F$93</formula>
    </cfRule>
  </conditionalFormatting>
  <conditionalFormatting sqref="F43:J43">
    <cfRule type="cellIs" dxfId="315" priority="29" operator="greaterThan">
      <formula>F$44</formula>
    </cfRule>
  </conditionalFormatting>
  <conditionalFormatting sqref="F82:J82">
    <cfRule type="cellIs" dxfId="314" priority="26" operator="greaterThan">
      <formula>F$83</formula>
    </cfRule>
  </conditionalFormatting>
  <conditionalFormatting sqref="F85:J85">
    <cfRule type="cellIs" dxfId="313" priority="30" operator="greaterThan">
      <formula>F$86</formula>
    </cfRule>
  </conditionalFormatting>
  <conditionalFormatting sqref="F38:J38">
    <cfRule type="cellIs" dxfId="312" priority="109" operator="greaterThan">
      <formula>F$39</formula>
    </cfRule>
  </conditionalFormatting>
  <conditionalFormatting sqref="F46:J46">
    <cfRule type="cellIs" dxfId="311" priority="22" operator="greaterThan">
      <formula>F$47</formula>
    </cfRule>
  </conditionalFormatting>
  <conditionalFormatting sqref="F46:J46">
    <cfRule type="cellIs" dxfId="310" priority="21" operator="greaterThan">
      <formula>F$47</formula>
    </cfRule>
  </conditionalFormatting>
  <conditionalFormatting sqref="F53:J53">
    <cfRule type="cellIs" dxfId="309" priority="84" operator="greaterThan">
      <formula>F$54</formula>
    </cfRule>
  </conditionalFormatting>
  <conditionalFormatting sqref="F107:J107">
    <cfRule type="cellIs" priority="16" stopIfTrue="1" operator="equal">
      <formula>$D$106</formula>
    </cfRule>
    <cfRule type="cellIs" priority="17" stopIfTrue="1" operator="greaterThan">
      <formula>""""""</formula>
    </cfRule>
    <cfRule type="cellIs" dxfId="308" priority="18" operator="greaterThan">
      <formula>$C$107</formula>
    </cfRule>
  </conditionalFormatting>
  <conditionalFormatting sqref="F77:J77">
    <cfRule type="cellIs" priority="13" stopIfTrue="1" operator="equal">
      <formula>$D$63</formula>
    </cfRule>
    <cfRule type="cellIs" priority="14" stopIfTrue="1" operator="greaterThan">
      <formula>""""""</formula>
    </cfRule>
  </conditionalFormatting>
  <conditionalFormatting sqref="F77:J77">
    <cfRule type="cellIs" dxfId="307" priority="15" operator="greaterThan">
      <formula>F$78</formula>
    </cfRule>
  </conditionalFormatting>
  <conditionalFormatting sqref="AB8:AC8">
    <cfRule type="cellIs" dxfId="306" priority="10" stopIfTrue="1" operator="notBetween">
      <formula>6</formula>
      <formula>9</formula>
    </cfRule>
    <cfRule type="cellIs" dxfId="305" priority="11" operator="notBetween">
      <formula>6.5</formula>
      <formula>8.5</formula>
    </cfRule>
    <cfRule type="cellIs" dxfId="304" priority="12" operator="notBetween">
      <formula>6</formula>
      <formula>8.5</formula>
    </cfRule>
  </conditionalFormatting>
  <conditionalFormatting sqref="AD8:AE8">
    <cfRule type="cellIs" dxfId="303" priority="7" stopIfTrue="1" operator="notBetween">
      <formula>6</formula>
      <formula>9</formula>
    </cfRule>
    <cfRule type="cellIs" dxfId="302" priority="8" operator="notBetween">
      <formula>6.5</formula>
      <formula>8.5</formula>
    </cfRule>
    <cfRule type="cellIs" dxfId="301" priority="9" operator="notBetween">
      <formula>6</formula>
      <formula>8.5</formula>
    </cfRule>
  </conditionalFormatting>
  <conditionalFormatting sqref="AF8">
    <cfRule type="cellIs" dxfId="300" priority="4" stopIfTrue="1" operator="notBetween">
      <formula>6</formula>
      <formula>9</formula>
    </cfRule>
    <cfRule type="cellIs" dxfId="299" priority="5" operator="notBetween">
      <formula>6.5</formula>
      <formula>8.5</formula>
    </cfRule>
    <cfRule type="cellIs" dxfId="298" priority="6" operator="notBetween">
      <formula>6</formula>
      <formula>8.5</formula>
    </cfRule>
  </conditionalFormatting>
  <conditionalFormatting sqref="AF14">
    <cfRule type="cellIs" dxfId="297" priority="1" stopIfTrue="1" operator="notBetween">
      <formula>6</formula>
      <formula>9</formula>
    </cfRule>
    <cfRule type="cellIs" dxfId="296" priority="2" operator="notBetween">
      <formula>6.5</formula>
      <formula>8.5</formula>
    </cfRule>
    <cfRule type="cellIs" dxfId="295" priority="3" operator="notBetween">
      <formula>6</formula>
      <formula>8.5</formula>
    </cfRule>
  </conditionalFormatting>
  <pageMargins left="0.70866141732283472" right="0.70866141732283472" top="0.6692913385826772" bottom="0.74803149606299213" header="0.31496062992125984" footer="0.31496062992125984"/>
  <pageSetup paperSize="17" scale="31" fitToWidth="2" fitToHeight="2" orientation="landscape" verticalDpi="1200" r:id="rId1"/>
  <headerFooter>
    <oddHeader xml:space="preserve">&amp;L&amp;"Calibri,Bold"&amp;14&amp;K000000Mount Nansen Mine Site
Water Resources Investigation Program
Water Quality
&amp;C&amp;G&amp;R&amp;"-,Bold"&amp;14Monthly Report
Data Tables
</oddHeader>
    <oddFooter>&amp;L&amp;"Calibri,Bold"&amp;14&amp;K000000Client: Assessment and Abandoned Mines Branch, Yukon Government
Project: 15Y0146&amp;C&amp;"Calibri,Regular"&amp;12&amp;K000000Page &amp;P of &amp;N</oddFooter>
  </headerFooter>
  <rowBreaks count="1" manualBreakCount="1">
    <brk id="55" max="30" man="1"/>
  </rowBreaks>
  <ignoredErrors>
    <ignoredError sqref="AA12:AA68 AA70:AA107"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X121"/>
  <sheetViews>
    <sheetView tabSelected="1" zoomScale="60" zoomScaleNormal="60" zoomScaleSheetLayoutView="70" zoomScalePageLayoutView="50" workbookViewId="0">
      <pane xSplit="6" ySplit="18" topLeftCell="AI46" activePane="bottomRight" state="frozen"/>
      <selection pane="topRight" activeCell="G1" sqref="G1"/>
      <selection pane="bottomLeft" activeCell="A19" sqref="A19"/>
      <selection pane="bottomRight" activeCell="AJ49" sqref="AJ49"/>
    </sheetView>
  </sheetViews>
  <sheetFormatPr defaultRowHeight="18.75" x14ac:dyDescent="0.3"/>
  <cols>
    <col min="1" max="1" width="57.140625" style="85" customWidth="1"/>
    <col min="2" max="2" width="10.85546875" style="85" customWidth="1"/>
    <col min="3" max="3" width="18.140625" style="85" customWidth="1"/>
    <col min="4" max="4" width="18.7109375" style="85" customWidth="1"/>
    <col min="5" max="5" width="22.140625" style="85" customWidth="1"/>
    <col min="6" max="9" width="26.42578125" style="85" customWidth="1"/>
    <col min="10" max="10" width="18.7109375" style="85" bestFit="1" customWidth="1"/>
    <col min="11" max="14" width="26.42578125" style="85" customWidth="1"/>
    <col min="15" max="15" width="18.7109375" style="85" bestFit="1" customWidth="1"/>
    <col min="16" max="28" width="26.42578125" style="85" customWidth="1"/>
    <col min="29" max="29" width="22.42578125" style="85" bestFit="1" customWidth="1"/>
    <col min="30" max="39" width="26.42578125" style="85" customWidth="1"/>
    <col min="40" max="40" width="32.42578125" style="85" bestFit="1" customWidth="1"/>
    <col min="41" max="41" width="33" style="85" customWidth="1"/>
    <col min="42" max="16384" width="9.140625" style="85"/>
  </cols>
  <sheetData>
    <row r="1" spans="1:41" x14ac:dyDescent="0.3">
      <c r="A1" s="83" t="s">
        <v>280</v>
      </c>
      <c r="B1" s="84"/>
      <c r="C1" s="84"/>
      <c r="D1" s="84"/>
      <c r="E1" s="84"/>
    </row>
    <row r="2" spans="1:41" x14ac:dyDescent="0.3">
      <c r="A2" s="183" t="s">
        <v>281</v>
      </c>
      <c r="B2" s="183" t="s">
        <v>282</v>
      </c>
      <c r="C2" s="184" t="s">
        <v>283</v>
      </c>
      <c r="D2" s="184" t="s">
        <v>284</v>
      </c>
      <c r="E2" s="86" t="s">
        <v>285</v>
      </c>
      <c r="F2" s="87" t="s">
        <v>286</v>
      </c>
      <c r="G2" s="87" t="s">
        <v>287</v>
      </c>
      <c r="H2" s="87" t="s">
        <v>288</v>
      </c>
      <c r="I2" s="87" t="s">
        <v>289</v>
      </c>
      <c r="J2" s="87" t="s">
        <v>290</v>
      </c>
      <c r="K2" s="87" t="s">
        <v>291</v>
      </c>
      <c r="L2" s="87" t="s">
        <v>292</v>
      </c>
      <c r="M2" s="87" t="s">
        <v>293</v>
      </c>
      <c r="N2" s="87" t="s">
        <v>294</v>
      </c>
      <c r="O2" s="87" t="s">
        <v>290</v>
      </c>
      <c r="P2" s="87" t="s">
        <v>295</v>
      </c>
      <c r="Q2" s="87" t="s">
        <v>296</v>
      </c>
      <c r="R2" s="87" t="s">
        <v>297</v>
      </c>
      <c r="S2" s="87" t="s">
        <v>298</v>
      </c>
      <c r="T2" s="87" t="s">
        <v>299</v>
      </c>
      <c r="U2" s="87" t="s">
        <v>300</v>
      </c>
      <c r="V2" s="87" t="s">
        <v>301</v>
      </c>
      <c r="W2" s="87" t="s">
        <v>302</v>
      </c>
      <c r="X2" s="87" t="s">
        <v>303</v>
      </c>
      <c r="Y2" s="87" t="s">
        <v>304</v>
      </c>
      <c r="Z2" s="87" t="s">
        <v>305</v>
      </c>
      <c r="AA2" s="87" t="s">
        <v>306</v>
      </c>
      <c r="AB2" s="87" t="s">
        <v>307</v>
      </c>
      <c r="AC2" s="87" t="s">
        <v>290</v>
      </c>
      <c r="AD2" s="87" t="s">
        <v>308</v>
      </c>
      <c r="AE2" s="87" t="s">
        <v>309</v>
      </c>
      <c r="AF2" s="87" t="s">
        <v>310</v>
      </c>
      <c r="AG2" s="87" t="s">
        <v>311</v>
      </c>
      <c r="AH2" s="87" t="s">
        <v>312</v>
      </c>
      <c r="AI2" s="87" t="s">
        <v>313</v>
      </c>
      <c r="AJ2" s="87" t="s">
        <v>314</v>
      </c>
      <c r="AK2" s="87" t="s">
        <v>315</v>
      </c>
      <c r="AL2" s="87" t="s">
        <v>316</v>
      </c>
      <c r="AM2" s="87" t="s">
        <v>317</v>
      </c>
      <c r="AN2" s="87" t="s">
        <v>318</v>
      </c>
      <c r="AO2" s="87" t="s">
        <v>627</v>
      </c>
    </row>
    <row r="3" spans="1:41" x14ac:dyDescent="0.3">
      <c r="A3" s="183"/>
      <c r="B3" s="183"/>
      <c r="C3" s="184"/>
      <c r="D3" s="184"/>
      <c r="E3" s="88" t="s">
        <v>320</v>
      </c>
      <c r="F3" s="89" t="s">
        <v>136</v>
      </c>
      <c r="G3" s="89" t="s">
        <v>321</v>
      </c>
      <c r="H3" s="89" t="s">
        <v>137</v>
      </c>
      <c r="I3" s="89" t="s">
        <v>322</v>
      </c>
      <c r="J3" s="89" t="s">
        <v>137</v>
      </c>
      <c r="K3" s="89" t="s">
        <v>130</v>
      </c>
      <c r="L3" s="89" t="s">
        <v>129</v>
      </c>
      <c r="M3" s="89" t="s">
        <v>131</v>
      </c>
      <c r="N3" s="89" t="s">
        <v>323</v>
      </c>
      <c r="O3" s="89" t="s">
        <v>131</v>
      </c>
      <c r="P3" s="89" t="s">
        <v>132</v>
      </c>
      <c r="Q3" s="89" t="s">
        <v>134</v>
      </c>
      <c r="R3" s="89" t="s">
        <v>124</v>
      </c>
      <c r="S3" s="89" t="s">
        <v>173</v>
      </c>
      <c r="T3" s="89" t="s">
        <v>171</v>
      </c>
      <c r="U3" s="89" t="s">
        <v>121</v>
      </c>
      <c r="V3" s="89" t="s">
        <v>146</v>
      </c>
      <c r="W3" s="89" t="s">
        <v>154</v>
      </c>
      <c r="X3" s="89" t="s">
        <v>157</v>
      </c>
      <c r="Y3" s="89" t="s">
        <v>160</v>
      </c>
      <c r="Z3" s="89" t="s">
        <v>141</v>
      </c>
      <c r="AA3" s="89" t="s">
        <v>125</v>
      </c>
      <c r="AB3" s="89" t="s">
        <v>324</v>
      </c>
      <c r="AC3" s="89" t="s">
        <v>125</v>
      </c>
      <c r="AD3" s="89" t="s">
        <v>120</v>
      </c>
      <c r="AE3" s="89" t="s">
        <v>119</v>
      </c>
      <c r="AF3" s="89" t="s">
        <v>126</v>
      </c>
      <c r="AG3" s="89" t="s">
        <v>127</v>
      </c>
      <c r="AH3" s="89" t="s">
        <v>128</v>
      </c>
      <c r="AI3" s="89" t="s">
        <v>175</v>
      </c>
      <c r="AJ3" s="89" t="s">
        <v>206</v>
      </c>
      <c r="AK3" s="89" t="s">
        <v>177</v>
      </c>
      <c r="AL3" s="89" t="s">
        <v>526</v>
      </c>
      <c r="AM3" s="89" t="s">
        <v>527</v>
      </c>
      <c r="AN3" s="89" t="s">
        <v>325</v>
      </c>
      <c r="AO3" s="89" t="s">
        <v>319</v>
      </c>
    </row>
    <row r="4" spans="1:41" ht="15" customHeight="1" x14ac:dyDescent="0.3">
      <c r="A4" s="183"/>
      <c r="B4" s="183"/>
      <c r="C4" s="184"/>
      <c r="D4" s="184"/>
      <c r="E4" s="88" t="s">
        <v>326</v>
      </c>
      <c r="F4" s="90" t="s">
        <v>327</v>
      </c>
      <c r="G4" s="90" t="s">
        <v>328</v>
      </c>
      <c r="H4" s="90" t="s">
        <v>329</v>
      </c>
      <c r="I4" s="90" t="s">
        <v>330</v>
      </c>
      <c r="J4" s="90" t="s">
        <v>331</v>
      </c>
      <c r="K4" s="90" t="s">
        <v>332</v>
      </c>
      <c r="L4" s="90" t="s">
        <v>333</v>
      </c>
      <c r="M4" s="90" t="s">
        <v>334</v>
      </c>
      <c r="N4" s="90" t="s">
        <v>335</v>
      </c>
      <c r="O4" s="90" t="s">
        <v>331</v>
      </c>
      <c r="P4" s="90" t="s">
        <v>336</v>
      </c>
      <c r="Q4" s="90" t="s">
        <v>337</v>
      </c>
      <c r="R4" s="90" t="s">
        <v>338</v>
      </c>
      <c r="S4" s="90" t="s">
        <v>339</v>
      </c>
      <c r="T4" s="90" t="s">
        <v>340</v>
      </c>
      <c r="U4" s="90" t="s">
        <v>341</v>
      </c>
      <c r="V4" s="90" t="s">
        <v>342</v>
      </c>
      <c r="W4" s="90" t="s">
        <v>343</v>
      </c>
      <c r="X4" s="90" t="s">
        <v>344</v>
      </c>
      <c r="Y4" s="90" t="s">
        <v>345</v>
      </c>
      <c r="Z4" s="90" t="s">
        <v>346</v>
      </c>
      <c r="AA4" s="90" t="s">
        <v>347</v>
      </c>
      <c r="AB4" s="90" t="s">
        <v>348</v>
      </c>
      <c r="AC4" s="90" t="s">
        <v>331</v>
      </c>
      <c r="AD4" s="90" t="s">
        <v>349</v>
      </c>
      <c r="AE4" s="90" t="s">
        <v>350</v>
      </c>
      <c r="AF4" s="90" t="s">
        <v>351</v>
      </c>
      <c r="AG4" s="90" t="s">
        <v>352</v>
      </c>
      <c r="AH4" s="90" t="s">
        <v>353</v>
      </c>
      <c r="AI4" s="90" t="s">
        <v>354</v>
      </c>
      <c r="AJ4" s="90" t="s">
        <v>355</v>
      </c>
      <c r="AK4" s="90" t="s">
        <v>356</v>
      </c>
      <c r="AL4" s="90" t="s">
        <v>357</v>
      </c>
      <c r="AM4" s="90" t="s">
        <v>358</v>
      </c>
      <c r="AN4" s="90" t="s">
        <v>337</v>
      </c>
      <c r="AO4" s="90" t="s">
        <v>359</v>
      </c>
    </row>
    <row r="5" spans="1:41" ht="18.75" customHeight="1" x14ac:dyDescent="0.3">
      <c r="A5" s="183"/>
      <c r="B5" s="183"/>
      <c r="C5" s="184"/>
      <c r="D5" s="184"/>
      <c r="E5" s="91" t="s">
        <v>360</v>
      </c>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row>
    <row r="6" spans="1:41" x14ac:dyDescent="0.3">
      <c r="A6" s="93" t="s">
        <v>361</v>
      </c>
      <c r="B6" s="94" t="s">
        <v>362</v>
      </c>
      <c r="C6" s="94" t="s">
        <v>269</v>
      </c>
      <c r="D6" s="94" t="s">
        <v>269</v>
      </c>
      <c r="E6" s="94" t="s">
        <v>269</v>
      </c>
      <c r="F6" s="95">
        <v>0.4</v>
      </c>
      <c r="G6" s="95">
        <v>1.1000000000000001</v>
      </c>
      <c r="H6" s="95">
        <v>1.8</v>
      </c>
      <c r="I6" s="95" t="s">
        <v>269</v>
      </c>
      <c r="J6" s="95" t="s">
        <v>269</v>
      </c>
      <c r="K6" s="95">
        <v>0.1</v>
      </c>
      <c r="L6" s="95">
        <v>0.1</v>
      </c>
      <c r="M6" s="95">
        <v>0.2</v>
      </c>
      <c r="N6" s="95" t="s">
        <v>269</v>
      </c>
      <c r="O6" s="95" t="s">
        <v>269</v>
      </c>
      <c r="P6" s="95">
        <v>0.5</v>
      </c>
      <c r="Q6" s="95">
        <v>0.3</v>
      </c>
      <c r="R6" s="95">
        <v>2.7</v>
      </c>
      <c r="S6" s="95">
        <v>7.5</v>
      </c>
      <c r="T6" s="95">
        <v>11.3</v>
      </c>
      <c r="U6" s="95">
        <v>0.2</v>
      </c>
      <c r="V6" s="95">
        <v>4</v>
      </c>
      <c r="W6" s="95">
        <v>1.7</v>
      </c>
      <c r="X6" s="95">
        <v>5.2</v>
      </c>
      <c r="Y6" s="95">
        <v>1.9</v>
      </c>
      <c r="Z6" s="95">
        <v>1.7</v>
      </c>
      <c r="AA6" s="95">
        <v>0</v>
      </c>
      <c r="AB6" s="95" t="s">
        <v>269</v>
      </c>
      <c r="AC6" s="95" t="s">
        <v>269</v>
      </c>
      <c r="AD6" s="95">
        <v>10</v>
      </c>
      <c r="AE6" s="95">
        <v>3.1</v>
      </c>
      <c r="AF6" s="95">
        <v>0</v>
      </c>
      <c r="AG6" s="95">
        <v>1.8</v>
      </c>
      <c r="AH6" s="95">
        <v>0.2</v>
      </c>
      <c r="AI6" s="95">
        <v>5.6</v>
      </c>
      <c r="AJ6" s="95">
        <v>0.5</v>
      </c>
      <c r="AK6" s="95">
        <v>10.4</v>
      </c>
      <c r="AL6" s="95" t="s">
        <v>269</v>
      </c>
      <c r="AM6" s="95" t="s">
        <v>269</v>
      </c>
      <c r="AN6" s="95" t="s">
        <v>269</v>
      </c>
      <c r="AO6" s="95" t="s">
        <v>269</v>
      </c>
    </row>
    <row r="7" spans="1:41" x14ac:dyDescent="0.3">
      <c r="A7" s="93" t="s">
        <v>363</v>
      </c>
      <c r="B7" s="94" t="s">
        <v>364</v>
      </c>
      <c r="C7" s="94" t="s">
        <v>269</v>
      </c>
      <c r="D7" s="94" t="s">
        <v>269</v>
      </c>
      <c r="E7" s="94" t="s">
        <v>269</v>
      </c>
      <c r="F7" s="96">
        <v>128.30000000000001</v>
      </c>
      <c r="G7" s="95">
        <v>214.7</v>
      </c>
      <c r="H7" s="95">
        <v>132</v>
      </c>
      <c r="I7" s="96" t="s">
        <v>269</v>
      </c>
      <c r="J7" s="96" t="s">
        <v>269</v>
      </c>
      <c r="K7" s="96">
        <v>95.3</v>
      </c>
      <c r="L7" s="96">
        <v>104.2</v>
      </c>
      <c r="M7" s="96">
        <v>96.1</v>
      </c>
      <c r="N7" s="96" t="s">
        <v>269</v>
      </c>
      <c r="O7" s="96" t="s">
        <v>269</v>
      </c>
      <c r="P7" s="95">
        <v>118</v>
      </c>
      <c r="Q7" s="95">
        <v>114.5</v>
      </c>
      <c r="R7" s="95">
        <v>986</v>
      </c>
      <c r="S7" s="95">
        <v>1346</v>
      </c>
      <c r="T7" s="95">
        <v>2315</v>
      </c>
      <c r="U7" s="95">
        <v>83.9</v>
      </c>
      <c r="V7" s="95">
        <v>86.4</v>
      </c>
      <c r="W7" s="95">
        <v>503.8</v>
      </c>
      <c r="X7" s="95">
        <v>965</v>
      </c>
      <c r="Y7" s="95">
        <v>50.8</v>
      </c>
      <c r="Z7" s="95">
        <v>812.6</v>
      </c>
      <c r="AA7" s="95">
        <v>473.4</v>
      </c>
      <c r="AB7" s="95" t="s">
        <v>269</v>
      </c>
      <c r="AC7" s="95" t="s">
        <v>269</v>
      </c>
      <c r="AD7" s="95">
        <v>1233</v>
      </c>
      <c r="AE7" s="95">
        <v>1380</v>
      </c>
      <c r="AF7" s="95">
        <v>621.5</v>
      </c>
      <c r="AG7" s="95">
        <v>520.20000000000005</v>
      </c>
      <c r="AH7" s="95">
        <v>491.3</v>
      </c>
      <c r="AI7" s="95">
        <v>1385</v>
      </c>
      <c r="AJ7" s="95">
        <v>2154</v>
      </c>
      <c r="AK7" s="95">
        <v>2024</v>
      </c>
      <c r="AL7" s="95" t="s">
        <v>269</v>
      </c>
      <c r="AM7" s="95" t="s">
        <v>269</v>
      </c>
      <c r="AN7" s="95" t="s">
        <v>269</v>
      </c>
      <c r="AO7" s="95" t="s">
        <v>269</v>
      </c>
    </row>
    <row r="8" spans="1:41" x14ac:dyDescent="0.3">
      <c r="A8" s="93" t="s">
        <v>365</v>
      </c>
      <c r="B8" s="97" t="s">
        <v>366</v>
      </c>
      <c r="C8" s="94" t="s">
        <v>367</v>
      </c>
      <c r="D8" s="94" t="s">
        <v>368</v>
      </c>
      <c r="E8" s="94" t="s">
        <v>269</v>
      </c>
      <c r="F8" s="96">
        <v>7.3</v>
      </c>
      <c r="G8" s="96">
        <v>7.23</v>
      </c>
      <c r="H8" s="96">
        <v>7.39</v>
      </c>
      <c r="I8" s="96" t="s">
        <v>269</v>
      </c>
      <c r="J8" s="96" t="s">
        <v>269</v>
      </c>
      <c r="K8" s="96">
        <v>7.52</v>
      </c>
      <c r="L8" s="96">
        <v>7.61</v>
      </c>
      <c r="M8" s="96">
        <v>7.53</v>
      </c>
      <c r="N8" s="96" t="s">
        <v>269</v>
      </c>
      <c r="O8" s="96" t="s">
        <v>269</v>
      </c>
      <c r="P8" s="96">
        <v>7.56</v>
      </c>
      <c r="Q8" s="96">
        <v>7.45</v>
      </c>
      <c r="R8" s="96">
        <v>7.19</v>
      </c>
      <c r="S8" s="96">
        <v>8</v>
      </c>
      <c r="T8" s="96">
        <v>8.0500000000000007</v>
      </c>
      <c r="U8" s="96">
        <v>8.2899999999999991</v>
      </c>
      <c r="V8" s="96">
        <v>7.51</v>
      </c>
      <c r="W8" s="96">
        <v>5.91</v>
      </c>
      <c r="X8" s="96">
        <v>7.71</v>
      </c>
      <c r="Y8" s="96">
        <v>6.43</v>
      </c>
      <c r="Z8" s="96">
        <v>5.2</v>
      </c>
      <c r="AA8" s="96">
        <v>7.9</v>
      </c>
      <c r="AB8" s="96" t="s">
        <v>269</v>
      </c>
      <c r="AC8" s="96" t="s">
        <v>269</v>
      </c>
      <c r="AD8" s="96">
        <v>7.14</v>
      </c>
      <c r="AE8" s="96">
        <v>6.62</v>
      </c>
      <c r="AF8" s="96">
        <v>7.39</v>
      </c>
      <c r="AG8" s="96">
        <v>7.82</v>
      </c>
      <c r="AH8" s="96">
        <v>7.75</v>
      </c>
      <c r="AI8" s="96">
        <v>7.17</v>
      </c>
      <c r="AJ8" s="96">
        <v>7.64</v>
      </c>
      <c r="AK8" s="96">
        <v>6.98</v>
      </c>
      <c r="AL8" s="96" t="s">
        <v>269</v>
      </c>
      <c r="AM8" s="96" t="s">
        <v>269</v>
      </c>
      <c r="AN8" s="96" t="s">
        <v>269</v>
      </c>
      <c r="AO8" s="96" t="s">
        <v>269</v>
      </c>
    </row>
    <row r="9" spans="1:41" s="101" customFormat="1" x14ac:dyDescent="0.3">
      <c r="A9" s="98" t="s">
        <v>369</v>
      </c>
      <c r="B9" s="99" t="s">
        <v>370</v>
      </c>
      <c r="C9" s="99" t="s">
        <v>269</v>
      </c>
      <c r="D9" s="99" t="s">
        <v>269</v>
      </c>
      <c r="E9" s="94" t="s">
        <v>269</v>
      </c>
      <c r="F9" s="100">
        <v>2.27</v>
      </c>
      <c r="G9" s="100">
        <v>9.85</v>
      </c>
      <c r="H9" s="100">
        <v>4.7</v>
      </c>
      <c r="I9" s="100" t="s">
        <v>269</v>
      </c>
      <c r="J9" s="100" t="s">
        <v>269</v>
      </c>
      <c r="K9" s="100">
        <v>76.5</v>
      </c>
      <c r="L9" s="100">
        <v>329</v>
      </c>
      <c r="M9" s="100">
        <v>91.1</v>
      </c>
      <c r="N9" s="100" t="s">
        <v>269</v>
      </c>
      <c r="O9" s="100" t="s">
        <v>269</v>
      </c>
      <c r="P9" s="100">
        <v>40.9</v>
      </c>
      <c r="Q9" s="100">
        <v>25.6</v>
      </c>
      <c r="R9" s="100">
        <v>45</v>
      </c>
      <c r="S9" s="100">
        <v>23.3</v>
      </c>
      <c r="T9" s="100">
        <v>34.299999999999997</v>
      </c>
      <c r="U9" s="100">
        <v>23.4</v>
      </c>
      <c r="V9" s="100">
        <v>5.55</v>
      </c>
      <c r="W9" s="100">
        <v>1.78</v>
      </c>
      <c r="X9" s="100">
        <v>6.49</v>
      </c>
      <c r="Y9" s="100">
        <v>1.28</v>
      </c>
      <c r="Z9" s="100">
        <v>1.52</v>
      </c>
      <c r="AA9" s="100">
        <v>43.2</v>
      </c>
      <c r="AB9" s="100" t="s">
        <v>269</v>
      </c>
      <c r="AC9" s="100" t="s">
        <v>269</v>
      </c>
      <c r="AD9" s="100">
        <v>5.07</v>
      </c>
      <c r="AE9" s="100">
        <v>21.1</v>
      </c>
      <c r="AF9" s="100">
        <v>4.5999999999999996</v>
      </c>
      <c r="AG9" s="100">
        <v>53.9</v>
      </c>
      <c r="AH9" s="100">
        <v>9.17</v>
      </c>
      <c r="AI9" s="100">
        <v>3.87</v>
      </c>
      <c r="AJ9" s="100">
        <v>6.25</v>
      </c>
      <c r="AK9" s="100">
        <v>26</v>
      </c>
      <c r="AL9" s="100" t="s">
        <v>269</v>
      </c>
      <c r="AM9" s="100" t="s">
        <v>269</v>
      </c>
      <c r="AN9" s="100" t="s">
        <v>269</v>
      </c>
      <c r="AO9" s="100" t="s">
        <v>269</v>
      </c>
    </row>
    <row r="10" spans="1:41" s="101" customFormat="1" x14ac:dyDescent="0.3">
      <c r="A10" s="98" t="s">
        <v>371</v>
      </c>
      <c r="B10" s="99" t="s">
        <v>372</v>
      </c>
      <c r="C10" s="99" t="s">
        <v>269</v>
      </c>
      <c r="D10" s="99" t="s">
        <v>269</v>
      </c>
      <c r="E10" s="94" t="s">
        <v>269</v>
      </c>
      <c r="F10" s="96" t="s">
        <v>269</v>
      </c>
      <c r="G10" s="96" t="s">
        <v>269</v>
      </c>
      <c r="H10" s="96" t="s">
        <v>269</v>
      </c>
      <c r="I10" s="96" t="s">
        <v>269</v>
      </c>
      <c r="J10" s="96" t="s">
        <v>269</v>
      </c>
      <c r="K10" s="96" t="s">
        <v>269</v>
      </c>
      <c r="L10" s="96" t="s">
        <v>269</v>
      </c>
      <c r="M10" s="96" t="s">
        <v>269</v>
      </c>
      <c r="N10" s="96" t="s">
        <v>269</v>
      </c>
      <c r="O10" s="96" t="s">
        <v>269</v>
      </c>
      <c r="P10" s="96" t="s">
        <v>269</v>
      </c>
      <c r="Q10" s="96" t="s">
        <v>269</v>
      </c>
      <c r="R10" s="96" t="s">
        <v>269</v>
      </c>
      <c r="S10" s="96" t="s">
        <v>269</v>
      </c>
      <c r="T10" s="96" t="s">
        <v>269</v>
      </c>
      <c r="U10" s="96" t="s">
        <v>269</v>
      </c>
      <c r="V10" s="96" t="s">
        <v>269</v>
      </c>
      <c r="W10" s="96" t="s">
        <v>269</v>
      </c>
      <c r="X10" s="96" t="s">
        <v>269</v>
      </c>
      <c r="Y10" s="96" t="s">
        <v>269</v>
      </c>
      <c r="Z10" s="96" t="s">
        <v>269</v>
      </c>
      <c r="AA10" s="96" t="s">
        <v>269</v>
      </c>
      <c r="AB10" s="96" t="s">
        <v>269</v>
      </c>
      <c r="AC10" s="96" t="s">
        <v>269</v>
      </c>
      <c r="AD10" s="96" t="s">
        <v>269</v>
      </c>
      <c r="AE10" s="96" t="s">
        <v>269</v>
      </c>
      <c r="AF10" s="96" t="s">
        <v>269</v>
      </c>
      <c r="AG10" s="96" t="s">
        <v>269</v>
      </c>
      <c r="AH10" s="96" t="s">
        <v>269</v>
      </c>
      <c r="AI10" s="96" t="s">
        <v>269</v>
      </c>
      <c r="AJ10" s="96" t="s">
        <v>269</v>
      </c>
      <c r="AK10" s="96" t="s">
        <v>269</v>
      </c>
      <c r="AL10" s="96" t="s">
        <v>269</v>
      </c>
      <c r="AM10" s="96" t="s">
        <v>269</v>
      </c>
      <c r="AN10" s="96" t="s">
        <v>269</v>
      </c>
      <c r="AO10" s="96" t="s">
        <v>269</v>
      </c>
    </row>
    <row r="11" spans="1:41" x14ac:dyDescent="0.3">
      <c r="A11" s="93" t="s">
        <v>373</v>
      </c>
      <c r="B11" s="96" t="s">
        <v>374</v>
      </c>
      <c r="C11" s="96">
        <v>15</v>
      </c>
      <c r="D11" s="96" t="s">
        <v>269</v>
      </c>
      <c r="E11" s="96">
        <v>5</v>
      </c>
      <c r="F11" s="102" t="s">
        <v>269</v>
      </c>
      <c r="G11" s="102" t="s">
        <v>269</v>
      </c>
      <c r="H11" s="102"/>
      <c r="I11" s="102" t="s">
        <v>269</v>
      </c>
      <c r="J11" s="102" t="s">
        <v>269</v>
      </c>
      <c r="K11" s="102" t="s">
        <v>269</v>
      </c>
      <c r="L11" s="102" t="s">
        <v>269</v>
      </c>
      <c r="M11" s="102" t="s">
        <v>269</v>
      </c>
      <c r="N11" s="102" t="s">
        <v>269</v>
      </c>
      <c r="O11" s="102" t="s">
        <v>269</v>
      </c>
      <c r="P11" s="102" t="s">
        <v>269</v>
      </c>
      <c r="Q11" s="102" t="s">
        <v>269</v>
      </c>
      <c r="R11" s="102" t="s">
        <v>269</v>
      </c>
      <c r="S11" s="102" t="s">
        <v>269</v>
      </c>
      <c r="T11" s="102" t="s">
        <v>269</v>
      </c>
      <c r="U11" s="102" t="s">
        <v>269</v>
      </c>
      <c r="V11" s="102" t="s">
        <v>269</v>
      </c>
      <c r="W11" s="102" t="s">
        <v>269</v>
      </c>
      <c r="X11" s="102" t="s">
        <v>269</v>
      </c>
      <c r="Y11" s="102" t="s">
        <v>269</v>
      </c>
      <c r="Z11" s="102" t="s">
        <v>269</v>
      </c>
      <c r="AA11" s="102" t="s">
        <v>269</v>
      </c>
      <c r="AB11" s="102" t="s">
        <v>269</v>
      </c>
      <c r="AC11" s="102" t="s">
        <v>269</v>
      </c>
      <c r="AD11" s="102" t="s">
        <v>269</v>
      </c>
      <c r="AE11" s="102" t="s">
        <v>269</v>
      </c>
      <c r="AF11" s="102" t="s">
        <v>269</v>
      </c>
      <c r="AG11" s="102" t="s">
        <v>269</v>
      </c>
      <c r="AH11" s="102" t="s">
        <v>269</v>
      </c>
      <c r="AI11" s="102" t="s">
        <v>269</v>
      </c>
      <c r="AJ11" s="102" t="s">
        <v>269</v>
      </c>
      <c r="AK11" s="102" t="s">
        <v>269</v>
      </c>
      <c r="AL11" s="102" t="s">
        <v>269</v>
      </c>
      <c r="AM11" s="102" t="s">
        <v>269</v>
      </c>
      <c r="AN11" s="102" t="s">
        <v>269</v>
      </c>
      <c r="AO11" s="102" t="s">
        <v>269</v>
      </c>
    </row>
    <row r="12" spans="1:41" x14ac:dyDescent="0.3">
      <c r="A12" s="93" t="s">
        <v>375</v>
      </c>
      <c r="B12" s="96" t="s">
        <v>364</v>
      </c>
      <c r="C12" s="96" t="s">
        <v>269</v>
      </c>
      <c r="D12" s="103" t="s">
        <v>269</v>
      </c>
      <c r="E12" s="103">
        <v>2</v>
      </c>
      <c r="F12" s="104">
        <v>130</v>
      </c>
      <c r="G12" s="104">
        <v>222</v>
      </c>
      <c r="H12" s="104">
        <v>136</v>
      </c>
      <c r="I12" s="104">
        <v>138</v>
      </c>
      <c r="J12" s="105">
        <f>IFERROR(IF(MAX(H12:I12)&lt;(5*$E12),IF(ABS(H12-I12)&lt;(2*$E12),"&lt;2xDL",IFERROR(ABS(H12-I12)/AVERAGE(H12,I12),"&lt;DL")),IFERROR(ABS(H12-I12)/AVERAGE(H12,I12),"&lt;DL")),"&lt;DL")</f>
        <v>1.4598540145985401E-2</v>
      </c>
      <c r="K12" s="104">
        <v>98.2</v>
      </c>
      <c r="L12" s="104">
        <v>107</v>
      </c>
      <c r="M12" s="104">
        <v>109</v>
      </c>
      <c r="N12" s="104">
        <v>93.3</v>
      </c>
      <c r="O12" s="105">
        <f>IFERROR(IF(MAX(M12:N12)&lt;(5*$E12),IF(ABS(M12-N12)&lt;(2*$E12),"&lt;2xDL",IFERROR(ABS(M12-N12)/AVERAGE(M12,N12),"&lt;DL")),IFERROR(ABS(M12-N12)/AVERAGE(M12,N12),"&lt;DL")),"&lt;DL")</f>
        <v>0.15521502718734553</v>
      </c>
      <c r="P12" s="104">
        <v>122</v>
      </c>
      <c r="Q12" s="104">
        <v>118</v>
      </c>
      <c r="R12" s="104">
        <v>1070</v>
      </c>
      <c r="S12" s="104">
        <v>1370</v>
      </c>
      <c r="T12" s="104">
        <v>2330</v>
      </c>
      <c r="U12" s="104">
        <v>87.1</v>
      </c>
      <c r="V12" s="104">
        <v>89.9</v>
      </c>
      <c r="W12" s="104">
        <v>466</v>
      </c>
      <c r="X12" s="104">
        <v>986</v>
      </c>
      <c r="Y12" s="104">
        <v>52.1</v>
      </c>
      <c r="Z12" s="104">
        <v>829</v>
      </c>
      <c r="AA12" s="104">
        <v>473</v>
      </c>
      <c r="AB12" s="104">
        <v>475</v>
      </c>
      <c r="AC12" s="105">
        <f>IFERROR(IF(MAX(AA12:AB12)&lt;(5*$E12),IF(ABS(AA12-AB12)&lt;(2*$E12),"&lt;2xDL",IFERROR(ABS(AA12-AB12)/AVERAGE(AA12,AB12),"&lt;DL")),IFERROR(ABS(AA12-AB12)/AVERAGE(AA12,AB12),"&lt;DL")),"&lt;DL")</f>
        <v>4.2194092827004216E-3</v>
      </c>
      <c r="AD12" s="104">
        <v>226</v>
      </c>
      <c r="AE12" s="104">
        <v>1350</v>
      </c>
      <c r="AF12" s="104">
        <v>527</v>
      </c>
      <c r="AG12" s="104">
        <v>514</v>
      </c>
      <c r="AH12" s="104">
        <v>573</v>
      </c>
      <c r="AI12" s="104">
        <v>1400</v>
      </c>
      <c r="AJ12" s="104">
        <v>2130</v>
      </c>
      <c r="AK12" s="104">
        <v>2090</v>
      </c>
      <c r="AL12" s="104">
        <v>2590</v>
      </c>
      <c r="AM12" s="104">
        <v>40</v>
      </c>
      <c r="AN12" s="104" t="s">
        <v>376</v>
      </c>
      <c r="AO12" s="104" t="s">
        <v>376</v>
      </c>
    </row>
    <row r="13" spans="1:41" x14ac:dyDescent="0.3">
      <c r="A13" s="93" t="s">
        <v>377</v>
      </c>
      <c r="B13" s="96" t="s">
        <v>372</v>
      </c>
      <c r="C13" s="96" t="s">
        <v>269</v>
      </c>
      <c r="D13" s="103" t="s">
        <v>269</v>
      </c>
      <c r="E13" s="103">
        <v>0.5</v>
      </c>
      <c r="F13" s="104">
        <v>62.4</v>
      </c>
      <c r="G13" s="104">
        <v>107</v>
      </c>
      <c r="H13" s="104">
        <v>65.2</v>
      </c>
      <c r="I13" s="104">
        <v>64.3</v>
      </c>
      <c r="J13" s="105">
        <f t="shared" ref="J13:J76" si="0">IFERROR(IF(MAX(H13:I13)&lt;(5*$E13),IF(ABS(H13-I13)&lt;(2*$E13),"&lt;2xDL",IFERROR(ABS(H13-I13)/AVERAGE(H13,I13),"&lt;DL")),IFERROR(ABS(H13-I13)/AVERAGE(H13,I13),"&lt;DL")),"&lt;DL")</f>
        <v>1.3899613899613987E-2</v>
      </c>
      <c r="K13" s="104">
        <v>48.7</v>
      </c>
      <c r="L13" s="104">
        <v>53.3</v>
      </c>
      <c r="M13" s="104">
        <v>48.8</v>
      </c>
      <c r="N13" s="104">
        <v>49.5</v>
      </c>
      <c r="O13" s="105">
        <f t="shared" ref="O13:O76" si="1">IFERROR(IF(MAX(M13:N13)&lt;(5*$E13),IF(ABS(M13-N13)&lt;(2*$E13),"&lt;2xDL",IFERROR(ABS(M13-N13)/AVERAGE(M13,N13),"&lt;DL")),IFERROR(ABS(M13-N13)/AVERAGE(M13,N13),"&lt;DL")),"&lt;DL")</f>
        <v>1.4242115971515826E-2</v>
      </c>
      <c r="P13" s="104">
        <v>59.2</v>
      </c>
      <c r="Q13" s="104">
        <v>57.6</v>
      </c>
      <c r="R13" s="104">
        <v>653</v>
      </c>
      <c r="S13" s="104">
        <v>867</v>
      </c>
      <c r="T13" s="104">
        <v>1640</v>
      </c>
      <c r="U13" s="104">
        <v>42.7</v>
      </c>
      <c r="V13" s="104">
        <v>42.5</v>
      </c>
      <c r="W13" s="104">
        <v>268</v>
      </c>
      <c r="X13" s="104">
        <v>568</v>
      </c>
      <c r="Y13" s="104">
        <v>27.6</v>
      </c>
      <c r="Z13" s="104">
        <v>466</v>
      </c>
      <c r="AA13" s="104">
        <v>257</v>
      </c>
      <c r="AB13" s="104">
        <v>251</v>
      </c>
      <c r="AC13" s="105">
        <f t="shared" ref="AC13:AC76" si="2">IFERROR(IF(MAX(AA13:AB13)&lt;(5*$E13),IF(ABS(AA13-AB13)&lt;(2*$E13),"&lt;2xDL",IFERROR(ABS(AA13-AB13)/AVERAGE(AA13,AB13),"&lt;DL")),IFERROR(ABS(AA13-AB13)/AVERAGE(AA13,AB13),"&lt;DL")),"&lt;DL")</f>
        <v>2.3622047244094488E-2</v>
      </c>
      <c r="AD13" s="104">
        <v>98.9</v>
      </c>
      <c r="AE13" s="104">
        <v>748</v>
      </c>
      <c r="AF13" s="104">
        <v>284</v>
      </c>
      <c r="AG13" s="104">
        <v>282</v>
      </c>
      <c r="AH13" s="104">
        <v>298</v>
      </c>
      <c r="AI13" s="104">
        <v>815</v>
      </c>
      <c r="AJ13" s="104">
        <v>1450</v>
      </c>
      <c r="AK13" s="104">
        <v>1410</v>
      </c>
      <c r="AL13" s="104">
        <v>1680</v>
      </c>
      <c r="AM13" s="104">
        <v>2.93</v>
      </c>
      <c r="AN13" s="104" t="s">
        <v>378</v>
      </c>
      <c r="AO13" s="104" t="s">
        <v>269</v>
      </c>
    </row>
    <row r="14" spans="1:41" x14ac:dyDescent="0.3">
      <c r="A14" s="93" t="s">
        <v>379</v>
      </c>
      <c r="B14" s="96" t="s">
        <v>366</v>
      </c>
      <c r="C14" s="96" t="s">
        <v>367</v>
      </c>
      <c r="D14" s="96" t="s">
        <v>368</v>
      </c>
      <c r="E14" s="96">
        <v>0.1</v>
      </c>
      <c r="F14" s="106">
        <v>7.59</v>
      </c>
      <c r="G14" s="106">
        <v>7.58</v>
      </c>
      <c r="H14" s="106">
        <v>7.6</v>
      </c>
      <c r="I14" s="106">
        <v>7.6</v>
      </c>
      <c r="J14" s="105">
        <f t="shared" si="0"/>
        <v>0</v>
      </c>
      <c r="K14" s="106">
        <v>7.75</v>
      </c>
      <c r="L14" s="106">
        <v>7.72</v>
      </c>
      <c r="M14" s="106">
        <v>7.82</v>
      </c>
      <c r="N14" s="106">
        <v>7.81</v>
      </c>
      <c r="O14" s="105">
        <f t="shared" si="1"/>
        <v>1.2795905310301569E-3</v>
      </c>
      <c r="P14" s="106">
        <v>7.75</v>
      </c>
      <c r="Q14" s="106">
        <v>7.71</v>
      </c>
      <c r="R14" s="106">
        <v>8.16</v>
      </c>
      <c r="S14" s="106">
        <v>8.19</v>
      </c>
      <c r="T14" s="106">
        <v>8.41</v>
      </c>
      <c r="U14" s="106">
        <v>7.54</v>
      </c>
      <c r="V14" s="106">
        <v>7.58</v>
      </c>
      <c r="W14" s="106">
        <v>5.96</v>
      </c>
      <c r="X14" s="106">
        <v>8</v>
      </c>
      <c r="Y14" s="106">
        <v>6.31</v>
      </c>
      <c r="Z14" s="106">
        <v>5.55</v>
      </c>
      <c r="AA14" s="106">
        <v>8.09</v>
      </c>
      <c r="AB14" s="106">
        <v>8.1199999999999992</v>
      </c>
      <c r="AC14" s="105">
        <f t="shared" si="2"/>
        <v>3.7014188772361949E-3</v>
      </c>
      <c r="AD14" s="106">
        <v>7.4</v>
      </c>
      <c r="AE14" s="106">
        <v>7.92</v>
      </c>
      <c r="AF14" s="106">
        <v>8.0299999999999994</v>
      </c>
      <c r="AG14" s="106">
        <v>8.08</v>
      </c>
      <c r="AH14" s="106">
        <v>8.09</v>
      </c>
      <c r="AI14" s="106">
        <v>7.69</v>
      </c>
      <c r="AJ14" s="106">
        <v>8.1</v>
      </c>
      <c r="AK14" s="106">
        <v>7.74</v>
      </c>
      <c r="AL14" s="106">
        <v>7.88</v>
      </c>
      <c r="AM14" s="106">
        <v>7.19</v>
      </c>
      <c r="AN14" s="106">
        <v>5.69</v>
      </c>
      <c r="AO14" s="106">
        <v>5.46</v>
      </c>
    </row>
    <row r="15" spans="1:41" x14ac:dyDescent="0.3">
      <c r="A15" s="93" t="s">
        <v>380</v>
      </c>
      <c r="B15" s="96" t="s">
        <v>372</v>
      </c>
      <c r="C15" s="96" t="s">
        <v>269</v>
      </c>
      <c r="D15" s="96">
        <v>50</v>
      </c>
      <c r="E15" s="96">
        <v>3</v>
      </c>
      <c r="F15" s="104">
        <v>29.3</v>
      </c>
      <c r="G15" s="104">
        <v>31.3</v>
      </c>
      <c r="H15" s="104">
        <v>3.3</v>
      </c>
      <c r="I15" s="104" t="s">
        <v>381</v>
      </c>
      <c r="J15" s="105" t="str">
        <f t="shared" si="0"/>
        <v>&lt;DL</v>
      </c>
      <c r="K15" s="104">
        <v>130</v>
      </c>
      <c r="L15" s="104">
        <v>339</v>
      </c>
      <c r="M15" s="104">
        <v>145</v>
      </c>
      <c r="N15" s="104">
        <v>159</v>
      </c>
      <c r="O15" s="105">
        <f>IFERROR(IF(MAX(M15:N15)&lt;(5*$E15),IF(ABS(M15-N15)&lt;(2*$E15),"&lt;2xDL",IFERROR(ABS(M15-N15)/AVERAGE(M15,N15),"&lt;DL")),IFERROR(ABS(M15-N15)/AVERAGE(M15,N15),"&lt;DL")),"&lt;DL")</f>
        <v>9.2105263157894732E-2</v>
      </c>
      <c r="P15" s="104">
        <v>52.7</v>
      </c>
      <c r="Q15" s="104">
        <v>38.700000000000003</v>
      </c>
      <c r="R15" s="104">
        <v>155</v>
      </c>
      <c r="S15" s="104">
        <v>32</v>
      </c>
      <c r="T15" s="104">
        <v>31.3</v>
      </c>
      <c r="U15" s="104">
        <v>121</v>
      </c>
      <c r="V15" s="104">
        <v>8</v>
      </c>
      <c r="W15" s="104">
        <v>4</v>
      </c>
      <c r="X15" s="104" t="s">
        <v>381</v>
      </c>
      <c r="Y15" s="104" t="s">
        <v>381</v>
      </c>
      <c r="Z15" s="104">
        <v>5.3</v>
      </c>
      <c r="AA15" s="104">
        <v>48</v>
      </c>
      <c r="AB15" s="104">
        <v>49.3</v>
      </c>
      <c r="AC15" s="105">
        <f t="shared" si="2"/>
        <v>2.6721479958889974E-2</v>
      </c>
      <c r="AD15" s="104">
        <v>29.3</v>
      </c>
      <c r="AE15" s="104">
        <v>38</v>
      </c>
      <c r="AF15" s="104">
        <v>7.3</v>
      </c>
      <c r="AG15" s="104">
        <v>157</v>
      </c>
      <c r="AH15" s="104">
        <v>12.7</v>
      </c>
      <c r="AI15" s="104">
        <v>10</v>
      </c>
      <c r="AJ15" s="104">
        <v>9.3000000000000007</v>
      </c>
      <c r="AK15" s="104">
        <v>324</v>
      </c>
      <c r="AL15" s="104" t="s">
        <v>269</v>
      </c>
      <c r="AM15" s="104" t="s">
        <v>269</v>
      </c>
      <c r="AN15" s="104" t="s">
        <v>381</v>
      </c>
      <c r="AO15" s="104" t="s">
        <v>381</v>
      </c>
    </row>
    <row r="16" spans="1:41" s="107" customFormat="1" x14ac:dyDescent="0.3">
      <c r="A16" s="93" t="s">
        <v>382</v>
      </c>
      <c r="B16" s="96" t="s">
        <v>372</v>
      </c>
      <c r="C16" s="96" t="s">
        <v>269</v>
      </c>
      <c r="D16" s="96" t="s">
        <v>269</v>
      </c>
      <c r="E16" s="96">
        <v>1</v>
      </c>
      <c r="F16" s="104">
        <v>74.900000000000006</v>
      </c>
      <c r="G16" s="104">
        <v>134</v>
      </c>
      <c r="H16" s="104">
        <v>76.099999999999994</v>
      </c>
      <c r="I16" s="104">
        <v>75.3</v>
      </c>
      <c r="J16" s="105">
        <f t="shared" si="0"/>
        <v>1.0568031704095076E-2</v>
      </c>
      <c r="K16" s="104">
        <v>50.9</v>
      </c>
      <c r="L16" s="104">
        <v>60.6</v>
      </c>
      <c r="M16" s="104">
        <v>53.5</v>
      </c>
      <c r="N16" s="104">
        <v>49.5</v>
      </c>
      <c r="O16" s="105">
        <f t="shared" si="1"/>
        <v>7.7669902912621352E-2</v>
      </c>
      <c r="P16" s="104">
        <v>69.099999999999994</v>
      </c>
      <c r="Q16" s="104">
        <v>62.9</v>
      </c>
      <c r="R16" s="104">
        <v>749</v>
      </c>
      <c r="S16" s="104">
        <v>1040</v>
      </c>
      <c r="T16" s="104">
        <v>1940</v>
      </c>
      <c r="U16" s="104">
        <v>48.4</v>
      </c>
      <c r="V16" s="104">
        <v>49.2</v>
      </c>
      <c r="W16" s="104">
        <v>337</v>
      </c>
      <c r="X16" s="104">
        <v>714</v>
      </c>
      <c r="Y16" s="104">
        <v>25.5</v>
      </c>
      <c r="Z16" s="104">
        <v>580</v>
      </c>
      <c r="AA16" s="104">
        <v>296</v>
      </c>
      <c r="AB16" s="104">
        <v>305</v>
      </c>
      <c r="AC16" s="105">
        <f t="shared" si="2"/>
        <v>2.9950083194675542E-2</v>
      </c>
      <c r="AD16" s="104">
        <v>133</v>
      </c>
      <c r="AE16" s="104">
        <v>1000</v>
      </c>
      <c r="AF16" s="104">
        <v>335</v>
      </c>
      <c r="AG16" s="104">
        <v>329</v>
      </c>
      <c r="AH16" s="104">
        <v>370</v>
      </c>
      <c r="AI16" s="104">
        <v>1090</v>
      </c>
      <c r="AJ16" s="104">
        <v>1790</v>
      </c>
      <c r="AK16" s="104">
        <v>1860</v>
      </c>
      <c r="AL16" s="104">
        <v>2290</v>
      </c>
      <c r="AM16" s="104">
        <v>13.8</v>
      </c>
      <c r="AN16" s="104" t="s">
        <v>383</v>
      </c>
      <c r="AO16" s="104" t="s">
        <v>383</v>
      </c>
    </row>
    <row r="17" spans="1:41" s="107" customFormat="1" x14ac:dyDescent="0.3">
      <c r="A17" s="93" t="s">
        <v>384</v>
      </c>
      <c r="B17" s="96" t="s">
        <v>372</v>
      </c>
      <c r="C17" s="96" t="s">
        <v>269</v>
      </c>
      <c r="D17" s="96" t="s">
        <v>269</v>
      </c>
      <c r="E17" s="96">
        <v>1</v>
      </c>
      <c r="F17" s="104">
        <v>33.4</v>
      </c>
      <c r="G17" s="104">
        <v>30.3</v>
      </c>
      <c r="H17" s="104">
        <v>27.9</v>
      </c>
      <c r="I17" s="104">
        <v>27.3</v>
      </c>
      <c r="J17" s="105">
        <f t="shared" si="0"/>
        <v>2.1739130434782532E-2</v>
      </c>
      <c r="K17" s="104">
        <v>37.4</v>
      </c>
      <c r="L17" s="104">
        <v>42.8</v>
      </c>
      <c r="M17" s="104">
        <v>41.9</v>
      </c>
      <c r="N17" s="104">
        <v>33.9</v>
      </c>
      <c r="O17" s="105">
        <f t="shared" si="1"/>
        <v>0.21108179419525067</v>
      </c>
      <c r="P17" s="104">
        <v>42.9</v>
      </c>
      <c r="Q17" s="104">
        <v>35.4</v>
      </c>
      <c r="R17" s="104">
        <v>228</v>
      </c>
      <c r="S17" s="104">
        <v>119</v>
      </c>
      <c r="T17" s="104">
        <v>405</v>
      </c>
      <c r="U17" s="104">
        <v>28.2</v>
      </c>
      <c r="V17" s="104">
        <v>29.1</v>
      </c>
      <c r="W17" s="104">
        <v>3.7</v>
      </c>
      <c r="X17" s="104">
        <v>81.400000000000006</v>
      </c>
      <c r="Y17" s="104">
        <v>6.3</v>
      </c>
      <c r="Z17" s="104">
        <v>2.1</v>
      </c>
      <c r="AA17" s="104">
        <v>84.8</v>
      </c>
      <c r="AB17" s="104">
        <v>101</v>
      </c>
      <c r="AC17" s="105">
        <f t="shared" si="2"/>
        <v>0.17438105489773953</v>
      </c>
      <c r="AD17" s="104">
        <v>14.6</v>
      </c>
      <c r="AE17" s="104">
        <v>174</v>
      </c>
      <c r="AF17" s="104">
        <v>80.099999999999994</v>
      </c>
      <c r="AG17" s="104">
        <v>63.4</v>
      </c>
      <c r="AH17" s="104">
        <v>90.4</v>
      </c>
      <c r="AI17" s="104">
        <v>27.5</v>
      </c>
      <c r="AJ17" s="104">
        <v>112</v>
      </c>
      <c r="AK17" s="104">
        <v>37.299999999999997</v>
      </c>
      <c r="AL17" s="104">
        <v>54.7</v>
      </c>
      <c r="AM17" s="104">
        <v>7</v>
      </c>
      <c r="AN17" s="104" t="s">
        <v>383</v>
      </c>
      <c r="AO17" s="104" t="s">
        <v>383</v>
      </c>
    </row>
    <row r="18" spans="1:41" s="107" customFormat="1" x14ac:dyDescent="0.3">
      <c r="A18" s="93" t="s">
        <v>385</v>
      </c>
      <c r="B18" s="96" t="s">
        <v>372</v>
      </c>
      <c r="C18" s="96" t="s">
        <v>269</v>
      </c>
      <c r="D18" s="96" t="s">
        <v>269</v>
      </c>
      <c r="E18" s="96">
        <v>1</v>
      </c>
      <c r="F18" s="104" t="s">
        <v>383</v>
      </c>
      <c r="G18" s="104" t="s">
        <v>383</v>
      </c>
      <c r="H18" s="104" t="s">
        <v>383</v>
      </c>
      <c r="I18" s="104" t="s">
        <v>383</v>
      </c>
      <c r="J18" s="105" t="str">
        <f t="shared" si="0"/>
        <v>&lt;DL</v>
      </c>
      <c r="K18" s="104" t="s">
        <v>383</v>
      </c>
      <c r="L18" s="104" t="s">
        <v>383</v>
      </c>
      <c r="M18" s="104" t="s">
        <v>383</v>
      </c>
      <c r="N18" s="104" t="s">
        <v>383</v>
      </c>
      <c r="O18" s="105" t="str">
        <f t="shared" si="1"/>
        <v>&lt;DL</v>
      </c>
      <c r="P18" s="104" t="s">
        <v>383</v>
      </c>
      <c r="Q18" s="104" t="s">
        <v>383</v>
      </c>
      <c r="R18" s="104" t="s">
        <v>383</v>
      </c>
      <c r="S18" s="104" t="s">
        <v>383</v>
      </c>
      <c r="T18" s="104">
        <v>24.6</v>
      </c>
      <c r="U18" s="104" t="s">
        <v>383</v>
      </c>
      <c r="V18" s="104" t="s">
        <v>383</v>
      </c>
      <c r="W18" s="104" t="s">
        <v>383</v>
      </c>
      <c r="X18" s="104" t="s">
        <v>383</v>
      </c>
      <c r="Y18" s="104" t="s">
        <v>383</v>
      </c>
      <c r="Z18" s="104" t="s">
        <v>383</v>
      </c>
      <c r="AA18" s="104" t="s">
        <v>383</v>
      </c>
      <c r="AB18" s="104" t="s">
        <v>383</v>
      </c>
      <c r="AC18" s="105" t="str">
        <f t="shared" si="2"/>
        <v>&lt;DL</v>
      </c>
      <c r="AD18" s="104" t="s">
        <v>383</v>
      </c>
      <c r="AE18" s="104" t="s">
        <v>383</v>
      </c>
      <c r="AF18" s="104" t="s">
        <v>383</v>
      </c>
      <c r="AG18" s="104" t="s">
        <v>383</v>
      </c>
      <c r="AH18" s="104" t="s">
        <v>383</v>
      </c>
      <c r="AI18" s="104" t="s">
        <v>383</v>
      </c>
      <c r="AJ18" s="104" t="s">
        <v>383</v>
      </c>
      <c r="AK18" s="104" t="s">
        <v>383</v>
      </c>
      <c r="AL18" s="104" t="s">
        <v>383</v>
      </c>
      <c r="AM18" s="104" t="s">
        <v>383</v>
      </c>
      <c r="AN18" s="104" t="s">
        <v>383</v>
      </c>
      <c r="AO18" s="104" t="s">
        <v>383</v>
      </c>
    </row>
    <row r="19" spans="1:41" x14ac:dyDescent="0.3">
      <c r="A19" s="93" t="s">
        <v>386</v>
      </c>
      <c r="B19" s="96" t="s">
        <v>372</v>
      </c>
      <c r="C19" s="96" t="s">
        <v>269</v>
      </c>
      <c r="D19" s="96" t="s">
        <v>269</v>
      </c>
      <c r="E19" s="96">
        <v>1</v>
      </c>
      <c r="F19" s="104" t="s">
        <v>383</v>
      </c>
      <c r="G19" s="104" t="s">
        <v>383</v>
      </c>
      <c r="H19" s="104" t="s">
        <v>383</v>
      </c>
      <c r="I19" s="104" t="s">
        <v>383</v>
      </c>
      <c r="J19" s="105" t="str">
        <f t="shared" si="0"/>
        <v>&lt;DL</v>
      </c>
      <c r="K19" s="104" t="s">
        <v>383</v>
      </c>
      <c r="L19" s="104" t="s">
        <v>383</v>
      </c>
      <c r="M19" s="104" t="s">
        <v>383</v>
      </c>
      <c r="N19" s="104" t="s">
        <v>383</v>
      </c>
      <c r="O19" s="105" t="str">
        <f t="shared" si="1"/>
        <v>&lt;DL</v>
      </c>
      <c r="P19" s="104" t="s">
        <v>383</v>
      </c>
      <c r="Q19" s="104" t="s">
        <v>383</v>
      </c>
      <c r="R19" s="104" t="s">
        <v>383</v>
      </c>
      <c r="S19" s="104" t="s">
        <v>383</v>
      </c>
      <c r="T19" s="104" t="s">
        <v>383</v>
      </c>
      <c r="U19" s="104" t="s">
        <v>383</v>
      </c>
      <c r="V19" s="104" t="s">
        <v>383</v>
      </c>
      <c r="W19" s="104" t="s">
        <v>383</v>
      </c>
      <c r="X19" s="104" t="s">
        <v>383</v>
      </c>
      <c r="Y19" s="104" t="s">
        <v>383</v>
      </c>
      <c r="Z19" s="104" t="s">
        <v>383</v>
      </c>
      <c r="AA19" s="104" t="s">
        <v>383</v>
      </c>
      <c r="AB19" s="104" t="s">
        <v>383</v>
      </c>
      <c r="AC19" s="105" t="str">
        <f t="shared" si="2"/>
        <v>&lt;DL</v>
      </c>
      <c r="AD19" s="104" t="s">
        <v>383</v>
      </c>
      <c r="AE19" s="104" t="s">
        <v>383</v>
      </c>
      <c r="AF19" s="104" t="s">
        <v>383</v>
      </c>
      <c r="AG19" s="104" t="s">
        <v>383</v>
      </c>
      <c r="AH19" s="104" t="s">
        <v>383</v>
      </c>
      <c r="AI19" s="104" t="s">
        <v>383</v>
      </c>
      <c r="AJ19" s="104" t="s">
        <v>383</v>
      </c>
      <c r="AK19" s="104" t="s">
        <v>383</v>
      </c>
      <c r="AL19" s="104" t="s">
        <v>383</v>
      </c>
      <c r="AM19" s="104" t="s">
        <v>383</v>
      </c>
      <c r="AN19" s="104" t="s">
        <v>383</v>
      </c>
      <c r="AO19" s="104" t="s">
        <v>383</v>
      </c>
    </row>
    <row r="20" spans="1:41" x14ac:dyDescent="0.3">
      <c r="A20" s="93" t="s">
        <v>387</v>
      </c>
      <c r="B20" s="96" t="s">
        <v>372</v>
      </c>
      <c r="C20" s="96" t="s">
        <v>269</v>
      </c>
      <c r="D20" s="96" t="s">
        <v>269</v>
      </c>
      <c r="E20" s="96">
        <v>1</v>
      </c>
      <c r="F20" s="104">
        <v>33.4</v>
      </c>
      <c r="G20" s="104">
        <v>30.3</v>
      </c>
      <c r="H20" s="104">
        <v>27.9</v>
      </c>
      <c r="I20" s="104">
        <v>27.3</v>
      </c>
      <c r="J20" s="105">
        <f t="shared" si="0"/>
        <v>2.1739130434782532E-2</v>
      </c>
      <c r="K20" s="104">
        <v>37.4</v>
      </c>
      <c r="L20" s="104">
        <v>42.8</v>
      </c>
      <c r="M20" s="104">
        <v>41.9</v>
      </c>
      <c r="N20" s="104">
        <v>33.9</v>
      </c>
      <c r="O20" s="105">
        <f t="shared" si="1"/>
        <v>0.21108179419525067</v>
      </c>
      <c r="P20" s="104">
        <v>42.9</v>
      </c>
      <c r="Q20" s="104">
        <v>35.4</v>
      </c>
      <c r="R20" s="104">
        <v>228</v>
      </c>
      <c r="S20" s="104">
        <v>119</v>
      </c>
      <c r="T20" s="104">
        <v>430</v>
      </c>
      <c r="U20" s="104">
        <v>28.2</v>
      </c>
      <c r="V20" s="104">
        <v>29.1</v>
      </c>
      <c r="W20" s="104">
        <v>3.7</v>
      </c>
      <c r="X20" s="104">
        <v>81.400000000000006</v>
      </c>
      <c r="Y20" s="104">
        <v>6.3</v>
      </c>
      <c r="Z20" s="104">
        <v>2.1</v>
      </c>
      <c r="AA20" s="104">
        <v>84.8</v>
      </c>
      <c r="AB20" s="104">
        <v>101</v>
      </c>
      <c r="AC20" s="105">
        <f t="shared" si="2"/>
        <v>0.17438105489773953</v>
      </c>
      <c r="AD20" s="104">
        <v>14.6</v>
      </c>
      <c r="AE20" s="104">
        <v>174</v>
      </c>
      <c r="AF20" s="104">
        <v>80.099999999999994</v>
      </c>
      <c r="AG20" s="104">
        <v>63.4</v>
      </c>
      <c r="AH20" s="104">
        <v>90.4</v>
      </c>
      <c r="AI20" s="104">
        <v>27.5</v>
      </c>
      <c r="AJ20" s="104">
        <v>112</v>
      </c>
      <c r="AK20" s="104">
        <v>37.299999999999997</v>
      </c>
      <c r="AL20" s="104">
        <v>54.7</v>
      </c>
      <c r="AM20" s="104">
        <v>7</v>
      </c>
      <c r="AN20" s="104" t="s">
        <v>383</v>
      </c>
      <c r="AO20" s="104" t="s">
        <v>383</v>
      </c>
    </row>
    <row r="21" spans="1:41" x14ac:dyDescent="0.3">
      <c r="A21" s="93" t="s">
        <v>388</v>
      </c>
      <c r="B21" s="96" t="s">
        <v>372</v>
      </c>
      <c r="C21" s="96">
        <v>0.75</v>
      </c>
      <c r="D21" s="96" t="s">
        <v>269</v>
      </c>
      <c r="E21" s="96">
        <v>5.0000000000000001E-3</v>
      </c>
      <c r="F21" s="104">
        <v>1.38E-2</v>
      </c>
      <c r="G21" s="104">
        <v>9.1000000000000004E-3</v>
      </c>
      <c r="H21" s="104">
        <v>8.0999999999999996E-3</v>
      </c>
      <c r="I21" s="104">
        <v>8.0000000000000002E-3</v>
      </c>
      <c r="J21" s="105" t="str">
        <f t="shared" si="0"/>
        <v>&lt;2xDL</v>
      </c>
      <c r="K21" s="104">
        <v>8.9999999999999993E-3</v>
      </c>
      <c r="L21" s="104">
        <v>1.9300000000000001E-2</v>
      </c>
      <c r="M21" s="104">
        <v>9.4000000000000004E-3</v>
      </c>
      <c r="N21" s="104">
        <v>9.7999999999999997E-3</v>
      </c>
      <c r="O21" s="105" t="str">
        <f t="shared" si="1"/>
        <v>&lt;2xDL</v>
      </c>
      <c r="P21" s="104">
        <v>1.35E-2</v>
      </c>
      <c r="Q21" s="104">
        <v>1.12E-2</v>
      </c>
      <c r="R21" s="104">
        <v>3.6799999999999999E-2</v>
      </c>
      <c r="S21" s="104">
        <v>9.4999999999999998E-3</v>
      </c>
      <c r="T21" s="104">
        <v>8.5000000000000006E-2</v>
      </c>
      <c r="U21" s="104">
        <v>1.54E-2</v>
      </c>
      <c r="V21" s="104">
        <v>7.1000000000000004E-3</v>
      </c>
      <c r="W21" s="104">
        <v>1.4500000000000001E-2</v>
      </c>
      <c r="X21" s="104">
        <v>9.7999999999999997E-3</v>
      </c>
      <c r="Y21" s="104">
        <v>1.21E-2</v>
      </c>
      <c r="Z21" s="104">
        <v>3.1600000000000003E-2</v>
      </c>
      <c r="AA21" s="104">
        <v>8.9800000000000005E-2</v>
      </c>
      <c r="AB21" s="104">
        <v>8.6999999999999994E-2</v>
      </c>
      <c r="AC21" s="105">
        <f t="shared" si="2"/>
        <v>3.1674208144796503E-2</v>
      </c>
      <c r="AD21" s="104">
        <v>0.14599999999999999</v>
      </c>
      <c r="AE21" s="104">
        <v>3.59</v>
      </c>
      <c r="AF21" s="104">
        <v>3.49E-2</v>
      </c>
      <c r="AG21" s="104">
        <v>0.19900000000000001</v>
      </c>
      <c r="AH21" s="104">
        <v>0.25800000000000001</v>
      </c>
      <c r="AI21" s="104">
        <v>3.32E-2</v>
      </c>
      <c r="AJ21" s="104">
        <v>8.3000000000000001E-3</v>
      </c>
      <c r="AK21" s="104" t="s">
        <v>389</v>
      </c>
      <c r="AL21" s="104" t="s">
        <v>269</v>
      </c>
      <c r="AM21" s="104" t="s">
        <v>269</v>
      </c>
      <c r="AN21" s="104" t="s">
        <v>389</v>
      </c>
      <c r="AO21" s="104">
        <v>1.21E-2</v>
      </c>
    </row>
    <row r="22" spans="1:41" x14ac:dyDescent="0.3">
      <c r="A22" s="93" t="s">
        <v>390</v>
      </c>
      <c r="B22" s="96" t="s">
        <v>372</v>
      </c>
      <c r="C22" s="96">
        <v>120</v>
      </c>
      <c r="D22" s="96" t="s">
        <v>269</v>
      </c>
      <c r="E22" s="96">
        <v>0.5</v>
      </c>
      <c r="F22" s="104" t="s">
        <v>378</v>
      </c>
      <c r="G22" s="104" t="s">
        <v>378</v>
      </c>
      <c r="H22" s="104" t="s">
        <v>378</v>
      </c>
      <c r="I22" s="104" t="s">
        <v>378</v>
      </c>
      <c r="J22" s="105" t="str">
        <f t="shared" si="0"/>
        <v>&lt;DL</v>
      </c>
      <c r="K22" s="104" t="s">
        <v>378</v>
      </c>
      <c r="L22" s="104" t="s">
        <v>378</v>
      </c>
      <c r="M22" s="104" t="s">
        <v>378</v>
      </c>
      <c r="N22" s="104" t="s">
        <v>378</v>
      </c>
      <c r="O22" s="105" t="str">
        <f t="shared" si="1"/>
        <v>&lt;DL</v>
      </c>
      <c r="P22" s="104" t="s">
        <v>378</v>
      </c>
      <c r="Q22" s="104" t="s">
        <v>378</v>
      </c>
      <c r="R22" s="108" t="s">
        <v>383</v>
      </c>
      <c r="S22" s="108" t="s">
        <v>391</v>
      </c>
      <c r="T22" s="108" t="s">
        <v>392</v>
      </c>
      <c r="U22" s="104" t="s">
        <v>378</v>
      </c>
      <c r="V22" s="104" t="s">
        <v>378</v>
      </c>
      <c r="W22" s="104" t="s">
        <v>378</v>
      </c>
      <c r="X22" s="108" t="s">
        <v>383</v>
      </c>
      <c r="Y22" s="104" t="s">
        <v>378</v>
      </c>
      <c r="Z22" s="104" t="s">
        <v>378</v>
      </c>
      <c r="AA22" s="104" t="s">
        <v>378</v>
      </c>
      <c r="AB22" s="104" t="s">
        <v>378</v>
      </c>
      <c r="AC22" s="105" t="str">
        <f t="shared" si="2"/>
        <v>&lt;DL</v>
      </c>
      <c r="AD22" s="104" t="s">
        <v>378</v>
      </c>
      <c r="AE22" s="104">
        <v>1.3</v>
      </c>
      <c r="AF22" s="104" t="s">
        <v>378</v>
      </c>
      <c r="AG22" s="104" t="s">
        <v>378</v>
      </c>
      <c r="AH22" s="104" t="s">
        <v>378</v>
      </c>
      <c r="AI22" s="108" t="s">
        <v>391</v>
      </c>
      <c r="AJ22" s="108" t="s">
        <v>391</v>
      </c>
      <c r="AK22" s="108" t="s">
        <v>391</v>
      </c>
      <c r="AL22" s="108" t="s">
        <v>392</v>
      </c>
      <c r="AM22" s="104" t="s">
        <v>378</v>
      </c>
      <c r="AN22" s="104" t="s">
        <v>378</v>
      </c>
      <c r="AO22" s="104" t="s">
        <v>378</v>
      </c>
    </row>
    <row r="23" spans="1:41" x14ac:dyDescent="0.3">
      <c r="A23" s="93" t="s">
        <v>393</v>
      </c>
      <c r="B23" s="96" t="s">
        <v>372</v>
      </c>
      <c r="C23" s="96">
        <v>0.12</v>
      </c>
      <c r="D23" s="96" t="s">
        <v>269</v>
      </c>
      <c r="E23" s="96">
        <v>0.02</v>
      </c>
      <c r="F23" s="104">
        <v>4.9000000000000002E-2</v>
      </c>
      <c r="G23" s="104">
        <v>5.6000000000000001E-2</v>
      </c>
      <c r="H23" s="104">
        <v>4.8000000000000001E-2</v>
      </c>
      <c r="I23" s="104">
        <v>4.5999999999999999E-2</v>
      </c>
      <c r="J23" s="105" t="str">
        <f t="shared" si="0"/>
        <v>&lt;2xDL</v>
      </c>
      <c r="K23" s="104">
        <v>4.4999999999999998E-2</v>
      </c>
      <c r="L23" s="104">
        <v>5.1999999999999998E-2</v>
      </c>
      <c r="M23" s="104">
        <v>4.3999999999999997E-2</v>
      </c>
      <c r="N23" s="104">
        <v>4.4999999999999998E-2</v>
      </c>
      <c r="O23" s="105" t="str">
        <f t="shared" si="1"/>
        <v>&lt;2xDL</v>
      </c>
      <c r="P23" s="104">
        <v>4.3999999999999997E-2</v>
      </c>
      <c r="Q23" s="104">
        <v>4.4999999999999998E-2</v>
      </c>
      <c r="R23" s="104">
        <v>0.20599999999999999</v>
      </c>
      <c r="S23" s="104" t="s">
        <v>394</v>
      </c>
      <c r="T23" s="104">
        <v>9.1999999999999998E-2</v>
      </c>
      <c r="U23" s="104">
        <v>3.1E-2</v>
      </c>
      <c r="V23" s="104">
        <v>5.5E-2</v>
      </c>
      <c r="W23" s="104">
        <v>5.8000000000000003E-2</v>
      </c>
      <c r="X23" s="104">
        <v>4.4999999999999998E-2</v>
      </c>
      <c r="Y23" s="104">
        <v>4.5999999999999999E-2</v>
      </c>
      <c r="Z23" s="104">
        <v>5.8000000000000003E-2</v>
      </c>
      <c r="AA23" s="104">
        <v>7.9000000000000001E-2</v>
      </c>
      <c r="AB23" s="104">
        <v>7.8E-2</v>
      </c>
      <c r="AC23" s="105" t="str">
        <f t="shared" si="2"/>
        <v>&lt;2xDL</v>
      </c>
      <c r="AD23" s="104">
        <v>6.8000000000000005E-2</v>
      </c>
      <c r="AE23" s="104">
        <v>5.5E-2</v>
      </c>
      <c r="AF23" s="104">
        <v>7.0000000000000007E-2</v>
      </c>
      <c r="AG23" s="104">
        <v>5.7000000000000002E-2</v>
      </c>
      <c r="AH23" s="104">
        <v>6.4000000000000001E-2</v>
      </c>
      <c r="AI23" s="104">
        <v>0.24</v>
      </c>
      <c r="AJ23" s="104">
        <v>0.12</v>
      </c>
      <c r="AK23" s="104">
        <v>0.24</v>
      </c>
      <c r="AL23" s="104">
        <v>0.39</v>
      </c>
      <c r="AM23" s="104">
        <v>5.3999999999999999E-2</v>
      </c>
      <c r="AN23" s="104" t="s">
        <v>396</v>
      </c>
      <c r="AO23" s="104" t="s">
        <v>396</v>
      </c>
    </row>
    <row r="24" spans="1:41" x14ac:dyDescent="0.3">
      <c r="A24" s="93" t="s">
        <v>397</v>
      </c>
      <c r="B24" s="96" t="s">
        <v>372</v>
      </c>
      <c r="C24" s="96">
        <v>13</v>
      </c>
      <c r="D24" s="96" t="s">
        <v>269</v>
      </c>
      <c r="E24" s="96">
        <v>5.0000000000000001E-3</v>
      </c>
      <c r="F24" s="104" t="s">
        <v>389</v>
      </c>
      <c r="G24" s="104">
        <v>2.9100000000000001E-2</v>
      </c>
      <c r="H24" s="104" t="s">
        <v>389</v>
      </c>
      <c r="I24" s="104" t="s">
        <v>389</v>
      </c>
      <c r="J24" s="105" t="str">
        <f t="shared" si="0"/>
        <v>&lt;DL</v>
      </c>
      <c r="K24" s="104">
        <v>2.8400000000000002E-2</v>
      </c>
      <c r="L24" s="104">
        <v>2.7099999999999999E-2</v>
      </c>
      <c r="M24" s="104">
        <v>2.8299999999999999E-2</v>
      </c>
      <c r="N24" s="104">
        <v>2.9100000000000001E-2</v>
      </c>
      <c r="O24" s="105">
        <f t="shared" si="1"/>
        <v>2.7874564459930386E-2</v>
      </c>
      <c r="P24" s="104">
        <v>2.1399999999999999E-2</v>
      </c>
      <c r="Q24" s="104">
        <v>1.84E-2</v>
      </c>
      <c r="R24" s="108" t="s">
        <v>398</v>
      </c>
      <c r="S24" s="108" t="s">
        <v>399</v>
      </c>
      <c r="T24" s="104">
        <v>0.157</v>
      </c>
      <c r="U24" s="104" t="s">
        <v>389</v>
      </c>
      <c r="V24" s="104" t="s">
        <v>389</v>
      </c>
      <c r="W24" s="104">
        <v>5.5999999999999999E-3</v>
      </c>
      <c r="X24" s="104">
        <v>0.14299999999999999</v>
      </c>
      <c r="Y24" s="104" t="s">
        <v>389</v>
      </c>
      <c r="Z24" s="104" t="s">
        <v>389</v>
      </c>
      <c r="AA24" s="104" t="s">
        <v>389</v>
      </c>
      <c r="AB24" s="104" t="s">
        <v>389</v>
      </c>
      <c r="AC24" s="105" t="str">
        <f t="shared" si="2"/>
        <v>&lt;DL</v>
      </c>
      <c r="AD24" s="104">
        <v>2.2100000000000002E-2</v>
      </c>
      <c r="AE24" s="104">
        <v>0.26200000000000001</v>
      </c>
      <c r="AF24" s="104">
        <v>6.6E-3</v>
      </c>
      <c r="AG24" s="104">
        <v>1.41E-2</v>
      </c>
      <c r="AH24" s="104">
        <v>1.9E-2</v>
      </c>
      <c r="AI24" s="104">
        <v>0.115</v>
      </c>
      <c r="AJ24" s="104">
        <v>12.5</v>
      </c>
      <c r="AK24" s="104">
        <v>5.1999999999999998E-2</v>
      </c>
      <c r="AL24" s="104">
        <v>9.2999999999999999E-2</v>
      </c>
      <c r="AM24" s="104">
        <v>1.4800000000000001E-2</v>
      </c>
      <c r="AN24" s="104" t="s">
        <v>389</v>
      </c>
      <c r="AO24" s="104" t="s">
        <v>389</v>
      </c>
    </row>
    <row r="25" spans="1:41" x14ac:dyDescent="0.3">
      <c r="A25" s="93" t="s">
        <v>400</v>
      </c>
      <c r="B25" s="96" t="s">
        <v>372</v>
      </c>
      <c r="C25" s="96">
        <v>0.06</v>
      </c>
      <c r="D25" s="96" t="s">
        <v>269</v>
      </c>
      <c r="E25" s="96">
        <v>1E-3</v>
      </c>
      <c r="F25" s="104" t="s">
        <v>401</v>
      </c>
      <c r="G25" s="104" t="s">
        <v>401</v>
      </c>
      <c r="H25" s="104" t="s">
        <v>401</v>
      </c>
      <c r="I25" s="104" t="s">
        <v>401</v>
      </c>
      <c r="J25" s="105" t="str">
        <f t="shared" si="0"/>
        <v>&lt;DL</v>
      </c>
      <c r="K25" s="104" t="s">
        <v>401</v>
      </c>
      <c r="L25" s="104" t="s">
        <v>401</v>
      </c>
      <c r="M25" s="104" t="s">
        <v>401</v>
      </c>
      <c r="N25" s="104" t="s">
        <v>401</v>
      </c>
      <c r="O25" s="105" t="str">
        <f t="shared" si="1"/>
        <v>&lt;DL</v>
      </c>
      <c r="P25" s="104" t="s">
        <v>401</v>
      </c>
      <c r="Q25" s="104" t="s">
        <v>401</v>
      </c>
      <c r="R25" s="108" t="s">
        <v>402</v>
      </c>
      <c r="S25" s="108" t="s">
        <v>389</v>
      </c>
      <c r="T25" s="104">
        <v>1.6E-2</v>
      </c>
      <c r="U25" s="104" t="s">
        <v>401</v>
      </c>
      <c r="V25" s="104" t="s">
        <v>401</v>
      </c>
      <c r="W25" s="104" t="s">
        <v>401</v>
      </c>
      <c r="X25" s="104">
        <v>6.3E-3</v>
      </c>
      <c r="Y25" s="104" t="s">
        <v>401</v>
      </c>
      <c r="Z25" s="104" t="s">
        <v>401</v>
      </c>
      <c r="AA25" s="104" t="s">
        <v>401</v>
      </c>
      <c r="AB25" s="104" t="s">
        <v>401</v>
      </c>
      <c r="AC25" s="105" t="str">
        <f t="shared" si="2"/>
        <v>&lt;DL</v>
      </c>
      <c r="AD25" s="104">
        <v>1.1999999999999999E-3</v>
      </c>
      <c r="AE25" s="104">
        <v>1.4500000000000001E-2</v>
      </c>
      <c r="AF25" s="104" t="s">
        <v>401</v>
      </c>
      <c r="AG25" s="104">
        <v>1.1999999999999999E-3</v>
      </c>
      <c r="AH25" s="104">
        <v>1.6000000000000001E-3</v>
      </c>
      <c r="AI25" s="108" t="s">
        <v>389</v>
      </c>
      <c r="AJ25" s="104">
        <v>2.7199999999999998E-2</v>
      </c>
      <c r="AK25" s="108" t="s">
        <v>389</v>
      </c>
      <c r="AL25" s="108" t="s">
        <v>398</v>
      </c>
      <c r="AM25" s="104" t="s">
        <v>401</v>
      </c>
      <c r="AN25" s="104" t="s">
        <v>401</v>
      </c>
      <c r="AO25" s="104" t="s">
        <v>401</v>
      </c>
    </row>
    <row r="26" spans="1:41" x14ac:dyDescent="0.3">
      <c r="A26" s="93" t="s">
        <v>403</v>
      </c>
      <c r="B26" s="96" t="s">
        <v>372</v>
      </c>
      <c r="C26" s="96" t="s">
        <v>269</v>
      </c>
      <c r="D26" s="96" t="s">
        <v>269</v>
      </c>
      <c r="E26" s="96">
        <v>0.5</v>
      </c>
      <c r="F26" s="104">
        <v>28.9</v>
      </c>
      <c r="G26" s="104">
        <v>72.400000000000006</v>
      </c>
      <c r="H26" s="104">
        <v>32.700000000000003</v>
      </c>
      <c r="I26" s="104">
        <v>32.4</v>
      </c>
      <c r="J26" s="105">
        <f t="shared" si="0"/>
        <v>9.2165898617512839E-3</v>
      </c>
      <c r="K26" s="104">
        <v>8.84</v>
      </c>
      <c r="L26" s="104">
        <v>13.2</v>
      </c>
      <c r="M26" s="104">
        <v>8.69</v>
      </c>
      <c r="N26" s="104">
        <v>9.24</v>
      </c>
      <c r="O26" s="105">
        <f t="shared" si="1"/>
        <v>6.1349693251533825E-2</v>
      </c>
      <c r="P26" s="104">
        <v>19.8</v>
      </c>
      <c r="Q26" s="104">
        <v>18.5</v>
      </c>
      <c r="R26" s="104">
        <v>374</v>
      </c>
      <c r="S26" s="104">
        <v>666</v>
      </c>
      <c r="T26" s="104">
        <v>1130</v>
      </c>
      <c r="U26" s="104">
        <v>13</v>
      </c>
      <c r="V26" s="104">
        <v>13</v>
      </c>
      <c r="W26" s="104">
        <v>236</v>
      </c>
      <c r="X26" s="104">
        <v>446</v>
      </c>
      <c r="Y26" s="104">
        <v>8.64</v>
      </c>
      <c r="Z26" s="104">
        <v>413</v>
      </c>
      <c r="AA26" s="104">
        <v>150</v>
      </c>
      <c r="AB26" s="104">
        <v>150</v>
      </c>
      <c r="AC26" s="105">
        <f t="shared" si="2"/>
        <v>0</v>
      </c>
      <c r="AD26" s="104">
        <v>83.7</v>
      </c>
      <c r="AE26" s="104">
        <v>574</v>
      </c>
      <c r="AF26" s="104">
        <v>183</v>
      </c>
      <c r="AG26" s="104">
        <v>186</v>
      </c>
      <c r="AH26" s="104">
        <v>202</v>
      </c>
      <c r="AI26" s="104">
        <v>772</v>
      </c>
      <c r="AJ26" s="104">
        <v>1170</v>
      </c>
      <c r="AK26" s="104">
        <v>1290</v>
      </c>
      <c r="AL26" s="104">
        <v>1680</v>
      </c>
      <c r="AM26" s="104">
        <v>8.35</v>
      </c>
      <c r="AN26" s="104" t="s">
        <v>404</v>
      </c>
      <c r="AO26" s="104" t="s">
        <v>404</v>
      </c>
    </row>
    <row r="27" spans="1:41" x14ac:dyDescent="0.3">
      <c r="A27" s="93" t="s">
        <v>405</v>
      </c>
      <c r="B27" s="96" t="s">
        <v>372</v>
      </c>
      <c r="C27" s="96" t="s">
        <v>269</v>
      </c>
      <c r="D27" s="96">
        <v>0.1</v>
      </c>
      <c r="E27" s="96">
        <v>5.0000000000000001E-3</v>
      </c>
      <c r="F27" s="104" t="s">
        <v>389</v>
      </c>
      <c r="G27" s="104" t="s">
        <v>389</v>
      </c>
      <c r="H27" s="104" t="s">
        <v>389</v>
      </c>
      <c r="I27" s="104" t="s">
        <v>389</v>
      </c>
      <c r="J27" s="105" t="str">
        <f t="shared" si="0"/>
        <v>&lt;DL</v>
      </c>
      <c r="K27" s="104" t="s">
        <v>389</v>
      </c>
      <c r="L27" s="104" t="s">
        <v>396</v>
      </c>
      <c r="M27" s="104" t="s">
        <v>389</v>
      </c>
      <c r="N27" s="104" t="s">
        <v>389</v>
      </c>
      <c r="O27" s="105" t="str">
        <f t="shared" si="1"/>
        <v>&lt;DL</v>
      </c>
      <c r="P27" s="104" t="s">
        <v>389</v>
      </c>
      <c r="Q27" s="104" t="s">
        <v>389</v>
      </c>
      <c r="R27" s="104" t="s">
        <v>389</v>
      </c>
      <c r="S27" s="104" t="s">
        <v>389</v>
      </c>
      <c r="T27" s="104" t="s">
        <v>389</v>
      </c>
      <c r="U27" s="104" t="s">
        <v>389</v>
      </c>
      <c r="V27" s="108" t="s">
        <v>398</v>
      </c>
      <c r="W27" s="104" t="s">
        <v>389</v>
      </c>
      <c r="X27" s="104" t="s">
        <v>389</v>
      </c>
      <c r="Y27" s="104" t="s">
        <v>389</v>
      </c>
      <c r="Z27" s="104" t="s">
        <v>389</v>
      </c>
      <c r="AA27" s="104" t="s">
        <v>389</v>
      </c>
      <c r="AB27" s="104" t="s">
        <v>389</v>
      </c>
      <c r="AC27" s="105" t="str">
        <f t="shared" si="2"/>
        <v>&lt;DL</v>
      </c>
      <c r="AD27" s="108" t="s">
        <v>398</v>
      </c>
      <c r="AE27" s="104">
        <v>1.41E-2</v>
      </c>
      <c r="AF27" s="104" t="s">
        <v>389</v>
      </c>
      <c r="AG27" s="104" t="s">
        <v>389</v>
      </c>
      <c r="AH27" s="104" t="s">
        <v>389</v>
      </c>
      <c r="AI27" s="104" t="s">
        <v>389</v>
      </c>
      <c r="AJ27" s="104" t="s">
        <v>389</v>
      </c>
      <c r="AK27" s="104" t="s">
        <v>389</v>
      </c>
      <c r="AL27" s="104" t="s">
        <v>269</v>
      </c>
      <c r="AM27" s="104" t="s">
        <v>269</v>
      </c>
      <c r="AN27" s="104" t="s">
        <v>389</v>
      </c>
      <c r="AO27" s="104" t="s">
        <v>389</v>
      </c>
    </row>
    <row r="28" spans="1:41" x14ac:dyDescent="0.3">
      <c r="A28" s="93" t="s">
        <v>406</v>
      </c>
      <c r="B28" s="96" t="s">
        <v>372</v>
      </c>
      <c r="C28" s="96" t="s">
        <v>269</v>
      </c>
      <c r="D28" s="96">
        <v>0.3</v>
      </c>
      <c r="E28" s="96">
        <v>5.0000000000000001E-3</v>
      </c>
      <c r="F28" s="104" t="s">
        <v>389</v>
      </c>
      <c r="G28" s="104" t="s">
        <v>389</v>
      </c>
      <c r="H28" s="104" t="s">
        <v>389</v>
      </c>
      <c r="I28" s="104" t="s">
        <v>389</v>
      </c>
      <c r="J28" s="105" t="str">
        <f t="shared" si="0"/>
        <v>&lt;DL</v>
      </c>
      <c r="K28" s="104" t="s">
        <v>389</v>
      </c>
      <c r="L28" s="104" t="s">
        <v>396</v>
      </c>
      <c r="M28" s="104" t="s">
        <v>389</v>
      </c>
      <c r="N28" s="104" t="s">
        <v>389</v>
      </c>
      <c r="O28" s="105" t="str">
        <f t="shared" si="1"/>
        <v>&lt;DL</v>
      </c>
      <c r="P28" s="104" t="s">
        <v>389</v>
      </c>
      <c r="Q28" s="104" t="s">
        <v>389</v>
      </c>
      <c r="R28" s="104" t="s">
        <v>389</v>
      </c>
      <c r="S28" s="104" t="s">
        <v>389</v>
      </c>
      <c r="T28" s="104" t="s">
        <v>389</v>
      </c>
      <c r="U28" s="104" t="s">
        <v>389</v>
      </c>
      <c r="V28" s="108" t="s">
        <v>398</v>
      </c>
      <c r="W28" s="104" t="s">
        <v>389</v>
      </c>
      <c r="X28" s="104" t="s">
        <v>389</v>
      </c>
      <c r="Y28" s="104" t="s">
        <v>389</v>
      </c>
      <c r="Z28" s="104" t="s">
        <v>389</v>
      </c>
      <c r="AA28" s="104" t="s">
        <v>389</v>
      </c>
      <c r="AB28" s="104" t="s">
        <v>389</v>
      </c>
      <c r="AC28" s="105" t="str">
        <f t="shared" si="2"/>
        <v>&lt;DL</v>
      </c>
      <c r="AD28" s="108" t="s">
        <v>398</v>
      </c>
      <c r="AE28" s="104">
        <v>0.13700000000000001</v>
      </c>
      <c r="AF28" s="104" t="s">
        <v>389</v>
      </c>
      <c r="AG28" s="104" t="s">
        <v>389</v>
      </c>
      <c r="AH28" s="104" t="s">
        <v>389</v>
      </c>
      <c r="AI28" s="104" t="s">
        <v>389</v>
      </c>
      <c r="AJ28" s="104" t="s">
        <v>389</v>
      </c>
      <c r="AK28" s="104" t="s">
        <v>389</v>
      </c>
      <c r="AL28" s="104" t="s">
        <v>269</v>
      </c>
      <c r="AM28" s="104" t="s">
        <v>269</v>
      </c>
      <c r="AN28" s="104" t="s">
        <v>389</v>
      </c>
      <c r="AO28" s="104" t="s">
        <v>389</v>
      </c>
    </row>
    <row r="29" spans="1:41" x14ac:dyDescent="0.3">
      <c r="A29" s="93" t="s">
        <v>407</v>
      </c>
      <c r="B29" s="96" t="s">
        <v>372</v>
      </c>
      <c r="C29" s="96" t="s">
        <v>269</v>
      </c>
      <c r="D29" s="103" t="s">
        <v>269</v>
      </c>
      <c r="E29" s="103">
        <v>0.2</v>
      </c>
      <c r="F29" s="104" t="s">
        <v>395</v>
      </c>
      <c r="G29" s="104" t="s">
        <v>395</v>
      </c>
      <c r="H29" s="104" t="s">
        <v>395</v>
      </c>
      <c r="I29" s="108" t="s">
        <v>376</v>
      </c>
      <c r="J29" s="105" t="str">
        <f t="shared" si="0"/>
        <v>&lt;DL</v>
      </c>
      <c r="K29" s="104" t="s">
        <v>395</v>
      </c>
      <c r="L29" s="104" t="s">
        <v>395</v>
      </c>
      <c r="M29" s="104" t="s">
        <v>395</v>
      </c>
      <c r="N29" s="104" t="s">
        <v>395</v>
      </c>
      <c r="O29" s="105" t="str">
        <f t="shared" si="1"/>
        <v>&lt;DL</v>
      </c>
      <c r="P29" s="104" t="s">
        <v>395</v>
      </c>
      <c r="Q29" s="104" t="s">
        <v>395</v>
      </c>
      <c r="R29" s="104" t="s">
        <v>395</v>
      </c>
      <c r="S29" s="104" t="s">
        <v>395</v>
      </c>
      <c r="T29" s="104" t="s">
        <v>395</v>
      </c>
      <c r="U29" s="104" t="s">
        <v>395</v>
      </c>
      <c r="V29" s="104" t="s">
        <v>395</v>
      </c>
      <c r="W29" s="104" t="s">
        <v>395</v>
      </c>
      <c r="X29" s="104" t="s">
        <v>395</v>
      </c>
      <c r="Y29" s="104">
        <v>0.23</v>
      </c>
      <c r="Z29" s="104" t="s">
        <v>395</v>
      </c>
      <c r="AA29" s="104" t="s">
        <v>395</v>
      </c>
      <c r="AB29" s="104" t="s">
        <v>395</v>
      </c>
      <c r="AC29" s="105" t="str">
        <f t="shared" si="2"/>
        <v>&lt;DL</v>
      </c>
      <c r="AD29" s="104" t="s">
        <v>395</v>
      </c>
      <c r="AE29" s="104" t="s">
        <v>395</v>
      </c>
      <c r="AF29" s="104" t="s">
        <v>395</v>
      </c>
      <c r="AG29" s="104" t="s">
        <v>395</v>
      </c>
      <c r="AH29" s="104" t="s">
        <v>395</v>
      </c>
      <c r="AI29" s="104" t="s">
        <v>395</v>
      </c>
      <c r="AJ29" s="104" t="s">
        <v>395</v>
      </c>
      <c r="AK29" s="104" t="s">
        <v>395</v>
      </c>
      <c r="AL29" s="104" t="s">
        <v>269</v>
      </c>
      <c r="AM29" s="104" t="s">
        <v>269</v>
      </c>
      <c r="AN29" s="104" t="s">
        <v>395</v>
      </c>
      <c r="AO29" s="104" t="s">
        <v>395</v>
      </c>
    </row>
    <row r="30" spans="1:41" x14ac:dyDescent="0.3">
      <c r="A30" s="93" t="s">
        <v>408</v>
      </c>
      <c r="B30" s="96" t="s">
        <v>372</v>
      </c>
      <c r="C30" s="96" t="s">
        <v>269</v>
      </c>
      <c r="D30" s="103" t="s">
        <v>269</v>
      </c>
      <c r="E30" s="103">
        <v>0.5</v>
      </c>
      <c r="F30" s="104">
        <v>0.74</v>
      </c>
      <c r="G30" s="104">
        <v>0.51</v>
      </c>
      <c r="H30" s="104">
        <v>0.75</v>
      </c>
      <c r="I30" s="104">
        <v>0.75</v>
      </c>
      <c r="J30" s="105" t="str">
        <f t="shared" si="0"/>
        <v>&lt;2xDL</v>
      </c>
      <c r="K30" s="104">
        <v>0.55000000000000004</v>
      </c>
      <c r="L30" s="104">
        <v>0.51</v>
      </c>
      <c r="M30" s="104">
        <v>0.51</v>
      </c>
      <c r="N30" s="104">
        <v>0.51</v>
      </c>
      <c r="O30" s="105" t="str">
        <f>IFERROR(IF(MAX(M30:N30)&lt;(5*$E30),IF(ABS(M30-N30)&lt;(2*$E30),"&lt;2xDL",IFERROR(ABS(M30-N30)/AVERAGE(M30,N30),"&lt;DL")),IFERROR(ABS(M30-N30)/AVERAGE(M30,N30),"&lt;DL")),"&lt;DL")</f>
        <v>&lt;2xDL</v>
      </c>
      <c r="P30" s="104">
        <v>0.56000000000000005</v>
      </c>
      <c r="Q30" s="104">
        <v>0.6</v>
      </c>
      <c r="R30" s="104" t="s">
        <v>378</v>
      </c>
      <c r="S30" s="104" t="s">
        <v>378</v>
      </c>
      <c r="T30" s="104" t="s">
        <v>378</v>
      </c>
      <c r="U30" s="104">
        <v>0.78</v>
      </c>
      <c r="V30" s="104">
        <v>0.77</v>
      </c>
      <c r="W30" s="104">
        <v>0.8</v>
      </c>
      <c r="X30" s="104">
        <v>0.54</v>
      </c>
      <c r="Y30" s="104">
        <v>1.44</v>
      </c>
      <c r="Z30" s="104">
        <v>0.8</v>
      </c>
      <c r="AA30" s="104" t="s">
        <v>378</v>
      </c>
      <c r="AB30" s="104" t="s">
        <v>378</v>
      </c>
      <c r="AC30" s="105" t="str">
        <f t="shared" si="2"/>
        <v>&lt;DL</v>
      </c>
      <c r="AD30" s="104" t="s">
        <v>378</v>
      </c>
      <c r="AE30" s="104">
        <v>3.22</v>
      </c>
      <c r="AF30" s="104">
        <v>0.67</v>
      </c>
      <c r="AG30" s="104" t="s">
        <v>378</v>
      </c>
      <c r="AH30" s="104" t="s">
        <v>378</v>
      </c>
      <c r="AI30" s="104" t="s">
        <v>378</v>
      </c>
      <c r="AJ30" s="104" t="s">
        <v>378</v>
      </c>
      <c r="AK30" s="104" t="s">
        <v>378</v>
      </c>
      <c r="AL30" s="104" t="s">
        <v>269</v>
      </c>
      <c r="AM30" s="104" t="s">
        <v>269</v>
      </c>
      <c r="AN30" s="104" t="s">
        <v>378</v>
      </c>
      <c r="AO30" s="104" t="s">
        <v>378</v>
      </c>
    </row>
    <row r="31" spans="1:41" x14ac:dyDescent="0.3">
      <c r="A31" s="93" t="s">
        <v>409</v>
      </c>
      <c r="B31" s="96" t="s">
        <v>372</v>
      </c>
      <c r="C31" s="96">
        <v>0.1</v>
      </c>
      <c r="D31" s="103" t="s">
        <v>269</v>
      </c>
      <c r="E31" s="103">
        <v>3.0000000000000001E-3</v>
      </c>
      <c r="F31" s="104">
        <v>0.16900000000000001</v>
      </c>
      <c r="G31" s="104">
        <v>0.58199999999999996</v>
      </c>
      <c r="H31" s="104">
        <v>0.189</v>
      </c>
      <c r="I31" s="104">
        <v>0.17100000000000001</v>
      </c>
      <c r="J31" s="105">
        <f t="shared" si="0"/>
        <v>9.9999999999999936E-2</v>
      </c>
      <c r="K31" s="104">
        <v>2.71</v>
      </c>
      <c r="L31" s="104">
        <v>11.1</v>
      </c>
      <c r="M31" s="104">
        <v>3.47</v>
      </c>
      <c r="N31" s="104">
        <v>3.26</v>
      </c>
      <c r="O31" s="105">
        <f t="shared" si="1"/>
        <v>6.2407132243685111E-2</v>
      </c>
      <c r="P31" s="104">
        <v>1.59</v>
      </c>
      <c r="Q31" s="104">
        <v>0.89100000000000001</v>
      </c>
      <c r="R31" s="104">
        <v>1.65</v>
      </c>
      <c r="S31" s="104">
        <v>0.41599999999999998</v>
      </c>
      <c r="T31" s="104">
        <v>0.50900000000000001</v>
      </c>
      <c r="U31" s="104">
        <v>2.68</v>
      </c>
      <c r="V31" s="104">
        <v>0.22700000000000001</v>
      </c>
      <c r="W31" s="104">
        <v>0.24199999999999999</v>
      </c>
      <c r="X31" s="104">
        <v>2.3199999999999998E-2</v>
      </c>
      <c r="Y31" s="104">
        <v>0.29399999999999998</v>
      </c>
      <c r="Z31" s="104">
        <v>0.26100000000000001</v>
      </c>
      <c r="AA31" s="104">
        <v>0.61099999999999999</v>
      </c>
      <c r="AB31" s="104">
        <v>0.69699999999999995</v>
      </c>
      <c r="AC31" s="105">
        <f t="shared" si="2"/>
        <v>0.1314984709480122</v>
      </c>
      <c r="AD31" s="104">
        <v>9.4100000000000003E-2</v>
      </c>
      <c r="AE31" s="104">
        <v>6.7000000000000004E-2</v>
      </c>
      <c r="AF31" s="104">
        <v>0.26100000000000001</v>
      </c>
      <c r="AG31" s="104">
        <v>2.85</v>
      </c>
      <c r="AH31" s="104">
        <v>0.127</v>
      </c>
      <c r="AI31" s="104">
        <v>8.0299999999999996E-2</v>
      </c>
      <c r="AJ31" s="104">
        <v>5.62E-2</v>
      </c>
      <c r="AK31" s="104">
        <v>0.69399999999999995</v>
      </c>
      <c r="AL31" s="104">
        <v>7.3200000000000001E-2</v>
      </c>
      <c r="AM31" s="104">
        <v>0.28799999999999998</v>
      </c>
      <c r="AN31" s="104" t="s">
        <v>410</v>
      </c>
      <c r="AO31" s="104" t="s">
        <v>410</v>
      </c>
    </row>
    <row r="32" spans="1:41" x14ac:dyDescent="0.3">
      <c r="A32" s="93" t="s">
        <v>411</v>
      </c>
      <c r="B32" s="96" t="s">
        <v>372</v>
      </c>
      <c r="C32" s="96" t="s">
        <v>269</v>
      </c>
      <c r="D32" s="96">
        <v>0.15</v>
      </c>
      <c r="E32" s="96">
        <v>1E-4</v>
      </c>
      <c r="F32" s="104">
        <v>3.3E-4</v>
      </c>
      <c r="G32" s="104">
        <v>1.49E-3</v>
      </c>
      <c r="H32" s="104">
        <v>9.7000000000000005E-4</v>
      </c>
      <c r="I32" s="104">
        <v>8.4000000000000003E-4</v>
      </c>
      <c r="J32" s="105">
        <f t="shared" si="0"/>
        <v>0.14364640883977903</v>
      </c>
      <c r="K32" s="104">
        <v>6.8000000000000005E-4</v>
      </c>
      <c r="L32" s="104">
        <v>2.0300000000000001E-3</v>
      </c>
      <c r="M32" s="104">
        <v>7.5000000000000002E-4</v>
      </c>
      <c r="N32" s="104">
        <v>7.2999999999999996E-4</v>
      </c>
      <c r="O32" s="105">
        <f t="shared" si="1"/>
        <v>2.7027027027027098E-2</v>
      </c>
      <c r="P32" s="104">
        <v>4.8000000000000001E-4</v>
      </c>
      <c r="Q32" s="104">
        <v>3.6000000000000002E-4</v>
      </c>
      <c r="R32" s="104">
        <v>2.3599999999999999E-2</v>
      </c>
      <c r="S32" s="104">
        <v>3.6299999999999999E-2</v>
      </c>
      <c r="T32" s="104">
        <v>7.9600000000000004E-2</v>
      </c>
      <c r="U32" s="104">
        <v>1.48E-3</v>
      </c>
      <c r="V32" s="104">
        <v>1.7700000000000001E-3</v>
      </c>
      <c r="W32" s="104" t="s">
        <v>412</v>
      </c>
      <c r="X32" s="104">
        <v>1.7000000000000001E-4</v>
      </c>
      <c r="Y32" s="104" t="s">
        <v>412</v>
      </c>
      <c r="Z32" s="104" t="s">
        <v>412</v>
      </c>
      <c r="AA32" s="104">
        <v>1.5100000000000001E-2</v>
      </c>
      <c r="AB32" s="104">
        <v>1.4800000000000001E-2</v>
      </c>
      <c r="AC32" s="105">
        <f t="shared" si="2"/>
        <v>2.0066889632107017E-2</v>
      </c>
      <c r="AD32" s="104">
        <v>1.1900000000000001E-2</v>
      </c>
      <c r="AE32" s="104">
        <v>6.8000000000000005E-4</v>
      </c>
      <c r="AF32" s="104">
        <v>1.4400000000000001E-3</v>
      </c>
      <c r="AG32" s="104">
        <v>2.8999999999999998E-3</v>
      </c>
      <c r="AH32" s="104">
        <v>1.9400000000000001E-3</v>
      </c>
      <c r="AI32" s="104">
        <v>1.9499999999999999E-3</v>
      </c>
      <c r="AJ32" s="104">
        <v>3.1800000000000001E-3</v>
      </c>
      <c r="AK32" s="104">
        <v>1.3899999999999999E-2</v>
      </c>
      <c r="AL32" s="104">
        <v>2.0999999999999999E-3</v>
      </c>
      <c r="AM32" s="104">
        <v>1.4300000000000001E-3</v>
      </c>
      <c r="AN32" s="104" t="s">
        <v>412</v>
      </c>
      <c r="AO32" s="104" t="s">
        <v>412</v>
      </c>
    </row>
    <row r="33" spans="1:41" x14ac:dyDescent="0.3">
      <c r="A33" s="93" t="s">
        <v>413</v>
      </c>
      <c r="B33" s="96" t="s">
        <v>372</v>
      </c>
      <c r="C33" s="96">
        <v>5.0000000000000001E-3</v>
      </c>
      <c r="D33" s="103" t="s">
        <v>269</v>
      </c>
      <c r="E33" s="103">
        <v>1E-4</v>
      </c>
      <c r="F33" s="104">
        <v>3.2499999999999999E-3</v>
      </c>
      <c r="G33" s="104">
        <v>1.3100000000000001E-2</v>
      </c>
      <c r="H33" s="104">
        <v>5.5999999999999999E-3</v>
      </c>
      <c r="I33" s="104">
        <v>4.5900000000000003E-3</v>
      </c>
      <c r="J33" s="105">
        <f t="shared" si="0"/>
        <v>0.19823356231599598</v>
      </c>
      <c r="K33" s="104">
        <v>1.43E-2</v>
      </c>
      <c r="L33" s="104">
        <v>6.8599999999999994E-2</v>
      </c>
      <c r="M33" s="104">
        <v>1.9E-2</v>
      </c>
      <c r="N33" s="104">
        <v>1.7999999999999999E-2</v>
      </c>
      <c r="O33" s="105">
        <f t="shared" si="1"/>
        <v>5.4054054054054106E-2</v>
      </c>
      <c r="P33" s="104">
        <v>9.11E-3</v>
      </c>
      <c r="Q33" s="104">
        <v>6.11E-3</v>
      </c>
      <c r="R33" s="104">
        <v>0.23100000000000001</v>
      </c>
      <c r="S33" s="104">
        <v>0.11700000000000001</v>
      </c>
      <c r="T33" s="104">
        <v>0.13500000000000001</v>
      </c>
      <c r="U33" s="104">
        <v>3.1800000000000002E-2</v>
      </c>
      <c r="V33" s="104">
        <v>1.1599999999999999E-2</v>
      </c>
      <c r="W33" s="104">
        <v>1.42E-3</v>
      </c>
      <c r="X33" s="104">
        <v>3.9399999999999999E-3</v>
      </c>
      <c r="Y33" s="104">
        <v>1.31E-3</v>
      </c>
      <c r="Z33" s="104">
        <v>1.1999999999999999E-3</v>
      </c>
      <c r="AA33" s="104">
        <v>0.113</v>
      </c>
      <c r="AB33" s="104">
        <v>0.115</v>
      </c>
      <c r="AC33" s="105">
        <f t="shared" si="2"/>
        <v>1.7543859649122823E-2</v>
      </c>
      <c r="AD33" s="104">
        <v>5.3999999999999999E-2</v>
      </c>
      <c r="AE33" s="104">
        <v>5.5800000000000002E-2</v>
      </c>
      <c r="AF33" s="104">
        <v>6.8300000000000001E-3</v>
      </c>
      <c r="AG33" s="104">
        <v>3.5999999999999997E-2</v>
      </c>
      <c r="AH33" s="104">
        <v>2.3199999999999998E-2</v>
      </c>
      <c r="AI33" s="104">
        <v>6.4200000000000004E-3</v>
      </c>
      <c r="AJ33" s="104">
        <v>9.8499999999999994E-3</v>
      </c>
      <c r="AK33" s="104">
        <v>0.15</v>
      </c>
      <c r="AL33" s="104">
        <v>1.14E-2</v>
      </c>
      <c r="AM33" s="104">
        <v>1.24E-2</v>
      </c>
      <c r="AN33" s="104" t="s">
        <v>412</v>
      </c>
      <c r="AO33" s="104" t="s">
        <v>412</v>
      </c>
    </row>
    <row r="34" spans="1:41" x14ac:dyDescent="0.3">
      <c r="A34" s="93" t="s">
        <v>414</v>
      </c>
      <c r="B34" s="96" t="s">
        <v>372</v>
      </c>
      <c r="C34" s="96" t="s">
        <v>269</v>
      </c>
      <c r="D34" s="95">
        <v>1</v>
      </c>
      <c r="E34" s="96">
        <v>5.0000000000000002E-5</v>
      </c>
      <c r="F34" s="104">
        <v>2.92E-2</v>
      </c>
      <c r="G34" s="104">
        <v>3.4700000000000002E-2</v>
      </c>
      <c r="H34" s="104">
        <v>2.87E-2</v>
      </c>
      <c r="I34" s="104">
        <v>2.8299999999999999E-2</v>
      </c>
      <c r="J34" s="105">
        <f t="shared" si="0"/>
        <v>1.4035087719298284E-2</v>
      </c>
      <c r="K34" s="104">
        <v>9.11E-2</v>
      </c>
      <c r="L34" s="104">
        <v>0.24</v>
      </c>
      <c r="M34" s="104">
        <v>0.11</v>
      </c>
      <c r="N34" s="104">
        <v>0.106</v>
      </c>
      <c r="O34" s="105">
        <f t="shared" si="1"/>
        <v>3.703703703703707E-2</v>
      </c>
      <c r="P34" s="104">
        <v>6.5199999999999994E-2</v>
      </c>
      <c r="Q34" s="104">
        <v>5.6000000000000001E-2</v>
      </c>
      <c r="R34" s="104">
        <v>5.16E-2</v>
      </c>
      <c r="S34" s="104">
        <v>3.2099999999999997E-2</v>
      </c>
      <c r="T34" s="104">
        <v>4.19E-2</v>
      </c>
      <c r="U34" s="104">
        <v>6.7299999999999999E-2</v>
      </c>
      <c r="V34" s="104">
        <v>2.6200000000000001E-2</v>
      </c>
      <c r="W34" s="104">
        <v>1.7500000000000002E-2</v>
      </c>
      <c r="X34" s="104">
        <v>2.5100000000000001E-2</v>
      </c>
      <c r="Y34" s="104">
        <v>3.6600000000000001E-2</v>
      </c>
      <c r="Z34" s="104">
        <v>1.47E-2</v>
      </c>
      <c r="AA34" s="104">
        <v>3.32E-2</v>
      </c>
      <c r="AB34" s="104">
        <v>3.3399999999999999E-2</v>
      </c>
      <c r="AC34" s="105">
        <f t="shared" si="2"/>
        <v>6.0060060060059704E-3</v>
      </c>
      <c r="AD34" s="104">
        <v>4.6899999999999997E-3</v>
      </c>
      <c r="AE34" s="104">
        <v>6.08E-2</v>
      </c>
      <c r="AF34" s="104">
        <v>2.8799999999999999E-2</v>
      </c>
      <c r="AG34" s="104">
        <v>7.3099999999999998E-2</v>
      </c>
      <c r="AH34" s="104">
        <v>3.9899999999999998E-2</v>
      </c>
      <c r="AI34" s="104">
        <v>9.6799999999999994E-3</v>
      </c>
      <c r="AJ34" s="104">
        <v>9.1299999999999992E-3</v>
      </c>
      <c r="AK34" s="104">
        <v>2.9399999999999999E-2</v>
      </c>
      <c r="AL34" s="104">
        <v>5.3800000000000002E-3</v>
      </c>
      <c r="AM34" s="104">
        <v>4.9300000000000004E-3</v>
      </c>
      <c r="AN34" s="104" t="s">
        <v>415</v>
      </c>
      <c r="AO34" s="104" t="s">
        <v>415</v>
      </c>
    </row>
    <row r="35" spans="1:41" x14ac:dyDescent="0.3">
      <c r="A35" s="93" t="s">
        <v>416</v>
      </c>
      <c r="B35" s="96" t="s">
        <v>372</v>
      </c>
      <c r="C35" s="96" t="s">
        <v>269</v>
      </c>
      <c r="D35" s="103" t="s">
        <v>269</v>
      </c>
      <c r="E35" s="96">
        <v>2.0000000000000002E-5</v>
      </c>
      <c r="F35" s="104" t="s">
        <v>417</v>
      </c>
      <c r="G35" s="104">
        <v>6.6000000000000005E-5</v>
      </c>
      <c r="H35" s="104">
        <v>2.3E-5</v>
      </c>
      <c r="I35" s="104">
        <v>2.0999999999999999E-5</v>
      </c>
      <c r="J35" s="105" t="str">
        <f t="shared" si="0"/>
        <v>&lt;2xDL</v>
      </c>
      <c r="K35" s="104">
        <v>1.27E-4</v>
      </c>
      <c r="L35" s="104">
        <v>4.3899999999999999E-4</v>
      </c>
      <c r="M35" s="104">
        <v>1.4100000000000001E-4</v>
      </c>
      <c r="N35" s="104">
        <v>1.3999999999999999E-4</v>
      </c>
      <c r="O35" s="105">
        <f t="shared" si="1"/>
        <v>7.1174377224201019E-3</v>
      </c>
      <c r="P35" s="104">
        <v>6.8999999999999997E-5</v>
      </c>
      <c r="Q35" s="104">
        <v>5.1999999999999997E-5</v>
      </c>
      <c r="R35" s="104">
        <v>8.0000000000000007E-5</v>
      </c>
      <c r="S35" s="104">
        <v>2.5000000000000001E-5</v>
      </c>
      <c r="T35" s="108" t="s">
        <v>418</v>
      </c>
      <c r="U35" s="104">
        <v>8.5000000000000006E-5</v>
      </c>
      <c r="V35" s="104" t="s">
        <v>417</v>
      </c>
      <c r="W35" s="104">
        <v>4.1E-5</v>
      </c>
      <c r="X35" s="104" t="s">
        <v>417</v>
      </c>
      <c r="Y35" s="104">
        <v>2.5000000000000001E-5</v>
      </c>
      <c r="Z35" s="104">
        <v>3.8000000000000002E-5</v>
      </c>
      <c r="AA35" s="104">
        <v>3.8000000000000002E-5</v>
      </c>
      <c r="AB35" s="104">
        <v>3.8000000000000002E-5</v>
      </c>
      <c r="AC35" s="105" t="str">
        <f t="shared" si="2"/>
        <v>&lt;2xDL</v>
      </c>
      <c r="AD35" s="104" t="s">
        <v>417</v>
      </c>
      <c r="AE35" s="104" t="s">
        <v>417</v>
      </c>
      <c r="AF35" s="104" t="s">
        <v>417</v>
      </c>
      <c r="AG35" s="104">
        <v>9.7E-5</v>
      </c>
      <c r="AH35" s="104" t="s">
        <v>417</v>
      </c>
      <c r="AI35" s="104" t="s">
        <v>417</v>
      </c>
      <c r="AJ35" s="108" t="s">
        <v>418</v>
      </c>
      <c r="AK35" s="104">
        <v>5.5999999999999999E-5</v>
      </c>
      <c r="AL35" s="108" t="s">
        <v>418</v>
      </c>
      <c r="AM35" s="104" t="s">
        <v>417</v>
      </c>
      <c r="AN35" s="104" t="s">
        <v>417</v>
      </c>
      <c r="AO35" s="104" t="s">
        <v>417</v>
      </c>
    </row>
    <row r="36" spans="1:41" x14ac:dyDescent="0.3">
      <c r="A36" s="93" t="s">
        <v>419</v>
      </c>
      <c r="B36" s="96" t="s">
        <v>372</v>
      </c>
      <c r="C36" s="96" t="s">
        <v>269</v>
      </c>
      <c r="D36" s="103" t="s">
        <v>269</v>
      </c>
      <c r="E36" s="103">
        <v>5.0000000000000001E-4</v>
      </c>
      <c r="F36" s="104" t="s">
        <v>415</v>
      </c>
      <c r="G36" s="104">
        <v>6.7000000000000002E-5</v>
      </c>
      <c r="H36" s="104" t="s">
        <v>415</v>
      </c>
      <c r="I36" s="104" t="s">
        <v>415</v>
      </c>
      <c r="J36" s="105" t="str">
        <f t="shared" si="0"/>
        <v>&lt;DL</v>
      </c>
      <c r="K36" s="104">
        <v>2.4000000000000001E-4</v>
      </c>
      <c r="L36" s="104">
        <v>9.7599999999999998E-4</v>
      </c>
      <c r="M36" s="104">
        <v>2.3699999999999999E-4</v>
      </c>
      <c r="N36" s="104">
        <v>2.52E-4</v>
      </c>
      <c r="O36" s="105" t="str">
        <f t="shared" si="1"/>
        <v>&lt;2xDL</v>
      </c>
      <c r="P36" s="104">
        <v>1.01E-4</v>
      </c>
      <c r="Q36" s="104">
        <v>1.02E-4</v>
      </c>
      <c r="R36" s="104">
        <v>2.9300000000000002E-4</v>
      </c>
      <c r="S36" s="104">
        <v>2.5700000000000001E-4</v>
      </c>
      <c r="T36" s="104">
        <v>3.6999999999999999E-4</v>
      </c>
      <c r="U36" s="104" t="s">
        <v>415</v>
      </c>
      <c r="V36" s="104" t="s">
        <v>415</v>
      </c>
      <c r="W36" s="104" t="s">
        <v>415</v>
      </c>
      <c r="X36" s="104" t="s">
        <v>415</v>
      </c>
      <c r="Y36" s="104" t="s">
        <v>415</v>
      </c>
      <c r="Z36" s="104" t="s">
        <v>415</v>
      </c>
      <c r="AA36" s="104">
        <v>4.1399999999999998E-4</v>
      </c>
      <c r="AB36" s="104">
        <v>3.2699999999999998E-4</v>
      </c>
      <c r="AC36" s="105" t="str">
        <f t="shared" si="2"/>
        <v>&lt;2xDL</v>
      </c>
      <c r="AD36" s="104">
        <v>2.8800000000000001E-4</v>
      </c>
      <c r="AE36" s="104" t="s">
        <v>415</v>
      </c>
      <c r="AF36" s="104" t="s">
        <v>415</v>
      </c>
      <c r="AG36" s="104">
        <v>8.3999999999999995E-5</v>
      </c>
      <c r="AH36" s="104" t="s">
        <v>415</v>
      </c>
      <c r="AI36" s="104" t="s">
        <v>415</v>
      </c>
      <c r="AJ36" s="108" t="s">
        <v>412</v>
      </c>
      <c r="AK36" s="104">
        <v>9.6000000000000002E-4</v>
      </c>
      <c r="AL36" s="104">
        <v>1.1E-4</v>
      </c>
      <c r="AM36" s="104">
        <v>1.08E-4</v>
      </c>
      <c r="AN36" s="104" t="s">
        <v>415</v>
      </c>
      <c r="AO36" s="104" t="s">
        <v>415</v>
      </c>
    </row>
    <row r="37" spans="1:41" x14ac:dyDescent="0.3">
      <c r="A37" s="93" t="s">
        <v>420</v>
      </c>
      <c r="B37" s="96" t="s">
        <v>372</v>
      </c>
      <c r="C37" s="96" t="s">
        <v>269</v>
      </c>
      <c r="D37" s="103" t="s">
        <v>269</v>
      </c>
      <c r="E37" s="103">
        <v>0.01</v>
      </c>
      <c r="F37" s="104" t="s">
        <v>398</v>
      </c>
      <c r="G37" s="104" t="s">
        <v>398</v>
      </c>
      <c r="H37" s="104" t="s">
        <v>398</v>
      </c>
      <c r="I37" s="104" t="s">
        <v>398</v>
      </c>
      <c r="J37" s="105" t="str">
        <f t="shared" si="0"/>
        <v>&lt;DL</v>
      </c>
      <c r="K37" s="104" t="s">
        <v>398</v>
      </c>
      <c r="L37" s="104" t="s">
        <v>398</v>
      </c>
      <c r="M37" s="104" t="s">
        <v>398</v>
      </c>
      <c r="N37" s="104" t="s">
        <v>398</v>
      </c>
      <c r="O37" s="105" t="str">
        <f t="shared" si="1"/>
        <v>&lt;DL</v>
      </c>
      <c r="P37" s="104" t="s">
        <v>398</v>
      </c>
      <c r="Q37" s="104" t="s">
        <v>398</v>
      </c>
      <c r="R37" s="104" t="s">
        <v>398</v>
      </c>
      <c r="S37" s="104">
        <v>5.0999999999999997E-2</v>
      </c>
      <c r="T37" s="104">
        <v>5.0999999999999997E-2</v>
      </c>
      <c r="U37" s="104" t="s">
        <v>398</v>
      </c>
      <c r="V37" s="104" t="s">
        <v>398</v>
      </c>
      <c r="W37" s="104" t="s">
        <v>398</v>
      </c>
      <c r="X37" s="104" t="s">
        <v>398</v>
      </c>
      <c r="Y37" s="104" t="s">
        <v>398</v>
      </c>
      <c r="Z37" s="104" t="s">
        <v>398</v>
      </c>
      <c r="AA37" s="104" t="s">
        <v>398</v>
      </c>
      <c r="AB37" s="104" t="s">
        <v>398</v>
      </c>
      <c r="AC37" s="105" t="str">
        <f t="shared" si="2"/>
        <v>&lt;DL</v>
      </c>
      <c r="AD37" s="104">
        <v>0.01</v>
      </c>
      <c r="AE37" s="104">
        <v>5.7000000000000002E-2</v>
      </c>
      <c r="AF37" s="104" t="s">
        <v>398</v>
      </c>
      <c r="AG37" s="104">
        <v>1.0999999999999999E-2</v>
      </c>
      <c r="AH37" s="104">
        <v>0.01</v>
      </c>
      <c r="AI37" s="104" t="s">
        <v>398</v>
      </c>
      <c r="AJ37" s="108" t="s">
        <v>396</v>
      </c>
      <c r="AK37" s="108" t="s">
        <v>396</v>
      </c>
      <c r="AL37" s="108" t="s">
        <v>396</v>
      </c>
      <c r="AM37" s="104" t="s">
        <v>398</v>
      </c>
      <c r="AN37" s="104" t="s">
        <v>398</v>
      </c>
      <c r="AO37" s="104" t="s">
        <v>398</v>
      </c>
    </row>
    <row r="38" spans="1:41" x14ac:dyDescent="0.3">
      <c r="A38" s="109" t="s">
        <v>617</v>
      </c>
      <c r="B38" s="96" t="s">
        <v>372</v>
      </c>
      <c r="C38" s="96">
        <v>9.0000000000000006E-5</v>
      </c>
      <c r="D38" s="96">
        <v>0.02</v>
      </c>
      <c r="E38" s="96">
        <v>1.0000000000000001E-5</v>
      </c>
      <c r="F38" s="104">
        <v>5.8100000000000003E-5</v>
      </c>
      <c r="G38" s="104">
        <v>5.7200000000000003E-3</v>
      </c>
      <c r="H38" s="104">
        <v>4.9899999999999999E-4</v>
      </c>
      <c r="I38" s="104">
        <v>5.0299999999999997E-4</v>
      </c>
      <c r="J38" s="105">
        <f t="shared" si="0"/>
        <v>7.984031936127723E-3</v>
      </c>
      <c r="K38" s="104">
        <v>3.1E-4</v>
      </c>
      <c r="L38" s="104">
        <v>1.2800000000000001E-3</v>
      </c>
      <c r="M38" s="104">
        <v>3.8699999999999997E-4</v>
      </c>
      <c r="N38" s="104">
        <v>3.8000000000000002E-4</v>
      </c>
      <c r="O38" s="105">
        <f t="shared" si="1"/>
        <v>1.8252933507170672E-2</v>
      </c>
      <c r="P38" s="104">
        <v>1.9799999999999999E-4</v>
      </c>
      <c r="Q38" s="104">
        <v>1.08E-4</v>
      </c>
      <c r="R38" s="104">
        <v>6.7499999999999999E-3</v>
      </c>
      <c r="S38" s="104">
        <v>1.46E-2</v>
      </c>
      <c r="T38" s="104">
        <v>1.9800000000000002E-2</v>
      </c>
      <c r="U38" s="104">
        <v>2.5000000000000001E-4</v>
      </c>
      <c r="V38" s="104">
        <v>2.3699999999999999E-4</v>
      </c>
      <c r="W38" s="104">
        <v>4.5199999999999997E-3</v>
      </c>
      <c r="X38" s="104">
        <v>2.1299999999999999E-5</v>
      </c>
      <c r="Y38" s="104">
        <v>4.6799999999999999E-5</v>
      </c>
      <c r="Z38" s="104">
        <v>7.7000000000000002E-3</v>
      </c>
      <c r="AA38" s="104">
        <v>1.6999999999999999E-3</v>
      </c>
      <c r="AB38" s="104">
        <v>1.6299999999999999E-3</v>
      </c>
      <c r="AC38" s="105">
        <f t="shared" si="2"/>
        <v>4.2042042042042024E-2</v>
      </c>
      <c r="AD38" s="104">
        <v>2.65E-3</v>
      </c>
      <c r="AE38" s="104">
        <v>5.8399999999999999E-4</v>
      </c>
      <c r="AF38" s="104">
        <v>2.05E-4</v>
      </c>
      <c r="AG38" s="104">
        <v>4.3199999999999998E-4</v>
      </c>
      <c r="AH38" s="104">
        <v>1.6899999999999999E-4</v>
      </c>
      <c r="AI38" s="104">
        <v>7.6499999999999997E-3</v>
      </c>
      <c r="AJ38" s="104">
        <v>1.24E-2</v>
      </c>
      <c r="AK38" s="104">
        <v>3.1399999999999997E-2</v>
      </c>
      <c r="AL38" s="104">
        <v>3.5699999999999998E-3</v>
      </c>
      <c r="AM38" s="104">
        <v>2.92E-4</v>
      </c>
      <c r="AN38" s="104" t="s">
        <v>421</v>
      </c>
      <c r="AO38" s="104" t="s">
        <v>421</v>
      </c>
    </row>
    <row r="39" spans="1:41" x14ac:dyDescent="0.3">
      <c r="A39" s="110" t="s">
        <v>422</v>
      </c>
      <c r="B39" s="111" t="s">
        <v>372</v>
      </c>
      <c r="C39" s="111" t="s">
        <v>423</v>
      </c>
      <c r="D39" s="112" t="s">
        <v>269</v>
      </c>
      <c r="E39" s="113">
        <v>1.0000000000000001E-5</v>
      </c>
      <c r="F39" s="114">
        <f t="shared" ref="F39:AO39" si="3">IF(F$13&lt;17,0.00004,(IF(F$13&gt;280,0.00037,((10^(0.83*(LOG(F$13))-2.46))/1000))))</f>
        <v>1.0715272237950012E-4</v>
      </c>
      <c r="G39" s="114">
        <f t="shared" si="3"/>
        <v>1.6764420107135764E-4</v>
      </c>
      <c r="H39" s="114">
        <f t="shared" si="3"/>
        <v>1.1112851333873E-4</v>
      </c>
      <c r="I39" s="114">
        <f t="shared" si="3"/>
        <v>1.0985380585414579E-4</v>
      </c>
      <c r="J39" s="105" t="s">
        <v>269</v>
      </c>
      <c r="K39" s="114">
        <f>IF(K$13&lt;17,0.00004,(IF(K$13&gt;280,0.00037,((10^(0.83*(LOG(K$13))-2.46))/1000))))</f>
        <v>8.7226618746813939E-5</v>
      </c>
      <c r="L39" s="114">
        <f t="shared" si="3"/>
        <v>9.4012063118991256E-5</v>
      </c>
      <c r="M39" s="114">
        <f t="shared" si="3"/>
        <v>8.7375254203590912E-5</v>
      </c>
      <c r="N39" s="114">
        <f t="shared" si="3"/>
        <v>8.8414259744691763E-5</v>
      </c>
      <c r="O39" s="105" t="s">
        <v>269</v>
      </c>
      <c r="P39" s="114">
        <f t="shared" si="3"/>
        <v>1.0257157319647968E-4</v>
      </c>
      <c r="Q39" s="114">
        <f t="shared" si="3"/>
        <v>1.0026530084361052E-4</v>
      </c>
      <c r="R39" s="114">
        <f t="shared" si="3"/>
        <v>3.6999999999999999E-4</v>
      </c>
      <c r="S39" s="114">
        <f t="shared" si="3"/>
        <v>3.6999999999999999E-4</v>
      </c>
      <c r="T39" s="114">
        <f t="shared" si="3"/>
        <v>3.6999999999999999E-4</v>
      </c>
      <c r="U39" s="114">
        <f t="shared" si="3"/>
        <v>7.8208712470492889E-5</v>
      </c>
      <c r="V39" s="114">
        <f t="shared" si="3"/>
        <v>7.7904547962976987E-5</v>
      </c>
      <c r="W39" s="114">
        <f t="shared" si="3"/>
        <v>3.5921286232478355E-4</v>
      </c>
      <c r="X39" s="114">
        <f t="shared" si="3"/>
        <v>3.6999999999999999E-4</v>
      </c>
      <c r="Y39" s="114">
        <f t="shared" si="3"/>
        <v>5.4444565736376097E-5</v>
      </c>
      <c r="Z39" s="114">
        <f t="shared" si="3"/>
        <v>3.6999999999999999E-4</v>
      </c>
      <c r="AA39" s="114">
        <f t="shared" si="3"/>
        <v>3.469321059372833E-4</v>
      </c>
      <c r="AB39" s="114">
        <f t="shared" si="3"/>
        <v>3.4019598897528958E-4</v>
      </c>
      <c r="AC39" s="105" t="s">
        <v>269</v>
      </c>
      <c r="AD39" s="114">
        <f t="shared" si="3"/>
        <v>1.5704095297035232E-4</v>
      </c>
      <c r="AE39" s="114">
        <f t="shared" si="3"/>
        <v>3.6999999999999999E-4</v>
      </c>
      <c r="AF39" s="114">
        <f t="shared" si="3"/>
        <v>3.6999999999999999E-4</v>
      </c>
      <c r="AG39" s="114">
        <f t="shared" si="3"/>
        <v>3.6999999999999999E-4</v>
      </c>
      <c r="AH39" s="114">
        <f t="shared" si="3"/>
        <v>3.6999999999999999E-4</v>
      </c>
      <c r="AI39" s="114">
        <f t="shared" si="3"/>
        <v>3.6999999999999999E-4</v>
      </c>
      <c r="AJ39" s="114">
        <f t="shared" si="3"/>
        <v>3.6999999999999999E-4</v>
      </c>
      <c r="AK39" s="114">
        <f t="shared" si="3"/>
        <v>3.6999999999999999E-4</v>
      </c>
      <c r="AL39" s="114">
        <f t="shared" si="3"/>
        <v>3.6999999999999999E-4</v>
      </c>
      <c r="AM39" s="114">
        <f t="shared" si="3"/>
        <v>4.0000000000000003E-5</v>
      </c>
      <c r="AN39" s="114">
        <f>IF(AN$13&lt;17,0.00004,(IF(AN$13&gt;280,0.00037,((10^(0.83*(LOG(AN$13))-2.46))/1000))))</f>
        <v>3.6999999999999999E-4</v>
      </c>
      <c r="AO39" s="114">
        <f t="shared" si="3"/>
        <v>3.6999999999999999E-4</v>
      </c>
    </row>
    <row r="40" spans="1:41" x14ac:dyDescent="0.3">
      <c r="A40" s="93" t="s">
        <v>424</v>
      </c>
      <c r="B40" s="96" t="s">
        <v>372</v>
      </c>
      <c r="C40" s="96" t="s">
        <v>269</v>
      </c>
      <c r="D40" s="103" t="s">
        <v>269</v>
      </c>
      <c r="E40" s="103">
        <v>0.05</v>
      </c>
      <c r="F40" s="104">
        <v>18.7</v>
      </c>
      <c r="G40" s="104">
        <v>32</v>
      </c>
      <c r="H40" s="104">
        <v>18.3</v>
      </c>
      <c r="I40" s="104">
        <v>18.8</v>
      </c>
      <c r="J40" s="105">
        <f t="shared" si="0"/>
        <v>2.6954177897574122E-2</v>
      </c>
      <c r="K40" s="104">
        <v>13.4</v>
      </c>
      <c r="L40" s="104">
        <v>17.3</v>
      </c>
      <c r="M40" s="104">
        <v>13.8</v>
      </c>
      <c r="N40" s="104">
        <v>14</v>
      </c>
      <c r="O40" s="105">
        <f t="shared" si="1"/>
        <v>1.4388489208633042E-2</v>
      </c>
      <c r="P40" s="104">
        <v>16.2</v>
      </c>
      <c r="Q40" s="104">
        <v>15.2</v>
      </c>
      <c r="R40" s="104">
        <v>165</v>
      </c>
      <c r="S40" s="104">
        <v>203</v>
      </c>
      <c r="T40" s="104">
        <v>319</v>
      </c>
      <c r="U40" s="104">
        <v>12.6</v>
      </c>
      <c r="V40" s="104">
        <v>11.6</v>
      </c>
      <c r="W40" s="104">
        <v>66.400000000000006</v>
      </c>
      <c r="X40" s="104">
        <v>176</v>
      </c>
      <c r="Y40" s="104">
        <v>8.19</v>
      </c>
      <c r="Z40" s="104">
        <v>113</v>
      </c>
      <c r="AA40" s="104">
        <v>69.2</v>
      </c>
      <c r="AB40" s="104">
        <v>68.2</v>
      </c>
      <c r="AC40" s="105">
        <f t="shared" si="2"/>
        <v>1.4556040756914119E-2</v>
      </c>
      <c r="AD40" s="104">
        <v>39.9</v>
      </c>
      <c r="AE40" s="104">
        <v>225</v>
      </c>
      <c r="AF40" s="104">
        <v>69.3</v>
      </c>
      <c r="AG40" s="104">
        <v>78.099999999999994</v>
      </c>
      <c r="AH40" s="104">
        <v>81.900000000000006</v>
      </c>
      <c r="AI40" s="104">
        <v>260</v>
      </c>
      <c r="AJ40" s="104">
        <v>342</v>
      </c>
      <c r="AK40" s="104">
        <v>490</v>
      </c>
      <c r="AL40" s="104">
        <v>310</v>
      </c>
      <c r="AM40" s="104">
        <v>6.59</v>
      </c>
      <c r="AN40" s="104" t="s">
        <v>425</v>
      </c>
      <c r="AO40" s="104" t="s">
        <v>425</v>
      </c>
    </row>
    <row r="41" spans="1:41" x14ac:dyDescent="0.3">
      <c r="A41" s="93" t="s">
        <v>426</v>
      </c>
      <c r="B41" s="96" t="s">
        <v>372</v>
      </c>
      <c r="C41" s="96">
        <v>8.8999999999999999E-3</v>
      </c>
      <c r="D41" s="96">
        <v>0.04</v>
      </c>
      <c r="E41" s="96">
        <v>1E-4</v>
      </c>
      <c r="F41" s="104">
        <v>2.5000000000000001E-4</v>
      </c>
      <c r="G41" s="104">
        <v>6.3000000000000003E-4</v>
      </c>
      <c r="H41" s="104">
        <v>2.9999999999999997E-4</v>
      </c>
      <c r="I41" s="104">
        <v>2.7E-4</v>
      </c>
      <c r="J41" s="105" t="str">
        <f t="shared" si="0"/>
        <v>&lt;2xDL</v>
      </c>
      <c r="K41" s="104">
        <v>3.4399999999999999E-3</v>
      </c>
      <c r="L41" s="104">
        <v>1.38E-2</v>
      </c>
      <c r="M41" s="104">
        <v>4.2700000000000004E-3</v>
      </c>
      <c r="N41" s="104">
        <v>4.2199999999999998E-3</v>
      </c>
      <c r="O41" s="105">
        <f t="shared" si="1"/>
        <v>1.1778563015312264E-2</v>
      </c>
      <c r="P41" s="104">
        <v>1.98E-3</v>
      </c>
      <c r="Q41" s="104">
        <v>1.2999999999999999E-3</v>
      </c>
      <c r="R41" s="104">
        <v>1.67E-3</v>
      </c>
      <c r="S41" s="104">
        <v>5.5999999999999995E-4</v>
      </c>
      <c r="T41" s="104">
        <v>1.0300000000000001E-3</v>
      </c>
      <c r="U41" s="104">
        <v>3.3600000000000001E-3</v>
      </c>
      <c r="V41" s="104">
        <v>4.2000000000000002E-4</v>
      </c>
      <c r="W41" s="104">
        <v>2.5999999999999998E-4</v>
      </c>
      <c r="X41" s="104">
        <v>1.7000000000000001E-4</v>
      </c>
      <c r="Y41" s="104">
        <v>3.1E-4</v>
      </c>
      <c r="Z41" s="104">
        <v>2.5999999999999998E-4</v>
      </c>
      <c r="AA41" s="104">
        <v>1.0200000000000001E-3</v>
      </c>
      <c r="AB41" s="104">
        <v>9.7000000000000005E-4</v>
      </c>
      <c r="AC41" s="105">
        <f t="shared" si="2"/>
        <v>5.0251256281407058E-2</v>
      </c>
      <c r="AD41" s="104">
        <v>2.5999999999999998E-4</v>
      </c>
      <c r="AE41" s="104">
        <v>6.0999999999999997E-4</v>
      </c>
      <c r="AF41" s="104">
        <v>4.0000000000000002E-4</v>
      </c>
      <c r="AG41" s="104">
        <v>4.4799999999999996E-3</v>
      </c>
      <c r="AH41" s="104">
        <v>3.3E-4</v>
      </c>
      <c r="AI41" s="104">
        <v>1.4999999999999999E-4</v>
      </c>
      <c r="AJ41" s="108" t="s">
        <v>427</v>
      </c>
      <c r="AK41" s="104">
        <v>4.6999999999999999E-4</v>
      </c>
      <c r="AL41" s="108" t="s">
        <v>427</v>
      </c>
      <c r="AM41" s="104">
        <v>2.0000000000000001E-4</v>
      </c>
      <c r="AN41" s="104">
        <v>2.7999999999999998E-4</v>
      </c>
      <c r="AO41" s="104" t="s">
        <v>412</v>
      </c>
    </row>
    <row r="42" spans="1:41" x14ac:dyDescent="0.3">
      <c r="A42" s="93" t="s">
        <v>428</v>
      </c>
      <c r="B42" s="96" t="s">
        <v>372</v>
      </c>
      <c r="C42" s="96" t="s">
        <v>269</v>
      </c>
      <c r="D42" s="103" t="s">
        <v>269</v>
      </c>
      <c r="E42" s="103">
        <v>1E-4</v>
      </c>
      <c r="F42" s="104">
        <v>2.7999999999999998E-4</v>
      </c>
      <c r="G42" s="104">
        <v>7.2999999999999996E-4</v>
      </c>
      <c r="H42" s="104">
        <v>1.2999999999999999E-4</v>
      </c>
      <c r="I42" s="104">
        <v>1.2999999999999999E-4</v>
      </c>
      <c r="J42" s="105" t="str">
        <f t="shared" si="0"/>
        <v>&lt;2xDL</v>
      </c>
      <c r="K42" s="104">
        <v>1.58E-3</v>
      </c>
      <c r="L42" s="104">
        <v>6.2599999999999999E-3</v>
      </c>
      <c r="M42" s="104">
        <v>2.0200000000000001E-3</v>
      </c>
      <c r="N42" s="104">
        <v>1.98E-3</v>
      </c>
      <c r="O42" s="105">
        <f t="shared" si="1"/>
        <v>2.0000000000000052E-2</v>
      </c>
      <c r="P42" s="104">
        <v>8.4000000000000003E-4</v>
      </c>
      <c r="Q42" s="104">
        <v>5.9999999999999995E-4</v>
      </c>
      <c r="R42" s="104">
        <v>2.2399999999999998E-3</v>
      </c>
      <c r="S42" s="104">
        <v>1.5100000000000001E-3</v>
      </c>
      <c r="T42" s="104">
        <v>1.4400000000000001E-3</v>
      </c>
      <c r="U42" s="104">
        <v>1.6199999999999999E-3</v>
      </c>
      <c r="V42" s="104">
        <v>1.2999999999999999E-4</v>
      </c>
      <c r="W42" s="104">
        <v>4.4999999999999999E-4</v>
      </c>
      <c r="X42" s="104">
        <v>1.1E-4</v>
      </c>
      <c r="Y42" s="104" t="s">
        <v>412</v>
      </c>
      <c r="Z42" s="104">
        <v>1.3999999999999999E-4</v>
      </c>
      <c r="AA42" s="104">
        <v>6.4999999999999997E-4</v>
      </c>
      <c r="AB42" s="104">
        <v>6.4999999999999997E-4</v>
      </c>
      <c r="AC42" s="105">
        <f t="shared" si="2"/>
        <v>0</v>
      </c>
      <c r="AD42" s="104">
        <v>4.2000000000000002E-4</v>
      </c>
      <c r="AE42" s="104">
        <v>6.4400000000000004E-3</v>
      </c>
      <c r="AF42" s="104">
        <v>5.5000000000000003E-4</v>
      </c>
      <c r="AG42" s="104">
        <v>2.1700000000000001E-3</v>
      </c>
      <c r="AH42" s="104">
        <v>9.1E-4</v>
      </c>
      <c r="AI42" s="104">
        <v>2.9999999999999997E-4</v>
      </c>
      <c r="AJ42" s="108" t="s">
        <v>427</v>
      </c>
      <c r="AK42" s="104">
        <v>6.8999999999999997E-4</v>
      </c>
      <c r="AL42" s="108" t="s">
        <v>427</v>
      </c>
      <c r="AM42" s="104">
        <v>1E-4</v>
      </c>
      <c r="AN42" s="104" t="s">
        <v>412</v>
      </c>
      <c r="AO42" s="104" t="s">
        <v>412</v>
      </c>
    </row>
    <row r="43" spans="1:41" x14ac:dyDescent="0.3">
      <c r="A43" s="109" t="s">
        <v>618</v>
      </c>
      <c r="B43" s="96" t="s">
        <v>372</v>
      </c>
      <c r="C43" s="96">
        <v>2E-3</v>
      </c>
      <c r="D43" s="96">
        <v>0.2</v>
      </c>
      <c r="E43" s="96">
        <v>5.0000000000000001E-4</v>
      </c>
      <c r="F43" s="104">
        <v>1.8799999999999999E-3</v>
      </c>
      <c r="G43" s="104">
        <v>0.108</v>
      </c>
      <c r="H43" s="104">
        <v>1.01E-2</v>
      </c>
      <c r="I43" s="104">
        <v>1.0800000000000001E-2</v>
      </c>
      <c r="J43" s="105">
        <f t="shared" si="0"/>
        <v>6.698564593301444E-2</v>
      </c>
      <c r="K43" s="104">
        <v>8.0800000000000004E-3</v>
      </c>
      <c r="L43" s="104">
        <v>2.52E-2</v>
      </c>
      <c r="M43" s="104">
        <v>9.58E-3</v>
      </c>
      <c r="N43" s="104">
        <v>9.2800000000000001E-3</v>
      </c>
      <c r="O43" s="105">
        <f t="shared" si="1"/>
        <v>3.1813361611876978E-2</v>
      </c>
      <c r="P43" s="104">
        <v>5.47E-3</v>
      </c>
      <c r="Q43" s="104">
        <v>4.2500000000000003E-3</v>
      </c>
      <c r="R43" s="104">
        <v>6.2899999999999998E-2</v>
      </c>
      <c r="S43" s="104">
        <v>1.95E-2</v>
      </c>
      <c r="T43" s="104">
        <v>3.2300000000000002E-2</v>
      </c>
      <c r="U43" s="104">
        <v>6.7200000000000003E-3</v>
      </c>
      <c r="V43" s="104">
        <v>4.28E-3</v>
      </c>
      <c r="W43" s="104">
        <v>2.65E-3</v>
      </c>
      <c r="X43" s="104">
        <v>5.5000000000000003E-4</v>
      </c>
      <c r="Y43" s="104">
        <v>3.49E-3</v>
      </c>
      <c r="Z43" s="104">
        <v>2.14E-3</v>
      </c>
      <c r="AA43" s="104">
        <v>1.0500000000000001E-2</v>
      </c>
      <c r="AB43" s="104">
        <v>1.0999999999999999E-2</v>
      </c>
      <c r="AC43" s="105">
        <f t="shared" si="2"/>
        <v>4.6511627906976626E-2</v>
      </c>
      <c r="AD43" s="104">
        <v>2.9700000000000001E-2</v>
      </c>
      <c r="AE43" s="104">
        <v>6.2500000000000003E-3</v>
      </c>
      <c r="AF43" s="104">
        <v>2.49E-3</v>
      </c>
      <c r="AG43" s="104">
        <v>8.1499999999999993E-3</v>
      </c>
      <c r="AH43" s="104">
        <v>1.8600000000000001E-3</v>
      </c>
      <c r="AI43" s="104">
        <v>4.9599999999999998E-2</v>
      </c>
      <c r="AJ43" s="104">
        <v>0.01</v>
      </c>
      <c r="AK43" s="104">
        <v>2.35E-2</v>
      </c>
      <c r="AL43" s="104">
        <v>3.3E-3</v>
      </c>
      <c r="AM43" s="104">
        <v>2.8900000000000002E-3</v>
      </c>
      <c r="AN43" s="104" t="s">
        <v>429</v>
      </c>
      <c r="AO43" s="104" t="s">
        <v>429</v>
      </c>
    </row>
    <row r="44" spans="1:41" x14ac:dyDescent="0.3">
      <c r="A44" s="110" t="s">
        <v>430</v>
      </c>
      <c r="B44" s="111" t="s">
        <v>372</v>
      </c>
      <c r="C44" s="111" t="s">
        <v>423</v>
      </c>
      <c r="D44" s="112" t="s">
        <v>269</v>
      </c>
      <c r="E44" s="113">
        <v>5.0000000000000001E-4</v>
      </c>
      <c r="F44" s="115">
        <f t="shared" ref="F44:AO44" si="4">IF(F$13&lt;82,0.002,(IF(F$13&gt;180,0.004,((EXP(0.8545*(LN(F$13))-1.465))*0.2)/1000)))</f>
        <v>2E-3</v>
      </c>
      <c r="G44" s="115">
        <f t="shared" si="4"/>
        <v>2.5055150610967356E-3</v>
      </c>
      <c r="H44" s="115">
        <f t="shared" si="4"/>
        <v>2E-3</v>
      </c>
      <c r="I44" s="115">
        <f t="shared" si="4"/>
        <v>2E-3</v>
      </c>
      <c r="J44" s="105" t="s">
        <v>269</v>
      </c>
      <c r="K44" s="115">
        <f t="shared" si="4"/>
        <v>2E-3</v>
      </c>
      <c r="L44" s="115">
        <f t="shared" si="4"/>
        <v>2E-3</v>
      </c>
      <c r="M44" s="115">
        <f t="shared" si="4"/>
        <v>2E-3</v>
      </c>
      <c r="N44" s="115">
        <f t="shared" si="4"/>
        <v>2E-3</v>
      </c>
      <c r="O44" s="105" t="s">
        <v>269</v>
      </c>
      <c r="P44" s="115">
        <f t="shared" si="4"/>
        <v>2E-3</v>
      </c>
      <c r="Q44" s="115">
        <f t="shared" si="4"/>
        <v>2E-3</v>
      </c>
      <c r="R44" s="115">
        <f t="shared" si="4"/>
        <v>4.0000000000000001E-3</v>
      </c>
      <c r="S44" s="115">
        <f t="shared" si="4"/>
        <v>4.0000000000000001E-3</v>
      </c>
      <c r="T44" s="115">
        <f t="shared" si="4"/>
        <v>4.0000000000000001E-3</v>
      </c>
      <c r="U44" s="115">
        <f t="shared" si="4"/>
        <v>2E-3</v>
      </c>
      <c r="V44" s="115">
        <f t="shared" si="4"/>
        <v>2E-3</v>
      </c>
      <c r="W44" s="115">
        <f t="shared" si="4"/>
        <v>4.0000000000000001E-3</v>
      </c>
      <c r="X44" s="115">
        <f t="shared" si="4"/>
        <v>4.0000000000000001E-3</v>
      </c>
      <c r="Y44" s="115">
        <f t="shared" si="4"/>
        <v>2E-3</v>
      </c>
      <c r="Z44" s="115">
        <f t="shared" si="4"/>
        <v>4.0000000000000001E-3</v>
      </c>
      <c r="AA44" s="115">
        <f t="shared" si="4"/>
        <v>4.0000000000000001E-3</v>
      </c>
      <c r="AB44" s="115">
        <f t="shared" si="4"/>
        <v>4.0000000000000001E-3</v>
      </c>
      <c r="AC44" s="105" t="s">
        <v>269</v>
      </c>
      <c r="AD44" s="115">
        <f t="shared" si="4"/>
        <v>2.3425227149663943E-3</v>
      </c>
      <c r="AE44" s="115">
        <f t="shared" si="4"/>
        <v>4.0000000000000001E-3</v>
      </c>
      <c r="AF44" s="115">
        <f t="shared" si="4"/>
        <v>4.0000000000000001E-3</v>
      </c>
      <c r="AG44" s="115">
        <f t="shared" si="4"/>
        <v>4.0000000000000001E-3</v>
      </c>
      <c r="AH44" s="115">
        <f t="shared" si="4"/>
        <v>4.0000000000000001E-3</v>
      </c>
      <c r="AI44" s="115">
        <f t="shared" si="4"/>
        <v>4.0000000000000001E-3</v>
      </c>
      <c r="AJ44" s="115">
        <f t="shared" si="4"/>
        <v>4.0000000000000001E-3</v>
      </c>
      <c r="AK44" s="115">
        <f t="shared" si="4"/>
        <v>4.0000000000000001E-3</v>
      </c>
      <c r="AL44" s="115">
        <f t="shared" si="4"/>
        <v>4.0000000000000001E-3</v>
      </c>
      <c r="AM44" s="115">
        <f t="shared" si="4"/>
        <v>2E-3</v>
      </c>
      <c r="AN44" s="115">
        <f t="shared" si="4"/>
        <v>4.0000000000000001E-3</v>
      </c>
      <c r="AO44" s="115">
        <f t="shared" si="4"/>
        <v>4.0000000000000001E-3</v>
      </c>
    </row>
    <row r="45" spans="1:41" x14ac:dyDescent="0.3">
      <c r="A45" s="93" t="s">
        <v>431</v>
      </c>
      <c r="B45" s="96" t="s">
        <v>372</v>
      </c>
      <c r="C45" s="96">
        <v>0.3</v>
      </c>
      <c r="D45" s="95">
        <v>1</v>
      </c>
      <c r="E45" s="96">
        <v>0.01</v>
      </c>
      <c r="F45" s="104">
        <v>0.29699999999999999</v>
      </c>
      <c r="G45" s="116">
        <v>1</v>
      </c>
      <c r="H45" s="104">
        <v>0.315</v>
      </c>
      <c r="I45" s="104">
        <v>0.26400000000000001</v>
      </c>
      <c r="J45" s="105">
        <f t="shared" si="0"/>
        <v>0.17616580310880828</v>
      </c>
      <c r="K45" s="104">
        <v>3.93</v>
      </c>
      <c r="L45" s="104">
        <v>16.7</v>
      </c>
      <c r="M45" s="104">
        <v>5.01</v>
      </c>
      <c r="N45" s="104">
        <v>4.71</v>
      </c>
      <c r="O45" s="105">
        <f t="shared" si="1"/>
        <v>6.1728395061728364E-2</v>
      </c>
      <c r="P45" s="104">
        <v>2.2999999999999998</v>
      </c>
      <c r="Q45" s="104">
        <v>1.42</v>
      </c>
      <c r="R45" s="104">
        <v>7.56</v>
      </c>
      <c r="S45" s="104">
        <v>1.1499999999999999</v>
      </c>
      <c r="T45" s="104">
        <v>1.41</v>
      </c>
      <c r="U45" s="104">
        <v>4.34</v>
      </c>
      <c r="V45" s="104">
        <v>0.318</v>
      </c>
      <c r="W45" s="104">
        <v>0.221</v>
      </c>
      <c r="X45" s="104">
        <v>3.5999999999999997E-2</v>
      </c>
      <c r="Y45" s="104">
        <v>0.107</v>
      </c>
      <c r="Z45" s="104">
        <v>7.6999999999999999E-2</v>
      </c>
      <c r="AA45" s="104">
        <v>3.59</v>
      </c>
      <c r="AB45" s="104">
        <v>3.88</v>
      </c>
      <c r="AC45" s="105">
        <f t="shared" si="2"/>
        <v>7.7643908969210182E-2</v>
      </c>
      <c r="AD45" s="104">
        <v>0.47</v>
      </c>
      <c r="AE45" s="104">
        <v>12.7</v>
      </c>
      <c r="AF45" s="104">
        <v>1.0900000000000001</v>
      </c>
      <c r="AG45" s="104">
        <v>6.92</v>
      </c>
      <c r="AH45" s="104">
        <v>1.25</v>
      </c>
      <c r="AI45" s="104">
        <v>0.19600000000000001</v>
      </c>
      <c r="AJ45" s="104">
        <v>0.32600000000000001</v>
      </c>
      <c r="AK45" s="104">
        <v>2.94</v>
      </c>
      <c r="AL45" s="104">
        <v>0.25600000000000001</v>
      </c>
      <c r="AM45" s="104">
        <v>0.47399999999999998</v>
      </c>
      <c r="AN45" s="104" t="s">
        <v>398</v>
      </c>
      <c r="AO45" s="104" t="s">
        <v>398</v>
      </c>
    </row>
    <row r="46" spans="1:41" x14ac:dyDescent="0.3">
      <c r="A46" s="109" t="s">
        <v>619</v>
      </c>
      <c r="B46" s="96" t="s">
        <v>372</v>
      </c>
      <c r="C46" s="96">
        <v>1E-3</v>
      </c>
      <c r="D46" s="96">
        <v>0.1</v>
      </c>
      <c r="E46" s="96">
        <v>5.0000000000000002E-5</v>
      </c>
      <c r="F46" s="104">
        <v>3.5300000000000002E-4</v>
      </c>
      <c r="G46" s="104">
        <v>4.7099999999999998E-3</v>
      </c>
      <c r="H46" s="104">
        <v>1.6000000000000001E-3</v>
      </c>
      <c r="I46" s="104">
        <v>1.09E-3</v>
      </c>
      <c r="J46" s="105">
        <f t="shared" si="0"/>
        <v>0.379182156133829</v>
      </c>
      <c r="K46" s="104">
        <v>1.2500000000000001E-2</v>
      </c>
      <c r="L46" s="104">
        <v>5.8299999999999998E-2</v>
      </c>
      <c r="M46" s="104">
        <v>1.5100000000000001E-2</v>
      </c>
      <c r="N46" s="104">
        <v>1.5800000000000002E-2</v>
      </c>
      <c r="O46" s="105">
        <f t="shared" si="1"/>
        <v>4.5307443365695851E-2</v>
      </c>
      <c r="P46" s="104">
        <v>6.5799999999999999E-3</v>
      </c>
      <c r="Q46" s="104">
        <v>4.0499999999999998E-3</v>
      </c>
      <c r="R46" s="104">
        <v>5.5100000000000003E-2</v>
      </c>
      <c r="S46" s="104">
        <v>6.5299999999999997E-2</v>
      </c>
      <c r="T46" s="104">
        <v>8.8999999999999996E-2</v>
      </c>
      <c r="U46" s="104">
        <v>3.8E-3</v>
      </c>
      <c r="V46" s="104">
        <v>2.33E-3</v>
      </c>
      <c r="W46" s="104">
        <v>1.07E-4</v>
      </c>
      <c r="X46" s="104">
        <v>9.1000000000000003E-5</v>
      </c>
      <c r="Y46" s="104" t="s">
        <v>415</v>
      </c>
      <c r="Z46" s="104" t="s">
        <v>415</v>
      </c>
      <c r="AA46" s="104">
        <v>7.8399999999999997E-2</v>
      </c>
      <c r="AB46" s="104">
        <v>7.6499999999999999E-2</v>
      </c>
      <c r="AC46" s="105">
        <f t="shared" si="2"/>
        <v>2.4531956100710125E-2</v>
      </c>
      <c r="AD46" s="104">
        <v>2.8400000000000002E-2</v>
      </c>
      <c r="AE46" s="104">
        <v>6.3299999999999999E-4</v>
      </c>
      <c r="AF46" s="104">
        <v>8.4099999999999995E-4</v>
      </c>
      <c r="AG46" s="104">
        <v>1.1299999999999999E-2</v>
      </c>
      <c r="AH46" s="104">
        <v>4.1900000000000001E-3</v>
      </c>
      <c r="AI46" s="104">
        <v>2.3E-3</v>
      </c>
      <c r="AJ46" s="104">
        <v>7.7099999999999998E-3</v>
      </c>
      <c r="AK46" s="104">
        <v>7.5700000000000003E-2</v>
      </c>
      <c r="AL46" s="104">
        <v>5.5199999999999997E-3</v>
      </c>
      <c r="AM46" s="104">
        <v>1.01E-2</v>
      </c>
      <c r="AN46" s="104" t="s">
        <v>415</v>
      </c>
      <c r="AO46" s="104" t="s">
        <v>415</v>
      </c>
    </row>
    <row r="47" spans="1:41" x14ac:dyDescent="0.3">
      <c r="A47" s="110" t="s">
        <v>432</v>
      </c>
      <c r="B47" s="111" t="s">
        <v>372</v>
      </c>
      <c r="C47" s="111" t="s">
        <v>423</v>
      </c>
      <c r="D47" s="112" t="s">
        <v>269</v>
      </c>
      <c r="E47" s="113">
        <v>5.0000000000000002E-5</v>
      </c>
      <c r="F47" s="115">
        <f t="shared" ref="F47:AO47" si="5">IF(F$13&lt;61,0.001,(IF(F$13&gt;180,0.007,(EXP(1.273*(LN(F$13))-4.705))/1000)))</f>
        <v>1.7454782651517048E-3</v>
      </c>
      <c r="G47" s="115">
        <f t="shared" si="5"/>
        <v>3.4677678159884861E-3</v>
      </c>
      <c r="H47" s="115">
        <f t="shared" si="5"/>
        <v>1.8457872937445647E-3</v>
      </c>
      <c r="I47" s="115">
        <f t="shared" si="5"/>
        <v>1.8134142793902717E-3</v>
      </c>
      <c r="J47" s="105" t="s">
        <v>269</v>
      </c>
      <c r="K47" s="115">
        <f t="shared" si="5"/>
        <v>1E-3</v>
      </c>
      <c r="L47" s="115">
        <f t="shared" si="5"/>
        <v>1E-3</v>
      </c>
      <c r="M47" s="115">
        <f t="shared" si="5"/>
        <v>1E-3</v>
      </c>
      <c r="N47" s="115">
        <f t="shared" si="5"/>
        <v>1E-3</v>
      </c>
      <c r="O47" s="105" t="s">
        <v>269</v>
      </c>
      <c r="P47" s="115">
        <f t="shared" si="5"/>
        <v>1E-3</v>
      </c>
      <c r="Q47" s="115">
        <f t="shared" si="5"/>
        <v>1E-3</v>
      </c>
      <c r="R47" s="115">
        <f t="shared" si="5"/>
        <v>7.0000000000000001E-3</v>
      </c>
      <c r="S47" s="115">
        <f t="shared" si="5"/>
        <v>7.0000000000000001E-3</v>
      </c>
      <c r="T47" s="115">
        <f t="shared" si="5"/>
        <v>7.0000000000000001E-3</v>
      </c>
      <c r="U47" s="115">
        <f t="shared" si="5"/>
        <v>1E-3</v>
      </c>
      <c r="V47" s="115">
        <f t="shared" si="5"/>
        <v>1E-3</v>
      </c>
      <c r="W47" s="115">
        <f t="shared" si="5"/>
        <v>7.0000000000000001E-3</v>
      </c>
      <c r="X47" s="115">
        <f t="shared" si="5"/>
        <v>7.0000000000000001E-3</v>
      </c>
      <c r="Y47" s="115">
        <f t="shared" si="5"/>
        <v>1E-3</v>
      </c>
      <c r="Z47" s="115">
        <f t="shared" si="5"/>
        <v>7.0000000000000001E-3</v>
      </c>
      <c r="AA47" s="115">
        <f t="shared" si="5"/>
        <v>7.0000000000000001E-3</v>
      </c>
      <c r="AB47" s="115">
        <f t="shared" si="5"/>
        <v>7.0000000000000001E-3</v>
      </c>
      <c r="AC47" s="105" t="s">
        <v>269</v>
      </c>
      <c r="AD47" s="115">
        <f t="shared" si="5"/>
        <v>3.1371070725490285E-3</v>
      </c>
      <c r="AE47" s="115">
        <f t="shared" si="5"/>
        <v>7.0000000000000001E-3</v>
      </c>
      <c r="AF47" s="115">
        <f t="shared" si="5"/>
        <v>7.0000000000000001E-3</v>
      </c>
      <c r="AG47" s="115">
        <f t="shared" si="5"/>
        <v>7.0000000000000001E-3</v>
      </c>
      <c r="AH47" s="115">
        <f t="shared" si="5"/>
        <v>7.0000000000000001E-3</v>
      </c>
      <c r="AI47" s="115">
        <f t="shared" si="5"/>
        <v>7.0000000000000001E-3</v>
      </c>
      <c r="AJ47" s="115">
        <f t="shared" si="5"/>
        <v>7.0000000000000001E-3</v>
      </c>
      <c r="AK47" s="115">
        <f t="shared" si="5"/>
        <v>7.0000000000000001E-3</v>
      </c>
      <c r="AL47" s="115">
        <f t="shared" si="5"/>
        <v>7.0000000000000001E-3</v>
      </c>
      <c r="AM47" s="115">
        <f t="shared" si="5"/>
        <v>1E-3</v>
      </c>
      <c r="AN47" s="115">
        <f t="shared" si="5"/>
        <v>7.0000000000000001E-3</v>
      </c>
      <c r="AO47" s="115">
        <f t="shared" si="5"/>
        <v>7.0000000000000001E-3</v>
      </c>
    </row>
    <row r="48" spans="1:41" x14ac:dyDescent="0.3">
      <c r="A48" s="93" t="s">
        <v>433</v>
      </c>
      <c r="B48" s="96" t="s">
        <v>372</v>
      </c>
      <c r="C48" s="96" t="s">
        <v>269</v>
      </c>
      <c r="D48" s="103" t="s">
        <v>269</v>
      </c>
      <c r="E48" s="103">
        <v>5.0000000000000001E-4</v>
      </c>
      <c r="F48" s="104" t="s">
        <v>401</v>
      </c>
      <c r="G48" s="104" t="s">
        <v>401</v>
      </c>
      <c r="H48" s="104" t="s">
        <v>401</v>
      </c>
      <c r="I48" s="104" t="s">
        <v>401</v>
      </c>
      <c r="J48" s="105" t="str">
        <f t="shared" si="0"/>
        <v>&lt;DL</v>
      </c>
      <c r="K48" s="104">
        <v>2.2000000000000001E-3</v>
      </c>
      <c r="L48" s="104">
        <v>6.3E-3</v>
      </c>
      <c r="M48" s="104">
        <v>2.2000000000000001E-3</v>
      </c>
      <c r="N48" s="104">
        <v>2.0999999999999999E-3</v>
      </c>
      <c r="O48" s="105" t="str">
        <f t="shared" si="1"/>
        <v>&lt;2xDL</v>
      </c>
      <c r="P48" s="104">
        <v>1.1999999999999999E-3</v>
      </c>
      <c r="Q48" s="104" t="s">
        <v>401</v>
      </c>
      <c r="R48" s="104">
        <v>9.7000000000000003E-3</v>
      </c>
      <c r="S48" s="104">
        <v>7.0000000000000001E-3</v>
      </c>
      <c r="T48" s="104">
        <v>1.72E-2</v>
      </c>
      <c r="U48" s="104">
        <v>1.9E-3</v>
      </c>
      <c r="V48" s="104" t="s">
        <v>401</v>
      </c>
      <c r="W48" s="104">
        <v>1.4E-3</v>
      </c>
      <c r="X48" s="104" t="s">
        <v>401</v>
      </c>
      <c r="Y48" s="104" t="s">
        <v>401</v>
      </c>
      <c r="Z48" s="104">
        <v>1.6999999999999999E-3</v>
      </c>
      <c r="AA48" s="104">
        <v>2.2000000000000001E-3</v>
      </c>
      <c r="AB48" s="104">
        <v>2.3E-3</v>
      </c>
      <c r="AC48" s="105" t="str">
        <f t="shared" si="2"/>
        <v>&lt;2xDL</v>
      </c>
      <c r="AD48" s="104" t="s">
        <v>401</v>
      </c>
      <c r="AE48" s="104">
        <v>1.6999999999999999E-3</v>
      </c>
      <c r="AF48" s="104">
        <v>2.0999999999999999E-3</v>
      </c>
      <c r="AG48" s="104">
        <v>3.0999999999999999E-3</v>
      </c>
      <c r="AH48" s="104">
        <v>1.2999999999999999E-3</v>
      </c>
      <c r="AI48" s="104">
        <v>3.3999999999999998E-3</v>
      </c>
      <c r="AJ48" s="104">
        <v>4.7999999999999996E-3</v>
      </c>
      <c r="AK48" s="104">
        <v>6.4000000000000003E-3</v>
      </c>
      <c r="AL48" s="104">
        <v>3.7000000000000002E-3</v>
      </c>
      <c r="AM48" s="104" t="s">
        <v>401</v>
      </c>
      <c r="AN48" s="104" t="s">
        <v>401</v>
      </c>
      <c r="AO48" s="104" t="s">
        <v>401</v>
      </c>
    </row>
    <row r="49" spans="1:41" x14ac:dyDescent="0.3">
      <c r="A49" s="93" t="s">
        <v>434</v>
      </c>
      <c r="B49" s="96" t="s">
        <v>372</v>
      </c>
      <c r="C49" s="96" t="s">
        <v>269</v>
      </c>
      <c r="D49" s="103" t="s">
        <v>269</v>
      </c>
      <c r="E49" s="103">
        <v>0.1</v>
      </c>
      <c r="F49" s="104">
        <v>3.74</v>
      </c>
      <c r="G49" s="104">
        <v>5.91</v>
      </c>
      <c r="H49" s="104">
        <v>3.85</v>
      </c>
      <c r="I49" s="104">
        <v>3.9</v>
      </c>
      <c r="J49" s="105">
        <f t="shared" si="0"/>
        <v>1.2903225806451568E-2</v>
      </c>
      <c r="K49" s="104">
        <v>4.4000000000000004</v>
      </c>
      <c r="L49" s="104">
        <v>6.48</v>
      </c>
      <c r="M49" s="104">
        <v>4.6399999999999997</v>
      </c>
      <c r="N49" s="104">
        <v>4.68</v>
      </c>
      <c r="O49" s="105">
        <f t="shared" si="1"/>
        <v>8.5836909871244704E-3</v>
      </c>
      <c r="P49" s="104">
        <v>4.88</v>
      </c>
      <c r="Q49" s="104">
        <v>4.5199999999999996</v>
      </c>
      <c r="R49" s="104">
        <v>53.9</v>
      </c>
      <c r="S49" s="104">
        <v>78.8</v>
      </c>
      <c r="T49" s="104">
        <v>188</v>
      </c>
      <c r="U49" s="104">
        <v>3.87</v>
      </c>
      <c r="V49" s="104">
        <v>2.81</v>
      </c>
      <c r="W49" s="104">
        <v>23.5</v>
      </c>
      <c r="X49" s="104">
        <v>30.6</v>
      </c>
      <c r="Y49" s="104">
        <v>1.71</v>
      </c>
      <c r="Z49" s="104">
        <v>45.4</v>
      </c>
      <c r="AA49" s="104">
        <v>17.7</v>
      </c>
      <c r="AB49" s="104">
        <v>17.3</v>
      </c>
      <c r="AC49" s="105">
        <f t="shared" si="2"/>
        <v>2.2857142857142777E-2</v>
      </c>
      <c r="AD49" s="104">
        <v>5.2</v>
      </c>
      <c r="AE49" s="104">
        <v>43.2</v>
      </c>
      <c r="AF49" s="104">
        <v>23.7</v>
      </c>
      <c r="AG49" s="104">
        <v>22.3</v>
      </c>
      <c r="AH49" s="104">
        <v>21.4</v>
      </c>
      <c r="AI49" s="104">
        <v>49.2</v>
      </c>
      <c r="AJ49" s="104">
        <v>137</v>
      </c>
      <c r="AK49" s="104">
        <v>31.2</v>
      </c>
      <c r="AL49" s="104">
        <v>118</v>
      </c>
      <c r="AM49" s="104">
        <v>1.57</v>
      </c>
      <c r="AN49" s="104" t="s">
        <v>394</v>
      </c>
      <c r="AO49" s="104" t="s">
        <v>394</v>
      </c>
    </row>
    <row r="50" spans="1:41" x14ac:dyDescent="0.3">
      <c r="A50" s="93" t="s">
        <v>435</v>
      </c>
      <c r="B50" s="96" t="s">
        <v>372</v>
      </c>
      <c r="C50" s="96" t="s">
        <v>269</v>
      </c>
      <c r="D50" s="96">
        <v>0.5</v>
      </c>
      <c r="E50" s="96">
        <v>5.0000000000000002E-5</v>
      </c>
      <c r="F50" s="104">
        <v>0.17799999999999999</v>
      </c>
      <c r="G50" s="104">
        <v>0.27400000000000002</v>
      </c>
      <c r="H50" s="104">
        <v>2.8299999999999999E-2</v>
      </c>
      <c r="I50" s="104">
        <v>2.63E-2</v>
      </c>
      <c r="J50" s="105">
        <f t="shared" si="0"/>
        <v>7.3260073260073208E-2</v>
      </c>
      <c r="K50" s="104">
        <v>0.19800000000000001</v>
      </c>
      <c r="L50" s="104">
        <v>0.71699999999999997</v>
      </c>
      <c r="M50" s="104">
        <v>0.247</v>
      </c>
      <c r="N50" s="104">
        <v>0.23300000000000001</v>
      </c>
      <c r="O50" s="105">
        <f t="shared" si="1"/>
        <v>5.8333333333333272E-2</v>
      </c>
      <c r="P50" s="104">
        <v>0.15</v>
      </c>
      <c r="Q50" s="104">
        <v>0.126</v>
      </c>
      <c r="R50" s="104">
        <v>1.46</v>
      </c>
      <c r="S50" s="104">
        <v>1.01</v>
      </c>
      <c r="T50" s="104">
        <v>0.57299999999999995</v>
      </c>
      <c r="U50" s="104">
        <v>0.16400000000000001</v>
      </c>
      <c r="V50" s="104">
        <v>2.7099999999999999E-2</v>
      </c>
      <c r="W50" s="104">
        <v>0.44</v>
      </c>
      <c r="X50" s="104">
        <v>1.7999999999999999E-2</v>
      </c>
      <c r="Y50" s="104">
        <v>2.5600000000000002E-3</v>
      </c>
      <c r="Z50" s="104">
        <v>0.56599999999999995</v>
      </c>
      <c r="AA50" s="104">
        <v>0.58499999999999996</v>
      </c>
      <c r="AB50" s="104">
        <v>0.60399999999999998</v>
      </c>
      <c r="AC50" s="105">
        <f t="shared" si="2"/>
        <v>3.1959629941127027E-2</v>
      </c>
      <c r="AD50" s="104">
        <v>0.67200000000000004</v>
      </c>
      <c r="AE50" s="104">
        <v>6.61</v>
      </c>
      <c r="AF50" s="104">
        <v>0.47499999999999998</v>
      </c>
      <c r="AG50" s="104">
        <v>0.79800000000000004</v>
      </c>
      <c r="AH50" s="104">
        <v>1.0900000000000001</v>
      </c>
      <c r="AI50" s="104">
        <v>0.28599999999999998</v>
      </c>
      <c r="AJ50" s="104">
        <v>0.115</v>
      </c>
      <c r="AK50" s="104">
        <v>0.95199999999999996</v>
      </c>
      <c r="AL50" s="104">
        <v>5.33E-2</v>
      </c>
      <c r="AM50" s="104">
        <v>3.2300000000000002E-2</v>
      </c>
      <c r="AN50" s="104">
        <v>1.6000000000000001E-4</v>
      </c>
      <c r="AO50" s="104" t="s">
        <v>412</v>
      </c>
    </row>
    <row r="51" spans="1:41" x14ac:dyDescent="0.3">
      <c r="A51" s="93" t="s">
        <v>436</v>
      </c>
      <c r="B51" s="96" t="s">
        <v>372</v>
      </c>
      <c r="C51" s="96">
        <v>2.5999999999999998E-5</v>
      </c>
      <c r="D51" s="96">
        <v>5.0000000000000001E-3</v>
      </c>
      <c r="E51" s="96">
        <v>1.0000000000000001E-5</v>
      </c>
      <c r="F51" s="104">
        <v>5.9000000000000003E-6</v>
      </c>
      <c r="G51" s="104">
        <v>8.8000000000000004E-6</v>
      </c>
      <c r="H51" s="104">
        <v>1.38E-5</v>
      </c>
      <c r="I51" s="104">
        <v>8.6999999999999997E-6</v>
      </c>
      <c r="J51" s="105" t="str">
        <f t="shared" si="0"/>
        <v>&lt;2xDL</v>
      </c>
      <c r="K51" s="104">
        <v>1.5400000000000002E-5</v>
      </c>
      <c r="L51" s="104">
        <v>3.3000000000000003E-5</v>
      </c>
      <c r="M51" s="104">
        <v>2.0400000000000001E-5</v>
      </c>
      <c r="N51" s="104">
        <v>4.1E-5</v>
      </c>
      <c r="O51" s="105">
        <f t="shared" si="1"/>
        <v>0.67100977198697065</v>
      </c>
      <c r="P51" s="104">
        <v>3.3599999999999997E-5</v>
      </c>
      <c r="Q51" s="104">
        <v>3.4600000000000001E-5</v>
      </c>
      <c r="R51" s="104">
        <v>2.83E-5</v>
      </c>
      <c r="S51" s="104">
        <v>8.1000000000000004E-6</v>
      </c>
      <c r="T51" s="104">
        <v>1.7600000000000001E-5</v>
      </c>
      <c r="U51" s="104">
        <v>2.05E-5</v>
      </c>
      <c r="V51" s="104">
        <v>1.3699999999999999E-5</v>
      </c>
      <c r="W51" s="104">
        <v>5.9000000000000003E-6</v>
      </c>
      <c r="X51" s="104" t="s">
        <v>421</v>
      </c>
      <c r="Y51" s="104">
        <v>3.1099999999999997E-5</v>
      </c>
      <c r="Z51" s="104">
        <v>3.18E-5</v>
      </c>
      <c r="AA51" s="104">
        <v>2.6599999999999999E-5</v>
      </c>
      <c r="AB51" s="104">
        <v>1.11E-5</v>
      </c>
      <c r="AC51" s="105" t="str">
        <f t="shared" si="2"/>
        <v>&lt;2xDL</v>
      </c>
      <c r="AD51" s="104">
        <v>8.6999999999999997E-6</v>
      </c>
      <c r="AE51" s="104" t="s">
        <v>421</v>
      </c>
      <c r="AF51" s="104">
        <v>9.7999999999999993E-6</v>
      </c>
      <c r="AG51" s="104">
        <v>2.9799999999999999E-5</v>
      </c>
      <c r="AH51" s="104" t="s">
        <v>421</v>
      </c>
      <c r="AI51" s="104">
        <v>6.9E-6</v>
      </c>
      <c r="AJ51" s="104">
        <v>1.08E-5</v>
      </c>
      <c r="AK51" s="104">
        <v>1.3200000000000001E-5</v>
      </c>
      <c r="AL51" s="104" t="s">
        <v>421</v>
      </c>
      <c r="AM51" s="104" t="s">
        <v>421</v>
      </c>
      <c r="AN51" s="104" t="s">
        <v>421</v>
      </c>
      <c r="AO51" s="104" t="s">
        <v>421</v>
      </c>
    </row>
    <row r="52" spans="1:41" x14ac:dyDescent="0.3">
      <c r="A52" s="93" t="s">
        <v>437</v>
      </c>
      <c r="B52" s="96" t="s">
        <v>372</v>
      </c>
      <c r="C52" s="96">
        <v>7.3000000000000001E-3</v>
      </c>
      <c r="D52" s="103" t="s">
        <v>269</v>
      </c>
      <c r="E52" s="103">
        <v>5.0000000000000002E-5</v>
      </c>
      <c r="F52" s="104">
        <v>8.6000000000000003E-5</v>
      </c>
      <c r="G52" s="104">
        <v>9.3999999999999994E-5</v>
      </c>
      <c r="H52" s="104">
        <v>8.7999999999999998E-5</v>
      </c>
      <c r="I52" s="104">
        <v>9.7999999999999997E-5</v>
      </c>
      <c r="J52" s="105" t="str">
        <f t="shared" si="0"/>
        <v>&lt;2xDL</v>
      </c>
      <c r="K52" s="104">
        <v>5.31E-4</v>
      </c>
      <c r="L52" s="104">
        <v>1.15E-3</v>
      </c>
      <c r="M52" s="104">
        <v>5.0600000000000005E-4</v>
      </c>
      <c r="N52" s="104">
        <v>5.0500000000000002E-4</v>
      </c>
      <c r="O52" s="105">
        <f t="shared" si="1"/>
        <v>1.9782393669634502E-3</v>
      </c>
      <c r="P52" s="104">
        <v>3.8099999999999999E-4</v>
      </c>
      <c r="Q52" s="104">
        <v>3.4900000000000003E-4</v>
      </c>
      <c r="R52" s="104">
        <v>3.88E-4</v>
      </c>
      <c r="S52" s="104">
        <v>4.7100000000000001E-4</v>
      </c>
      <c r="T52" s="104">
        <v>9.3000000000000005E-4</v>
      </c>
      <c r="U52" s="104">
        <v>9.2E-5</v>
      </c>
      <c r="V52" s="104">
        <v>8.3999999999999995E-5</v>
      </c>
      <c r="W52" s="104" t="s">
        <v>415</v>
      </c>
      <c r="X52" s="104">
        <v>9.1000000000000003E-5</v>
      </c>
      <c r="Y52" s="104" t="s">
        <v>415</v>
      </c>
      <c r="Z52" s="104" t="s">
        <v>415</v>
      </c>
      <c r="AA52" s="104">
        <v>2.2599999999999999E-4</v>
      </c>
      <c r="AB52" s="104">
        <v>1.8200000000000001E-4</v>
      </c>
      <c r="AC52" s="105" t="str">
        <f t="shared" si="2"/>
        <v>&lt;2xDL</v>
      </c>
      <c r="AD52" s="104">
        <v>5.8399999999999999E-4</v>
      </c>
      <c r="AE52" s="104">
        <v>9.1600000000000004E-4</v>
      </c>
      <c r="AF52" s="104">
        <v>1.8100000000000001E-4</v>
      </c>
      <c r="AG52" s="104">
        <v>3.0200000000000002E-4</v>
      </c>
      <c r="AH52" s="104">
        <v>2.4600000000000002E-4</v>
      </c>
      <c r="AI52" s="104">
        <v>5.5000000000000002E-5</v>
      </c>
      <c r="AJ52" s="104">
        <v>2.7999999999999998E-4</v>
      </c>
      <c r="AK52" s="104">
        <v>1.1E-4</v>
      </c>
      <c r="AL52" s="108" t="s">
        <v>412</v>
      </c>
      <c r="AM52" s="104" t="s">
        <v>415</v>
      </c>
      <c r="AN52" s="104" t="s">
        <v>415</v>
      </c>
      <c r="AO52" s="104" t="s">
        <v>415</v>
      </c>
    </row>
    <row r="53" spans="1:41" x14ac:dyDescent="0.3">
      <c r="A53" s="109" t="s">
        <v>620</v>
      </c>
      <c r="B53" s="96" t="s">
        <v>372</v>
      </c>
      <c r="C53" s="96">
        <v>2.5000000000000001E-2</v>
      </c>
      <c r="D53" s="96">
        <v>0.3</v>
      </c>
      <c r="E53" s="96">
        <v>5.0000000000000001E-4</v>
      </c>
      <c r="F53" s="104">
        <v>7.9000000000000001E-4</v>
      </c>
      <c r="G53" s="104">
        <v>1.5100000000000001E-3</v>
      </c>
      <c r="H53" s="104">
        <v>8.8000000000000003E-4</v>
      </c>
      <c r="I53" s="104">
        <v>7.7999999999999999E-4</v>
      </c>
      <c r="J53" s="105" t="str">
        <f t="shared" si="0"/>
        <v>&lt;2xDL</v>
      </c>
      <c r="K53" s="104">
        <v>2.8700000000000002E-3</v>
      </c>
      <c r="L53" s="104">
        <v>9.7800000000000005E-3</v>
      </c>
      <c r="M53" s="104">
        <v>3.4399999999999999E-3</v>
      </c>
      <c r="N53" s="104">
        <v>3.3999999999999998E-3</v>
      </c>
      <c r="O53" s="105">
        <f t="shared" si="1"/>
        <v>1.1695906432748569E-2</v>
      </c>
      <c r="P53" s="104">
        <v>1.89E-3</v>
      </c>
      <c r="Q53" s="104">
        <v>1.4400000000000001E-3</v>
      </c>
      <c r="R53" s="104">
        <v>3.3600000000000001E-3</v>
      </c>
      <c r="S53" s="104">
        <v>3.4199999999999999E-3</v>
      </c>
      <c r="T53" s="104">
        <v>5.5999999999999999E-3</v>
      </c>
      <c r="U53" s="104">
        <v>2.6900000000000001E-3</v>
      </c>
      <c r="V53" s="104">
        <v>6.8000000000000005E-4</v>
      </c>
      <c r="W53" s="104">
        <v>3.9199999999999999E-3</v>
      </c>
      <c r="X53" s="104" t="s">
        <v>429</v>
      </c>
      <c r="Y53" s="104">
        <v>1.5499999999999999E-3</v>
      </c>
      <c r="Z53" s="104">
        <v>5.2300000000000003E-3</v>
      </c>
      <c r="AA53" s="104">
        <v>1.1999999999999999E-3</v>
      </c>
      <c r="AB53" s="104">
        <v>1.1900000000000001E-3</v>
      </c>
      <c r="AC53" s="105" t="str">
        <f t="shared" si="2"/>
        <v>&lt;2xDL</v>
      </c>
      <c r="AD53" s="104">
        <v>8.9999999999999998E-4</v>
      </c>
      <c r="AE53" s="104">
        <v>2.8300000000000001E-3</v>
      </c>
      <c r="AF53" s="104">
        <v>1.1299999999999999E-3</v>
      </c>
      <c r="AG53" s="104">
        <v>4.0000000000000001E-3</v>
      </c>
      <c r="AH53" s="104">
        <v>8.8999999999999995E-4</v>
      </c>
      <c r="AI53" s="104">
        <v>6.6E-4</v>
      </c>
      <c r="AJ53" s="104">
        <v>1.8E-3</v>
      </c>
      <c r="AK53" s="104">
        <v>1.1999999999999999E-3</v>
      </c>
      <c r="AL53" s="108" t="s">
        <v>401</v>
      </c>
      <c r="AM53" s="104" t="s">
        <v>429</v>
      </c>
      <c r="AN53" s="104" t="s">
        <v>429</v>
      </c>
      <c r="AO53" s="104" t="s">
        <v>429</v>
      </c>
    </row>
    <row r="54" spans="1:41" x14ac:dyDescent="0.3">
      <c r="A54" s="117" t="s">
        <v>438</v>
      </c>
      <c r="B54" s="111" t="s">
        <v>372</v>
      </c>
      <c r="C54" s="111" t="s">
        <v>423</v>
      </c>
      <c r="D54" s="112" t="s">
        <v>269</v>
      </c>
      <c r="E54" s="113">
        <v>5.0000000000000001E-4</v>
      </c>
      <c r="F54" s="115">
        <f t="shared" ref="F54:AO54" si="6">IF(F$13&lt;61,0.025,(IF(F$13&gt;180,0.15,(EXP(0.76*(LN(F$13))+1.06))/1000)))</f>
        <v>6.6787077370130746E-2</v>
      </c>
      <c r="G54" s="115">
        <f t="shared" si="6"/>
        <v>0.10061988621171125</v>
      </c>
      <c r="H54" s="115">
        <f t="shared" si="6"/>
        <v>6.9052645807325577E-2</v>
      </c>
      <c r="I54" s="115">
        <f t="shared" si="6"/>
        <v>6.8327021625292264E-2</v>
      </c>
      <c r="J54" s="105" t="s">
        <v>269</v>
      </c>
      <c r="K54" s="115">
        <f t="shared" si="6"/>
        <v>2.5000000000000001E-2</v>
      </c>
      <c r="L54" s="115">
        <f t="shared" si="6"/>
        <v>2.5000000000000001E-2</v>
      </c>
      <c r="M54" s="115">
        <f t="shared" si="6"/>
        <v>2.5000000000000001E-2</v>
      </c>
      <c r="N54" s="115">
        <f t="shared" si="6"/>
        <v>2.5000000000000001E-2</v>
      </c>
      <c r="O54" s="105" t="s">
        <v>269</v>
      </c>
      <c r="P54" s="115">
        <f t="shared" si="6"/>
        <v>2.5000000000000001E-2</v>
      </c>
      <c r="Q54" s="115">
        <f t="shared" si="6"/>
        <v>2.5000000000000001E-2</v>
      </c>
      <c r="R54" s="115">
        <f t="shared" si="6"/>
        <v>0.15</v>
      </c>
      <c r="S54" s="115">
        <f t="shared" si="6"/>
        <v>0.15</v>
      </c>
      <c r="T54" s="115">
        <f t="shared" si="6"/>
        <v>0.15</v>
      </c>
      <c r="U54" s="115">
        <f t="shared" si="6"/>
        <v>2.5000000000000001E-2</v>
      </c>
      <c r="V54" s="115">
        <f t="shared" si="6"/>
        <v>2.5000000000000001E-2</v>
      </c>
      <c r="W54" s="115">
        <f t="shared" si="6"/>
        <v>0.15</v>
      </c>
      <c r="X54" s="115">
        <f t="shared" si="6"/>
        <v>0.15</v>
      </c>
      <c r="Y54" s="115">
        <f t="shared" si="6"/>
        <v>2.5000000000000001E-2</v>
      </c>
      <c r="Z54" s="115">
        <f t="shared" si="6"/>
        <v>0.15</v>
      </c>
      <c r="AA54" s="115">
        <f t="shared" si="6"/>
        <v>0.15</v>
      </c>
      <c r="AB54" s="115">
        <f t="shared" si="6"/>
        <v>0.15</v>
      </c>
      <c r="AC54" s="105" t="s">
        <v>269</v>
      </c>
      <c r="AD54" s="115">
        <f t="shared" si="6"/>
        <v>9.4776645304053025E-2</v>
      </c>
      <c r="AE54" s="115">
        <f t="shared" si="6"/>
        <v>0.15</v>
      </c>
      <c r="AF54" s="115">
        <f t="shared" si="6"/>
        <v>0.15</v>
      </c>
      <c r="AG54" s="115">
        <f t="shared" si="6"/>
        <v>0.15</v>
      </c>
      <c r="AH54" s="115">
        <f t="shared" si="6"/>
        <v>0.15</v>
      </c>
      <c r="AI54" s="115">
        <f t="shared" si="6"/>
        <v>0.15</v>
      </c>
      <c r="AJ54" s="115">
        <f t="shared" si="6"/>
        <v>0.15</v>
      </c>
      <c r="AK54" s="115">
        <f t="shared" si="6"/>
        <v>0.15</v>
      </c>
      <c r="AL54" s="115">
        <f t="shared" si="6"/>
        <v>0.15</v>
      </c>
      <c r="AM54" s="115">
        <f t="shared" si="6"/>
        <v>2.5000000000000001E-2</v>
      </c>
      <c r="AN54" s="115">
        <f t="shared" si="6"/>
        <v>0.15</v>
      </c>
      <c r="AO54" s="115">
        <f t="shared" si="6"/>
        <v>0.15</v>
      </c>
    </row>
    <row r="55" spans="1:41" x14ac:dyDescent="0.3">
      <c r="A55" s="93" t="s">
        <v>439</v>
      </c>
      <c r="B55" s="96" t="s">
        <v>372</v>
      </c>
      <c r="C55" s="96" t="s">
        <v>269</v>
      </c>
      <c r="D55" s="103" t="s">
        <v>269</v>
      </c>
      <c r="E55" s="103">
        <v>0.05</v>
      </c>
      <c r="F55" s="104" t="s">
        <v>425</v>
      </c>
      <c r="G55" s="104" t="s">
        <v>425</v>
      </c>
      <c r="H55" s="104" t="s">
        <v>425</v>
      </c>
      <c r="I55" s="104" t="s">
        <v>425</v>
      </c>
      <c r="J55" s="105" t="str">
        <f t="shared" si="0"/>
        <v>&lt;DL</v>
      </c>
      <c r="K55" s="104">
        <v>0.123</v>
      </c>
      <c r="L55" s="104">
        <v>0.36199999999999999</v>
      </c>
      <c r="M55" s="104">
        <v>0.14499999999999999</v>
      </c>
      <c r="N55" s="104">
        <v>0.13300000000000001</v>
      </c>
      <c r="O55" s="105" t="str">
        <f t="shared" si="1"/>
        <v>&lt;2xDL</v>
      </c>
      <c r="P55" s="104">
        <v>9.2999999999999999E-2</v>
      </c>
      <c r="Q55" s="104" t="s">
        <v>425</v>
      </c>
      <c r="R55" s="104">
        <v>0.152</v>
      </c>
      <c r="S55" s="104" t="s">
        <v>425</v>
      </c>
      <c r="T55" s="104">
        <v>0.05</v>
      </c>
      <c r="U55" s="104">
        <v>0.21099999999999999</v>
      </c>
      <c r="V55" s="104" t="s">
        <v>425</v>
      </c>
      <c r="W55" s="104" t="s">
        <v>425</v>
      </c>
      <c r="X55" s="104">
        <v>5.3999999999999999E-2</v>
      </c>
      <c r="Y55" s="104" t="s">
        <v>425</v>
      </c>
      <c r="Z55" s="104" t="s">
        <v>425</v>
      </c>
      <c r="AA55" s="104">
        <v>5.5E-2</v>
      </c>
      <c r="AB55" s="104">
        <v>5.6000000000000001E-2</v>
      </c>
      <c r="AC55" s="105" t="str">
        <f t="shared" si="2"/>
        <v>&lt;2xDL</v>
      </c>
      <c r="AD55" s="104" t="s">
        <v>425</v>
      </c>
      <c r="AE55" s="104" t="s">
        <v>425</v>
      </c>
      <c r="AF55" s="104" t="s">
        <v>425</v>
      </c>
      <c r="AG55" s="104">
        <v>0.23799999999999999</v>
      </c>
      <c r="AH55" s="104" t="s">
        <v>425</v>
      </c>
      <c r="AI55" s="104" t="s">
        <v>425</v>
      </c>
      <c r="AJ55" s="104" t="s">
        <v>425</v>
      </c>
      <c r="AK55" s="104">
        <v>5.1999999999999998E-2</v>
      </c>
      <c r="AL55" s="104" t="s">
        <v>425</v>
      </c>
      <c r="AM55" s="104" t="s">
        <v>425</v>
      </c>
      <c r="AN55" s="104" t="s">
        <v>425</v>
      </c>
      <c r="AO55" s="104" t="s">
        <v>425</v>
      </c>
    </row>
    <row r="56" spans="1:41" x14ac:dyDescent="0.3">
      <c r="A56" s="93" t="s">
        <v>440</v>
      </c>
      <c r="B56" s="96" t="s">
        <v>372</v>
      </c>
      <c r="C56" s="96" t="s">
        <v>269</v>
      </c>
      <c r="D56" s="103" t="s">
        <v>269</v>
      </c>
      <c r="E56" s="103">
        <v>0.1</v>
      </c>
      <c r="F56" s="104">
        <v>1.42</v>
      </c>
      <c r="G56" s="104">
        <v>1.27</v>
      </c>
      <c r="H56" s="104">
        <v>1.39</v>
      </c>
      <c r="I56" s="104">
        <v>1.45</v>
      </c>
      <c r="J56" s="105">
        <f t="shared" si="0"/>
        <v>4.2253521126760604E-2</v>
      </c>
      <c r="K56" s="104">
        <v>1.35</v>
      </c>
      <c r="L56" s="104">
        <v>2.72</v>
      </c>
      <c r="M56" s="104">
        <v>1.5</v>
      </c>
      <c r="N56" s="104">
        <v>1.51</v>
      </c>
      <c r="O56" s="105">
        <f t="shared" si="1"/>
        <v>6.6445182724252554E-3</v>
      </c>
      <c r="P56" s="104">
        <v>1.28</v>
      </c>
      <c r="Q56" s="104">
        <v>1.18</v>
      </c>
      <c r="R56" s="104">
        <v>3.69</v>
      </c>
      <c r="S56" s="104">
        <v>4.58</v>
      </c>
      <c r="T56" s="104">
        <v>7.54</v>
      </c>
      <c r="U56" s="104">
        <v>2.79</v>
      </c>
      <c r="V56" s="104">
        <v>2.48</v>
      </c>
      <c r="W56" s="104">
        <v>1.91</v>
      </c>
      <c r="X56" s="104">
        <v>5.35</v>
      </c>
      <c r="Y56" s="104">
        <v>1.5</v>
      </c>
      <c r="Z56" s="104">
        <v>2.52</v>
      </c>
      <c r="AA56" s="104">
        <v>2.36</v>
      </c>
      <c r="AB56" s="104">
        <v>2.38</v>
      </c>
      <c r="AC56" s="105">
        <f t="shared" si="2"/>
        <v>8.4388185654008518E-3</v>
      </c>
      <c r="AD56" s="104">
        <v>1.96</v>
      </c>
      <c r="AE56" s="104">
        <v>4.92</v>
      </c>
      <c r="AF56" s="104">
        <v>2.02</v>
      </c>
      <c r="AG56" s="104">
        <v>2.2599999999999998</v>
      </c>
      <c r="AH56" s="104">
        <v>2.16</v>
      </c>
      <c r="AI56" s="104">
        <v>2.2000000000000002</v>
      </c>
      <c r="AJ56" s="104">
        <v>2.1</v>
      </c>
      <c r="AK56" s="104">
        <v>2.63</v>
      </c>
      <c r="AL56" s="104">
        <v>2.2400000000000002</v>
      </c>
      <c r="AM56" s="104">
        <v>0.53</v>
      </c>
      <c r="AN56" s="104" t="s">
        <v>394</v>
      </c>
      <c r="AO56" s="104" t="s">
        <v>394</v>
      </c>
    </row>
    <row r="57" spans="1:41" x14ac:dyDescent="0.3">
      <c r="A57" s="93" t="s">
        <v>441</v>
      </c>
      <c r="B57" s="96" t="s">
        <v>372</v>
      </c>
      <c r="C57" s="96">
        <v>1E-3</v>
      </c>
      <c r="D57" s="103" t="s">
        <v>269</v>
      </c>
      <c r="E57" s="103">
        <v>1E-4</v>
      </c>
      <c r="F57" s="104" t="s">
        <v>415</v>
      </c>
      <c r="G57" s="104" t="s">
        <v>415</v>
      </c>
      <c r="H57" s="104" t="s">
        <v>415</v>
      </c>
      <c r="I57" s="104" t="s">
        <v>415</v>
      </c>
      <c r="J57" s="105" t="str">
        <f t="shared" si="0"/>
        <v>&lt;DL</v>
      </c>
      <c r="K57" s="104">
        <v>6.8999999999999997E-5</v>
      </c>
      <c r="L57" s="104">
        <v>1.3899999999999999E-4</v>
      </c>
      <c r="M57" s="104">
        <v>5.3999999999999998E-5</v>
      </c>
      <c r="N57" s="104">
        <v>6.4999999999999994E-5</v>
      </c>
      <c r="O57" s="105" t="str">
        <f t="shared" si="1"/>
        <v>&lt;2xDL</v>
      </c>
      <c r="P57" s="104">
        <v>5.5000000000000002E-5</v>
      </c>
      <c r="Q57" s="104">
        <v>6.2000000000000003E-5</v>
      </c>
      <c r="R57" s="104">
        <v>8.0000000000000007E-5</v>
      </c>
      <c r="S57" s="104">
        <v>2.2699999999999999E-4</v>
      </c>
      <c r="T57" s="104">
        <v>3.1900000000000001E-3</v>
      </c>
      <c r="U57" s="104">
        <v>8.6000000000000003E-5</v>
      </c>
      <c r="V57" s="104">
        <v>6.0999999999999999E-5</v>
      </c>
      <c r="W57" s="104">
        <v>5.3999999999999998E-5</v>
      </c>
      <c r="X57" s="104" t="s">
        <v>415</v>
      </c>
      <c r="Y57" s="104" t="s">
        <v>415</v>
      </c>
      <c r="Z57" s="104" t="s">
        <v>415</v>
      </c>
      <c r="AA57" s="104">
        <v>7.4999999999999993E-5</v>
      </c>
      <c r="AB57" s="104">
        <v>5.8999999999999998E-5</v>
      </c>
      <c r="AC57" s="105" t="str">
        <f t="shared" si="2"/>
        <v>&lt;2xDL</v>
      </c>
      <c r="AD57" s="104" t="s">
        <v>415</v>
      </c>
      <c r="AE57" s="104">
        <v>1.7200000000000001E-4</v>
      </c>
      <c r="AF57" s="104">
        <v>6.3E-5</v>
      </c>
      <c r="AG57" s="104">
        <v>1.5200000000000001E-4</v>
      </c>
      <c r="AH57" s="104">
        <v>6.6000000000000005E-5</v>
      </c>
      <c r="AI57" s="104">
        <v>3.4000000000000002E-4</v>
      </c>
      <c r="AJ57" s="104">
        <v>1.1800000000000001E-3</v>
      </c>
      <c r="AK57" s="104">
        <v>1.9000000000000001E-4</v>
      </c>
      <c r="AL57" s="104">
        <v>2.1000000000000001E-4</v>
      </c>
      <c r="AM57" s="104" t="s">
        <v>415</v>
      </c>
      <c r="AN57" s="104" t="s">
        <v>415</v>
      </c>
      <c r="AO57" s="104" t="s">
        <v>415</v>
      </c>
    </row>
    <row r="58" spans="1:41" x14ac:dyDescent="0.3">
      <c r="A58" s="93" t="s">
        <v>442</v>
      </c>
      <c r="B58" s="96" t="s">
        <v>372</v>
      </c>
      <c r="C58" s="96" t="s">
        <v>269</v>
      </c>
      <c r="D58" s="103" t="s">
        <v>269</v>
      </c>
      <c r="E58" s="103">
        <v>0.05</v>
      </c>
      <c r="F58" s="104">
        <v>2.8</v>
      </c>
      <c r="G58" s="104">
        <v>3.96</v>
      </c>
      <c r="H58" s="104">
        <v>2.87</v>
      </c>
      <c r="I58" s="104">
        <v>2.9</v>
      </c>
      <c r="J58" s="105">
        <f t="shared" si="0"/>
        <v>1.0398613518197507E-2</v>
      </c>
      <c r="K58" s="104">
        <v>7.54</v>
      </c>
      <c r="L58" s="104">
        <v>21.2</v>
      </c>
      <c r="M58" s="104">
        <v>8.85</v>
      </c>
      <c r="N58" s="104">
        <v>8.83</v>
      </c>
      <c r="O58" s="105">
        <f t="shared" si="1"/>
        <v>2.2624434389139788E-3</v>
      </c>
      <c r="P58" s="104">
        <v>5.63</v>
      </c>
      <c r="Q58" s="104">
        <v>4.3099999999999996</v>
      </c>
      <c r="R58" s="104">
        <v>9.26</v>
      </c>
      <c r="S58" s="104">
        <v>4.28</v>
      </c>
      <c r="T58" s="104">
        <v>4.88</v>
      </c>
      <c r="U58" s="104">
        <v>5.87</v>
      </c>
      <c r="V58" s="104">
        <v>2.4</v>
      </c>
      <c r="W58" s="104">
        <v>3.18</v>
      </c>
      <c r="X58" s="104">
        <v>6.54</v>
      </c>
      <c r="Y58" s="104">
        <v>2.95</v>
      </c>
      <c r="Z58" s="104">
        <v>3.46</v>
      </c>
      <c r="AA58" s="104">
        <v>4.26</v>
      </c>
      <c r="AB58" s="104">
        <v>4.38</v>
      </c>
      <c r="AC58" s="105">
        <f t="shared" si="2"/>
        <v>2.7777777777777801E-2</v>
      </c>
      <c r="AD58" s="104">
        <v>0.63400000000000001</v>
      </c>
      <c r="AE58" s="104">
        <v>6.29</v>
      </c>
      <c r="AF58" s="104">
        <v>3.04</v>
      </c>
      <c r="AG58" s="104">
        <v>6.92</v>
      </c>
      <c r="AH58" s="104">
        <v>2.86</v>
      </c>
      <c r="AI58" s="104">
        <v>2.88</v>
      </c>
      <c r="AJ58" s="104">
        <v>5.09</v>
      </c>
      <c r="AK58" s="104">
        <v>5.57</v>
      </c>
      <c r="AL58" s="104">
        <v>1.37</v>
      </c>
      <c r="AM58" s="104">
        <v>0.65800000000000003</v>
      </c>
      <c r="AN58" s="104" t="s">
        <v>425</v>
      </c>
      <c r="AO58" s="104" t="s">
        <v>425</v>
      </c>
    </row>
    <row r="59" spans="1:41" x14ac:dyDescent="0.3">
      <c r="A59" s="93" t="s">
        <v>443</v>
      </c>
      <c r="B59" s="96" t="s">
        <v>372</v>
      </c>
      <c r="C59" s="118">
        <v>1E-4</v>
      </c>
      <c r="D59" s="96">
        <v>0.1</v>
      </c>
      <c r="E59" s="96">
        <v>1.0000000000000001E-5</v>
      </c>
      <c r="F59" s="104">
        <v>1.8E-5</v>
      </c>
      <c r="G59" s="104">
        <v>1.1E-4</v>
      </c>
      <c r="H59" s="104">
        <v>4.6E-5</v>
      </c>
      <c r="I59" s="104">
        <v>3.8999999999999999E-5</v>
      </c>
      <c r="J59" s="105" t="str">
        <f t="shared" si="0"/>
        <v>&lt;2xDL</v>
      </c>
      <c r="K59" s="104">
        <v>1.4200000000000001E-4</v>
      </c>
      <c r="L59" s="104">
        <v>6.4400000000000004E-4</v>
      </c>
      <c r="M59" s="104">
        <v>1.5699999999999999E-4</v>
      </c>
      <c r="N59" s="104">
        <v>1.8200000000000001E-4</v>
      </c>
      <c r="O59" s="105">
        <f t="shared" si="1"/>
        <v>0.14749262536873162</v>
      </c>
      <c r="P59" s="104">
        <v>8.8999999999999995E-5</v>
      </c>
      <c r="Q59" s="104">
        <v>6.3E-5</v>
      </c>
      <c r="R59" s="104">
        <v>1.1199999999999999E-3</v>
      </c>
      <c r="S59" s="104">
        <v>1.4E-3</v>
      </c>
      <c r="T59" s="104">
        <v>2.81E-3</v>
      </c>
      <c r="U59" s="104">
        <v>9.5000000000000005E-5</v>
      </c>
      <c r="V59" s="104">
        <v>8.7000000000000001E-5</v>
      </c>
      <c r="W59" s="104">
        <v>1.2E-5</v>
      </c>
      <c r="X59" s="104" t="s">
        <v>444</v>
      </c>
      <c r="Y59" s="104" t="s">
        <v>444</v>
      </c>
      <c r="Z59" s="104" t="s">
        <v>444</v>
      </c>
      <c r="AA59" s="104">
        <v>1.2700000000000001E-3</v>
      </c>
      <c r="AB59" s="104">
        <v>1.2899999999999999E-3</v>
      </c>
      <c r="AC59" s="105">
        <f t="shared" si="2"/>
        <v>1.5624999999999873E-2</v>
      </c>
      <c r="AD59" s="104">
        <v>5.4699999999999996E-4</v>
      </c>
      <c r="AE59" s="104">
        <v>1E-4</v>
      </c>
      <c r="AF59" s="104">
        <v>2.8E-5</v>
      </c>
      <c r="AG59" s="104">
        <v>1.9900000000000001E-4</v>
      </c>
      <c r="AH59" s="104">
        <v>8.0000000000000007E-5</v>
      </c>
      <c r="AI59" s="104">
        <v>8.7000000000000001E-5</v>
      </c>
      <c r="AJ59" s="104">
        <v>1.3799999999999999E-4</v>
      </c>
      <c r="AK59" s="104">
        <v>1.0300000000000001E-3</v>
      </c>
      <c r="AL59" s="104">
        <v>1.21E-4</v>
      </c>
      <c r="AM59" s="104">
        <v>1.6000000000000001E-4</v>
      </c>
      <c r="AN59" s="104" t="s">
        <v>444</v>
      </c>
      <c r="AO59" s="104" t="s">
        <v>444</v>
      </c>
    </row>
    <row r="60" spans="1:41" x14ac:dyDescent="0.3">
      <c r="A60" s="93" t="s">
        <v>445</v>
      </c>
      <c r="B60" s="96" t="s">
        <v>372</v>
      </c>
      <c r="C60" s="96" t="s">
        <v>269</v>
      </c>
      <c r="D60" s="96" t="s">
        <v>269</v>
      </c>
      <c r="E60" s="96">
        <v>0.05</v>
      </c>
      <c r="F60" s="104">
        <v>1.42</v>
      </c>
      <c r="G60" s="104">
        <v>1.73</v>
      </c>
      <c r="H60" s="104">
        <v>1.44</v>
      </c>
      <c r="I60" s="104">
        <v>1.5</v>
      </c>
      <c r="J60" s="105">
        <f t="shared" si="0"/>
        <v>4.0816326530612283E-2</v>
      </c>
      <c r="K60" s="104">
        <v>1.37</v>
      </c>
      <c r="L60" s="104">
        <v>1.9</v>
      </c>
      <c r="M60" s="104">
        <v>1.44</v>
      </c>
      <c r="N60" s="104">
        <v>1.41</v>
      </c>
      <c r="O60" s="105">
        <f t="shared" si="1"/>
        <v>2.1052631578947389E-2</v>
      </c>
      <c r="P60" s="104">
        <v>1.47</v>
      </c>
      <c r="Q60" s="104">
        <v>1.39</v>
      </c>
      <c r="R60" s="104">
        <v>4.29</v>
      </c>
      <c r="S60" s="104">
        <v>5.51</v>
      </c>
      <c r="T60" s="104">
        <v>10.6</v>
      </c>
      <c r="U60" s="104">
        <v>0.755</v>
      </c>
      <c r="V60" s="104">
        <v>0.72699999999999998</v>
      </c>
      <c r="W60" s="104">
        <v>1.66</v>
      </c>
      <c r="X60" s="104">
        <v>4.68</v>
      </c>
      <c r="Y60" s="104">
        <v>1.01</v>
      </c>
      <c r="Z60" s="104">
        <v>2.38</v>
      </c>
      <c r="AA60" s="104">
        <v>1.63</v>
      </c>
      <c r="AB60" s="104">
        <v>1.63</v>
      </c>
      <c r="AC60" s="105">
        <f t="shared" si="2"/>
        <v>0</v>
      </c>
      <c r="AD60" s="104">
        <v>1.73</v>
      </c>
      <c r="AE60" s="104">
        <v>27.2</v>
      </c>
      <c r="AF60" s="104">
        <v>2.58</v>
      </c>
      <c r="AG60" s="104">
        <v>3.23</v>
      </c>
      <c r="AH60" s="104">
        <v>4.1399999999999997</v>
      </c>
      <c r="AI60" s="104">
        <v>1.22</v>
      </c>
      <c r="AJ60" s="104">
        <v>6.06</v>
      </c>
      <c r="AK60" s="104">
        <v>1.49</v>
      </c>
      <c r="AL60" s="104">
        <v>0.33</v>
      </c>
      <c r="AM60" s="104">
        <v>5.1999999999999998E-2</v>
      </c>
      <c r="AN60" s="104" t="s">
        <v>425</v>
      </c>
      <c r="AO60" s="104" t="s">
        <v>425</v>
      </c>
    </row>
    <row r="61" spans="1:41" x14ac:dyDescent="0.3">
      <c r="A61" s="93" t="s">
        <v>446</v>
      </c>
      <c r="B61" s="96" t="s">
        <v>372</v>
      </c>
      <c r="C61" s="96" t="s">
        <v>269</v>
      </c>
      <c r="D61" s="96" t="s">
        <v>269</v>
      </c>
      <c r="E61" s="96">
        <v>2.0000000000000001E-4</v>
      </c>
      <c r="F61" s="104">
        <v>0.13300000000000001</v>
      </c>
      <c r="G61" s="104">
        <v>0.16200000000000001</v>
      </c>
      <c r="H61" s="104">
        <v>0.13100000000000001</v>
      </c>
      <c r="I61" s="104">
        <v>0.13400000000000001</v>
      </c>
      <c r="J61" s="105">
        <f t="shared" si="0"/>
        <v>2.2641509433962283E-2</v>
      </c>
      <c r="K61" s="104">
        <v>0.14000000000000001</v>
      </c>
      <c r="L61" s="104">
        <v>0.153</v>
      </c>
      <c r="M61" s="104">
        <v>0.13100000000000001</v>
      </c>
      <c r="N61" s="104">
        <v>0.13800000000000001</v>
      </c>
      <c r="O61" s="105">
        <f t="shared" si="1"/>
        <v>5.2044609665427552E-2</v>
      </c>
      <c r="P61" s="104">
        <v>0.127</v>
      </c>
      <c r="Q61" s="104">
        <v>0.123</v>
      </c>
      <c r="R61" s="104">
        <v>0.38700000000000001</v>
      </c>
      <c r="S61" s="104">
        <v>0.44500000000000001</v>
      </c>
      <c r="T61" s="104">
        <v>0.94299999999999995</v>
      </c>
      <c r="U61" s="104">
        <v>4.0399999999999998E-2</v>
      </c>
      <c r="V61" s="104">
        <v>3.9300000000000002E-2</v>
      </c>
      <c r="W61" s="104">
        <v>0.16900000000000001</v>
      </c>
      <c r="X61" s="104">
        <v>0.36399999999999999</v>
      </c>
      <c r="Y61" s="104">
        <v>4.0300000000000002E-2</v>
      </c>
      <c r="Z61" s="104">
        <v>0.27400000000000002</v>
      </c>
      <c r="AA61" s="104">
        <v>0.17199999999999999</v>
      </c>
      <c r="AB61" s="104">
        <v>0.16700000000000001</v>
      </c>
      <c r="AC61" s="105">
        <f t="shared" si="2"/>
        <v>2.9498525073746177E-2</v>
      </c>
      <c r="AD61" s="104">
        <v>8.7599999999999997E-2</v>
      </c>
      <c r="AE61" s="104">
        <v>0.64500000000000002</v>
      </c>
      <c r="AF61" s="104">
        <v>0.219</v>
      </c>
      <c r="AG61" s="104">
        <v>0.224</v>
      </c>
      <c r="AH61" s="104">
        <v>0.224</v>
      </c>
      <c r="AI61" s="104">
        <v>0.52200000000000002</v>
      </c>
      <c r="AJ61" s="104">
        <v>0.81299999999999994</v>
      </c>
      <c r="AK61" s="104">
        <v>0.30199999999999999</v>
      </c>
      <c r="AL61" s="104">
        <v>0.46300000000000002</v>
      </c>
      <c r="AM61" s="104">
        <v>1.8599999999999998E-2</v>
      </c>
      <c r="AN61" s="104" t="s">
        <v>427</v>
      </c>
      <c r="AO61" s="104" t="s">
        <v>427</v>
      </c>
    </row>
    <row r="62" spans="1:41" x14ac:dyDescent="0.3">
      <c r="A62" s="93" t="s">
        <v>447</v>
      </c>
      <c r="B62" s="96" t="s">
        <v>372</v>
      </c>
      <c r="C62" s="96" t="s">
        <v>269</v>
      </c>
      <c r="D62" s="96" t="s">
        <v>269</v>
      </c>
      <c r="E62" s="96">
        <v>0.5</v>
      </c>
      <c r="F62" s="104">
        <v>10.199999999999999</v>
      </c>
      <c r="G62" s="104">
        <v>24.2</v>
      </c>
      <c r="H62" s="104">
        <v>10.8</v>
      </c>
      <c r="I62" s="104">
        <v>11.7</v>
      </c>
      <c r="J62" s="105">
        <f t="shared" si="0"/>
        <v>7.9999999999999877E-2</v>
      </c>
      <c r="K62" s="104">
        <v>3.22</v>
      </c>
      <c r="L62" s="104">
        <v>4.8499999999999996</v>
      </c>
      <c r="M62" s="104">
        <v>3.37</v>
      </c>
      <c r="N62" s="104">
        <v>3.33</v>
      </c>
      <c r="O62" s="105">
        <f t="shared" si="1"/>
        <v>1.1940298507462697E-2</v>
      </c>
      <c r="P62" s="104">
        <v>6.97</v>
      </c>
      <c r="Q62" s="104">
        <v>6.61</v>
      </c>
      <c r="R62" s="104">
        <v>127</v>
      </c>
      <c r="S62" s="104">
        <v>219</v>
      </c>
      <c r="T62" s="104">
        <v>391</v>
      </c>
      <c r="U62" s="104">
        <v>4.72</v>
      </c>
      <c r="V62" s="104">
        <v>4.58</v>
      </c>
      <c r="W62" s="104">
        <v>81.7</v>
      </c>
      <c r="X62" s="104">
        <v>159</v>
      </c>
      <c r="Y62" s="104">
        <v>3.27</v>
      </c>
      <c r="Z62" s="104">
        <v>146</v>
      </c>
      <c r="AA62" s="104">
        <v>51.6</v>
      </c>
      <c r="AB62" s="104">
        <v>51.2</v>
      </c>
      <c r="AC62" s="105">
        <f t="shared" si="2"/>
        <v>7.7821011673151466E-3</v>
      </c>
      <c r="AD62" s="104">
        <v>35.4</v>
      </c>
      <c r="AE62" s="104">
        <v>201</v>
      </c>
      <c r="AF62" s="104">
        <v>62.5</v>
      </c>
      <c r="AG62" s="104">
        <v>64.900000000000006</v>
      </c>
      <c r="AH62" s="104">
        <v>70.8</v>
      </c>
      <c r="AI62" s="104">
        <v>260</v>
      </c>
      <c r="AJ62" s="104">
        <v>395</v>
      </c>
      <c r="AK62" s="104">
        <v>430</v>
      </c>
      <c r="AL62" s="104">
        <v>412</v>
      </c>
      <c r="AM62" s="104">
        <v>4.29</v>
      </c>
      <c r="AN62" s="104" t="s">
        <v>378</v>
      </c>
      <c r="AO62" s="104" t="s">
        <v>378</v>
      </c>
    </row>
    <row r="63" spans="1:41" x14ac:dyDescent="0.3">
      <c r="A63" s="93" t="s">
        <v>448</v>
      </c>
      <c r="B63" s="96" t="s">
        <v>372</v>
      </c>
      <c r="C63" s="96">
        <v>8.0000000000000004E-4</v>
      </c>
      <c r="D63" s="103" t="s">
        <v>269</v>
      </c>
      <c r="E63" s="103">
        <v>1.0000000000000001E-5</v>
      </c>
      <c r="F63" s="104" t="s">
        <v>444</v>
      </c>
      <c r="G63" s="104">
        <v>1.1E-5</v>
      </c>
      <c r="H63" s="104" t="s">
        <v>444</v>
      </c>
      <c r="I63" s="104" t="s">
        <v>444</v>
      </c>
      <c r="J63" s="105" t="str">
        <f t="shared" si="0"/>
        <v>&lt;DL</v>
      </c>
      <c r="K63" s="104">
        <v>6.4999999999999994E-5</v>
      </c>
      <c r="L63" s="104">
        <v>2.14E-4</v>
      </c>
      <c r="M63" s="104">
        <v>6.7000000000000002E-5</v>
      </c>
      <c r="N63" s="104">
        <v>6.9999999999999994E-5</v>
      </c>
      <c r="O63" s="105">
        <f t="shared" si="1"/>
        <v>4.3795620437956082E-2</v>
      </c>
      <c r="P63" s="104">
        <v>3.3000000000000003E-5</v>
      </c>
      <c r="Q63" s="104">
        <v>2.5999999999999998E-5</v>
      </c>
      <c r="R63" s="104">
        <v>1.7699999999999999E-4</v>
      </c>
      <c r="S63" s="104">
        <v>1.2799999999999999E-4</v>
      </c>
      <c r="T63" s="104">
        <v>5.0299999999999997E-4</v>
      </c>
      <c r="U63" s="104">
        <v>6.3E-5</v>
      </c>
      <c r="V63" s="104">
        <v>1.8E-5</v>
      </c>
      <c r="W63" s="104" t="s">
        <v>444</v>
      </c>
      <c r="X63" s="104" t="s">
        <v>444</v>
      </c>
      <c r="Y63" s="104" t="s">
        <v>444</v>
      </c>
      <c r="Z63" s="104" t="s">
        <v>444</v>
      </c>
      <c r="AA63" s="104">
        <v>6.0999999999999999E-5</v>
      </c>
      <c r="AB63" s="104">
        <v>5.8E-5</v>
      </c>
      <c r="AC63" s="105">
        <f t="shared" si="2"/>
        <v>5.0420168067226864E-2</v>
      </c>
      <c r="AD63" s="104">
        <v>6.6000000000000005E-5</v>
      </c>
      <c r="AE63" s="104" t="s">
        <v>444</v>
      </c>
      <c r="AF63" s="104" t="s">
        <v>444</v>
      </c>
      <c r="AG63" s="104">
        <v>4.8999999999999998E-5</v>
      </c>
      <c r="AH63" s="104" t="s">
        <v>444</v>
      </c>
      <c r="AI63" s="104">
        <v>3.8999999999999999E-5</v>
      </c>
      <c r="AJ63" s="104">
        <v>6.7000000000000002E-5</v>
      </c>
      <c r="AK63" s="104">
        <v>1.27E-4</v>
      </c>
      <c r="AL63" s="104">
        <v>4.3999999999999999E-5</v>
      </c>
      <c r="AM63" s="104">
        <v>2.0000000000000002E-5</v>
      </c>
      <c r="AN63" s="104" t="s">
        <v>444</v>
      </c>
      <c r="AO63" s="104" t="s">
        <v>444</v>
      </c>
    </row>
    <row r="64" spans="1:41" x14ac:dyDescent="0.3">
      <c r="A64" s="93" t="s">
        <v>449</v>
      </c>
      <c r="B64" s="96" t="s">
        <v>372</v>
      </c>
      <c r="C64" s="96" t="s">
        <v>269</v>
      </c>
      <c r="D64" s="96" t="s">
        <v>269</v>
      </c>
      <c r="E64" s="96">
        <v>1E-4</v>
      </c>
      <c r="F64" s="104" t="s">
        <v>412</v>
      </c>
      <c r="G64" s="104" t="s">
        <v>412</v>
      </c>
      <c r="H64" s="104" t="s">
        <v>412</v>
      </c>
      <c r="I64" s="104" t="s">
        <v>412</v>
      </c>
      <c r="J64" s="105" t="str">
        <f t="shared" si="0"/>
        <v>&lt;DL</v>
      </c>
      <c r="K64" s="104" t="s">
        <v>412</v>
      </c>
      <c r="L64" s="104">
        <v>2.5999999999999998E-4</v>
      </c>
      <c r="M64" s="104" t="s">
        <v>412</v>
      </c>
      <c r="N64" s="104" t="s">
        <v>412</v>
      </c>
      <c r="O64" s="105" t="str">
        <f t="shared" si="1"/>
        <v>&lt;DL</v>
      </c>
      <c r="P64" s="104" t="s">
        <v>412</v>
      </c>
      <c r="Q64" s="104" t="s">
        <v>412</v>
      </c>
      <c r="R64" s="104">
        <v>1E-4</v>
      </c>
      <c r="S64" s="104" t="s">
        <v>412</v>
      </c>
      <c r="T64" s="108" t="s">
        <v>427</v>
      </c>
      <c r="U64" s="104" t="s">
        <v>412</v>
      </c>
      <c r="V64" s="104" t="s">
        <v>412</v>
      </c>
      <c r="W64" s="104" t="s">
        <v>412</v>
      </c>
      <c r="X64" s="104" t="s">
        <v>412</v>
      </c>
      <c r="Y64" s="104" t="s">
        <v>412</v>
      </c>
      <c r="Z64" s="104" t="s">
        <v>412</v>
      </c>
      <c r="AA64" s="104" t="s">
        <v>412</v>
      </c>
      <c r="AB64" s="104" t="s">
        <v>412</v>
      </c>
      <c r="AC64" s="105" t="str">
        <f t="shared" si="2"/>
        <v>&lt;DL</v>
      </c>
      <c r="AD64" s="104" t="s">
        <v>412</v>
      </c>
      <c r="AE64" s="104" t="s">
        <v>412</v>
      </c>
      <c r="AF64" s="104" t="s">
        <v>412</v>
      </c>
      <c r="AG64" s="104" t="s">
        <v>412</v>
      </c>
      <c r="AH64" s="104" t="s">
        <v>412</v>
      </c>
      <c r="AI64" s="104" t="s">
        <v>412</v>
      </c>
      <c r="AJ64" s="108" t="s">
        <v>427</v>
      </c>
      <c r="AK64" s="108" t="s">
        <v>427</v>
      </c>
      <c r="AL64" s="108" t="s">
        <v>427</v>
      </c>
      <c r="AM64" s="104" t="s">
        <v>412</v>
      </c>
      <c r="AN64" s="104" t="s">
        <v>412</v>
      </c>
      <c r="AO64" s="104" t="s">
        <v>412</v>
      </c>
    </row>
    <row r="65" spans="1:41" x14ac:dyDescent="0.3">
      <c r="A65" s="93" t="s">
        <v>450</v>
      </c>
      <c r="B65" s="96" t="s">
        <v>372</v>
      </c>
      <c r="C65" s="96" t="s">
        <v>269</v>
      </c>
      <c r="D65" s="96" t="s">
        <v>269</v>
      </c>
      <c r="E65" s="96">
        <v>2.9999999999999997E-4</v>
      </c>
      <c r="F65" s="108" t="s">
        <v>451</v>
      </c>
      <c r="G65" s="104">
        <v>1.38E-2</v>
      </c>
      <c r="H65" s="104">
        <v>4.0000000000000001E-3</v>
      </c>
      <c r="I65" s="104">
        <v>2.8900000000000002E-3</v>
      </c>
      <c r="J65" s="105">
        <f t="shared" si="0"/>
        <v>0.3222060957910014</v>
      </c>
      <c r="K65" s="104">
        <v>9.7900000000000001E-2</v>
      </c>
      <c r="L65" s="104">
        <v>0.30599999999999999</v>
      </c>
      <c r="M65" s="104">
        <v>0.11899999999999999</v>
      </c>
      <c r="N65" s="104">
        <v>0.10199999999999999</v>
      </c>
      <c r="O65" s="105">
        <f t="shared" si="1"/>
        <v>0.15384615384615388</v>
      </c>
      <c r="P65" s="104">
        <v>5.1999999999999998E-2</v>
      </c>
      <c r="Q65" s="104">
        <v>2.9399999999999999E-2</v>
      </c>
      <c r="R65" s="104">
        <v>9.1499999999999998E-2</v>
      </c>
      <c r="S65" s="108" t="s">
        <v>452</v>
      </c>
      <c r="T65" s="104">
        <v>2.18E-2</v>
      </c>
      <c r="U65" s="104">
        <v>0.124</v>
      </c>
      <c r="V65" s="104">
        <v>5.96E-3</v>
      </c>
      <c r="W65" s="104">
        <v>8.8000000000000003E-4</v>
      </c>
      <c r="X65" s="108" t="s">
        <v>453</v>
      </c>
      <c r="Y65" s="104">
        <v>6.9999999999999999E-4</v>
      </c>
      <c r="Z65" s="104">
        <v>3.5E-4</v>
      </c>
      <c r="AA65" s="104">
        <v>2.87E-2</v>
      </c>
      <c r="AB65" s="104">
        <v>3.1800000000000002E-2</v>
      </c>
      <c r="AC65" s="105">
        <f t="shared" si="2"/>
        <v>0.10247933884297528</v>
      </c>
      <c r="AD65" s="104">
        <v>5.6999999999999998E-4</v>
      </c>
      <c r="AE65" s="108" t="s">
        <v>454</v>
      </c>
      <c r="AF65" s="104">
        <v>7.1000000000000004E-3</v>
      </c>
      <c r="AG65" s="104">
        <v>0.13100000000000001</v>
      </c>
      <c r="AH65" s="104">
        <v>3.98E-3</v>
      </c>
      <c r="AI65" s="104">
        <v>5.6999999999999998E-4</v>
      </c>
      <c r="AJ65" s="108" t="s">
        <v>455</v>
      </c>
      <c r="AK65" s="104">
        <v>3.8400000000000001E-3</v>
      </c>
      <c r="AL65" s="108" t="s">
        <v>455</v>
      </c>
      <c r="AM65" s="104">
        <v>3.2200000000000002E-3</v>
      </c>
      <c r="AN65" s="104" t="s">
        <v>456</v>
      </c>
      <c r="AO65" s="104" t="s">
        <v>456</v>
      </c>
    </row>
    <row r="66" spans="1:41" x14ac:dyDescent="0.3">
      <c r="A66" s="93" t="s">
        <v>457</v>
      </c>
      <c r="B66" s="96" t="s">
        <v>372</v>
      </c>
      <c r="C66" s="96">
        <v>1.4999999999999999E-2</v>
      </c>
      <c r="D66" s="96" t="s">
        <v>269</v>
      </c>
      <c r="E66" s="96">
        <v>1.0000000000000001E-5</v>
      </c>
      <c r="F66" s="104">
        <v>1.11E-4</v>
      </c>
      <c r="G66" s="104">
        <v>1.92E-4</v>
      </c>
      <c r="H66" s="104">
        <v>9.6000000000000002E-5</v>
      </c>
      <c r="I66" s="104">
        <v>9.2E-5</v>
      </c>
      <c r="J66" s="105">
        <f t="shared" si="0"/>
        <v>4.2553191489361722E-2</v>
      </c>
      <c r="K66" s="104">
        <v>5.9699999999999998E-4</v>
      </c>
      <c r="L66" s="104">
        <v>1.64E-3</v>
      </c>
      <c r="M66" s="104">
        <v>6.3900000000000003E-4</v>
      </c>
      <c r="N66" s="104">
        <v>6.4899999999999995E-4</v>
      </c>
      <c r="O66" s="105">
        <f t="shared" si="1"/>
        <v>1.5527950310558878E-2</v>
      </c>
      <c r="P66" s="104">
        <v>3.9199999999999999E-4</v>
      </c>
      <c r="Q66" s="104">
        <v>3.4499999999999998E-4</v>
      </c>
      <c r="R66" s="104">
        <v>3.7200000000000002E-3</v>
      </c>
      <c r="S66" s="104">
        <v>3.0200000000000001E-3</v>
      </c>
      <c r="T66" s="104">
        <v>7.6699999999999997E-3</v>
      </c>
      <c r="U66" s="104">
        <v>1.56E-4</v>
      </c>
      <c r="V66" s="104">
        <v>4.5000000000000003E-5</v>
      </c>
      <c r="W66" s="104">
        <v>1.4E-5</v>
      </c>
      <c r="X66" s="104">
        <v>2.41E-4</v>
      </c>
      <c r="Y66" s="104">
        <v>1.1E-5</v>
      </c>
      <c r="Z66" s="104" t="s">
        <v>444</v>
      </c>
      <c r="AA66" s="104">
        <v>6.7299999999999999E-4</v>
      </c>
      <c r="AB66" s="104">
        <v>6.6600000000000003E-4</v>
      </c>
      <c r="AC66" s="105">
        <f t="shared" si="2"/>
        <v>1.0455563853622037E-2</v>
      </c>
      <c r="AD66" s="104">
        <v>1.2300000000000001E-4</v>
      </c>
      <c r="AE66" s="104">
        <v>1.2600000000000001E-3</v>
      </c>
      <c r="AF66" s="104">
        <v>8.8199999999999997E-4</v>
      </c>
      <c r="AG66" s="104">
        <v>9.7199999999999999E-4</v>
      </c>
      <c r="AH66" s="104">
        <v>7.2099999999999996E-4</v>
      </c>
      <c r="AI66" s="104">
        <v>3.6499999999999998E-4</v>
      </c>
      <c r="AJ66" s="104">
        <v>2.5899999999999999E-3</v>
      </c>
      <c r="AK66" s="104">
        <v>6.38E-4</v>
      </c>
      <c r="AL66" s="104">
        <v>1.1900000000000001E-3</v>
      </c>
      <c r="AM66" s="104">
        <v>3.1000000000000001E-5</v>
      </c>
      <c r="AN66" s="104" t="s">
        <v>444</v>
      </c>
      <c r="AO66" s="104" t="s">
        <v>444</v>
      </c>
    </row>
    <row r="67" spans="1:41" x14ac:dyDescent="0.3">
      <c r="A67" s="93" t="s">
        <v>458</v>
      </c>
      <c r="B67" s="96" t="s">
        <v>372</v>
      </c>
      <c r="C67" s="96" t="s">
        <v>269</v>
      </c>
      <c r="D67" s="96" t="s">
        <v>269</v>
      </c>
      <c r="E67" s="96">
        <v>5.0000000000000001E-4</v>
      </c>
      <c r="F67" s="104" t="s">
        <v>429</v>
      </c>
      <c r="G67" s="104">
        <v>1.1000000000000001E-3</v>
      </c>
      <c r="H67" s="104" t="s">
        <v>429</v>
      </c>
      <c r="I67" s="104" t="s">
        <v>429</v>
      </c>
      <c r="J67" s="105" t="str">
        <f t="shared" si="0"/>
        <v>&lt;DL</v>
      </c>
      <c r="K67" s="104">
        <v>7.3299999999999997E-3</v>
      </c>
      <c r="L67" s="104">
        <v>2.9399999999999999E-2</v>
      </c>
      <c r="M67" s="104">
        <v>9.3900000000000008E-3</v>
      </c>
      <c r="N67" s="104">
        <v>9.0399999999999994E-3</v>
      </c>
      <c r="O67" s="105">
        <f t="shared" si="1"/>
        <v>3.7981551817688697E-2</v>
      </c>
      <c r="P67" s="104">
        <v>4.0499999999999998E-3</v>
      </c>
      <c r="Q67" s="104">
        <v>2.6800000000000001E-3</v>
      </c>
      <c r="R67" s="104">
        <v>7.1999999999999998E-3</v>
      </c>
      <c r="S67" s="104">
        <v>1.47E-3</v>
      </c>
      <c r="T67" s="104">
        <v>2.0999999999999999E-3</v>
      </c>
      <c r="U67" s="104">
        <v>1.0500000000000001E-2</v>
      </c>
      <c r="V67" s="104">
        <v>7.6000000000000004E-4</v>
      </c>
      <c r="W67" s="104" t="s">
        <v>429</v>
      </c>
      <c r="X67" s="104" t="s">
        <v>429</v>
      </c>
      <c r="Y67" s="104" t="s">
        <v>429</v>
      </c>
      <c r="Z67" s="104" t="s">
        <v>429</v>
      </c>
      <c r="AA67" s="104">
        <v>2.8999999999999998E-3</v>
      </c>
      <c r="AB67" s="104">
        <v>2.97E-3</v>
      </c>
      <c r="AC67" s="105">
        <f t="shared" si="2"/>
        <v>2.3850085178875699E-2</v>
      </c>
      <c r="AD67" s="104" t="s">
        <v>429</v>
      </c>
      <c r="AE67" s="104">
        <v>1.8400000000000001E-3</v>
      </c>
      <c r="AF67" s="104">
        <v>1.08E-3</v>
      </c>
      <c r="AG67" s="104">
        <v>1.09E-2</v>
      </c>
      <c r="AH67" s="104">
        <v>7.6999999999999996E-4</v>
      </c>
      <c r="AI67" s="104" t="s">
        <v>429</v>
      </c>
      <c r="AJ67" s="108" t="s">
        <v>401</v>
      </c>
      <c r="AK67" s="104">
        <v>1.8E-3</v>
      </c>
      <c r="AL67" s="108" t="s">
        <v>401</v>
      </c>
      <c r="AM67" s="104">
        <v>6.3000000000000003E-4</v>
      </c>
      <c r="AN67" s="104" t="s">
        <v>429</v>
      </c>
      <c r="AO67" s="104" t="s">
        <v>429</v>
      </c>
    </row>
    <row r="68" spans="1:41" x14ac:dyDescent="0.3">
      <c r="A68" s="93" t="s">
        <v>459</v>
      </c>
      <c r="B68" s="96" t="s">
        <v>372</v>
      </c>
      <c r="C68" s="96">
        <v>0.03</v>
      </c>
      <c r="D68" s="96">
        <v>0.3</v>
      </c>
      <c r="E68" s="96">
        <v>3.0000000000000001E-3</v>
      </c>
      <c r="F68" s="104">
        <v>4.7999999999999996E-3</v>
      </c>
      <c r="G68" s="104">
        <v>0.44600000000000001</v>
      </c>
      <c r="H68" s="104">
        <v>4.2700000000000002E-2</v>
      </c>
      <c r="I68" s="104">
        <v>4.1700000000000001E-2</v>
      </c>
      <c r="J68" s="105">
        <f t="shared" si="0"/>
        <v>2.3696682464454995E-2</v>
      </c>
      <c r="K68" s="104">
        <v>2.8799999999999999E-2</v>
      </c>
      <c r="L68" s="104">
        <v>0.127</v>
      </c>
      <c r="M68" s="104">
        <v>3.78E-2</v>
      </c>
      <c r="N68" s="104">
        <v>3.5299999999999998E-2</v>
      </c>
      <c r="O68" s="105">
        <f t="shared" si="1"/>
        <v>6.8399452804377633E-2</v>
      </c>
      <c r="P68" s="104">
        <v>1.8499999999999999E-2</v>
      </c>
      <c r="Q68" s="104">
        <v>1.2500000000000001E-2</v>
      </c>
      <c r="R68" s="104">
        <v>1.24</v>
      </c>
      <c r="S68" s="104">
        <v>1.21</v>
      </c>
      <c r="T68" s="104">
        <v>2.14</v>
      </c>
      <c r="U68" s="104">
        <v>2.5700000000000001E-2</v>
      </c>
      <c r="V68" s="104">
        <v>2.4799999999999999E-2</v>
      </c>
      <c r="W68" s="104">
        <v>1.46</v>
      </c>
      <c r="X68" s="104" t="s">
        <v>410</v>
      </c>
      <c r="Y68" s="104">
        <v>8.9999999999999993E-3</v>
      </c>
      <c r="Z68" s="104">
        <v>2.6</v>
      </c>
      <c r="AA68" s="104">
        <v>0.221</v>
      </c>
      <c r="AB68" s="104">
        <v>0.219</v>
      </c>
      <c r="AC68" s="105">
        <f t="shared" si="2"/>
        <v>9.0909090909090991E-3</v>
      </c>
      <c r="AD68" s="104">
        <v>0.187</v>
      </c>
      <c r="AE68" s="104">
        <v>1.89E-2</v>
      </c>
      <c r="AF68" s="104">
        <v>2.06E-2</v>
      </c>
      <c r="AG68" s="104">
        <v>5.7000000000000002E-2</v>
      </c>
      <c r="AH68" s="104">
        <v>1.67E-2</v>
      </c>
      <c r="AI68" s="104">
        <v>0.42599999999999999</v>
      </c>
      <c r="AJ68" s="104">
        <v>1.1499999999999999</v>
      </c>
      <c r="AK68" s="104">
        <v>1.74</v>
      </c>
      <c r="AL68" s="104">
        <v>0.20300000000000001</v>
      </c>
      <c r="AM68" s="104">
        <v>2.63E-2</v>
      </c>
      <c r="AN68" s="104" t="s">
        <v>410</v>
      </c>
      <c r="AO68" s="104" t="s">
        <v>410</v>
      </c>
    </row>
    <row r="69" spans="1:41" x14ac:dyDescent="0.3">
      <c r="A69" s="93" t="s">
        <v>460</v>
      </c>
      <c r="B69" s="96" t="s">
        <v>359</v>
      </c>
      <c r="C69" s="96" t="s">
        <v>269</v>
      </c>
      <c r="D69" s="103" t="s">
        <v>269</v>
      </c>
      <c r="E69" s="103" t="s">
        <v>461</v>
      </c>
      <c r="F69" s="104" t="s">
        <v>462</v>
      </c>
      <c r="G69" s="104" t="s">
        <v>462</v>
      </c>
      <c r="H69" s="104" t="s">
        <v>462</v>
      </c>
      <c r="I69" s="104" t="s">
        <v>462</v>
      </c>
      <c r="J69" s="105" t="str">
        <f t="shared" si="0"/>
        <v>&lt;DL</v>
      </c>
      <c r="K69" s="104" t="s">
        <v>462</v>
      </c>
      <c r="L69" s="104" t="s">
        <v>462</v>
      </c>
      <c r="M69" s="104" t="s">
        <v>462</v>
      </c>
      <c r="N69" s="104" t="s">
        <v>462</v>
      </c>
      <c r="O69" s="105" t="str">
        <f t="shared" si="1"/>
        <v>&lt;DL</v>
      </c>
      <c r="P69" s="104" t="s">
        <v>462</v>
      </c>
      <c r="Q69" s="104" t="s">
        <v>462</v>
      </c>
      <c r="R69" s="104" t="s">
        <v>462</v>
      </c>
      <c r="S69" s="104" t="s">
        <v>462</v>
      </c>
      <c r="T69" s="104" t="s">
        <v>462</v>
      </c>
      <c r="U69" s="104" t="s">
        <v>462</v>
      </c>
      <c r="V69" s="104" t="s">
        <v>462</v>
      </c>
      <c r="W69" s="104" t="s">
        <v>462</v>
      </c>
      <c r="X69" s="104" t="s">
        <v>462</v>
      </c>
      <c r="Y69" s="104" t="s">
        <v>462</v>
      </c>
      <c r="Z69" s="104" t="s">
        <v>462</v>
      </c>
      <c r="AA69" s="104" t="s">
        <v>462</v>
      </c>
      <c r="AB69" s="104" t="s">
        <v>462</v>
      </c>
      <c r="AC69" s="105" t="str">
        <f t="shared" si="2"/>
        <v>&lt;DL</v>
      </c>
      <c r="AD69" s="104" t="s">
        <v>462</v>
      </c>
      <c r="AE69" s="104" t="s">
        <v>462</v>
      </c>
      <c r="AF69" s="104" t="s">
        <v>462</v>
      </c>
      <c r="AG69" s="104" t="s">
        <v>462</v>
      </c>
      <c r="AH69" s="104" t="s">
        <v>462</v>
      </c>
      <c r="AI69" s="104" t="s">
        <v>462</v>
      </c>
      <c r="AJ69" s="104" t="s">
        <v>462</v>
      </c>
      <c r="AK69" s="104" t="s">
        <v>462</v>
      </c>
      <c r="AL69" s="104" t="s">
        <v>462</v>
      </c>
      <c r="AM69" s="104" t="s">
        <v>462</v>
      </c>
      <c r="AN69" s="104" t="s">
        <v>462</v>
      </c>
      <c r="AO69" s="104" t="s">
        <v>269</v>
      </c>
    </row>
    <row r="70" spans="1:41" x14ac:dyDescent="0.3">
      <c r="A70" s="93" t="s">
        <v>463</v>
      </c>
      <c r="B70" s="96" t="s">
        <v>372</v>
      </c>
      <c r="C70" s="96">
        <v>0.1</v>
      </c>
      <c r="D70" s="103" t="s">
        <v>269</v>
      </c>
      <c r="E70" s="103">
        <v>1E-3</v>
      </c>
      <c r="F70" s="104">
        <v>0.105</v>
      </c>
      <c r="G70" s="104">
        <v>0.152</v>
      </c>
      <c r="H70" s="104">
        <v>8.8200000000000001E-2</v>
      </c>
      <c r="I70" s="104">
        <v>0.106</v>
      </c>
      <c r="J70" s="105">
        <f t="shared" si="0"/>
        <v>0.18331616889804322</v>
      </c>
      <c r="K70" s="104">
        <v>7.7600000000000002E-2</v>
      </c>
      <c r="L70" s="104">
        <v>0.104</v>
      </c>
      <c r="M70" s="104">
        <v>8.2600000000000007E-2</v>
      </c>
      <c r="N70" s="104">
        <v>8.1500000000000003E-2</v>
      </c>
      <c r="O70" s="105">
        <f t="shared" si="1"/>
        <v>1.3406459475929356E-2</v>
      </c>
      <c r="P70" s="104">
        <v>7.4800000000000005E-2</v>
      </c>
      <c r="Q70" s="104">
        <v>7.3099999999999998E-2</v>
      </c>
      <c r="R70" s="104">
        <v>8.6E-3</v>
      </c>
      <c r="S70" s="104">
        <v>4.8999999999999998E-3</v>
      </c>
      <c r="T70" s="104">
        <v>3.7000000000000002E-3</v>
      </c>
      <c r="U70" s="104">
        <v>6.6400000000000001E-2</v>
      </c>
      <c r="V70" s="104">
        <v>7.8399999999999997E-2</v>
      </c>
      <c r="W70" s="104">
        <v>0.23100000000000001</v>
      </c>
      <c r="X70" s="104">
        <v>1.15E-2</v>
      </c>
      <c r="Y70" s="104">
        <v>0.30199999999999999</v>
      </c>
      <c r="Z70" s="104">
        <v>0.25800000000000001</v>
      </c>
      <c r="AA70" s="104">
        <v>8.8999999999999999E-3</v>
      </c>
      <c r="AB70" s="104">
        <v>8.9999999999999993E-3</v>
      </c>
      <c r="AC70" s="105">
        <f t="shared" si="2"/>
        <v>1.1173184357541832E-2</v>
      </c>
      <c r="AD70" s="104">
        <v>0.02</v>
      </c>
      <c r="AE70" s="104">
        <v>2.92E-2</v>
      </c>
      <c r="AF70" s="104">
        <v>0.14899999999999999</v>
      </c>
      <c r="AG70" s="104">
        <v>3.44E-2</v>
      </c>
      <c r="AH70" s="104">
        <v>2.81E-2</v>
      </c>
      <c r="AI70" s="104">
        <v>1.43E-2</v>
      </c>
      <c r="AJ70" s="104">
        <v>5.1000000000000004E-3</v>
      </c>
      <c r="AK70" s="104">
        <v>4.7500000000000001E-2</v>
      </c>
      <c r="AL70" s="108" t="s">
        <v>402</v>
      </c>
      <c r="AM70" s="104">
        <v>5.4000000000000003E-3</v>
      </c>
      <c r="AN70" s="104" t="s">
        <v>401</v>
      </c>
      <c r="AO70" s="104" t="s">
        <v>269</v>
      </c>
    </row>
    <row r="71" spans="1:41" x14ac:dyDescent="0.3">
      <c r="A71" s="93" t="s">
        <v>464</v>
      </c>
      <c r="B71" s="96" t="s">
        <v>372</v>
      </c>
      <c r="C71" s="96" t="s">
        <v>269</v>
      </c>
      <c r="D71" s="103" t="s">
        <v>269</v>
      </c>
      <c r="E71" s="103">
        <v>1E-4</v>
      </c>
      <c r="F71" s="104">
        <v>2.9999999999999997E-4</v>
      </c>
      <c r="G71" s="104">
        <v>7.2000000000000005E-4</v>
      </c>
      <c r="H71" s="104">
        <v>7.6999999999999996E-4</v>
      </c>
      <c r="I71" s="104">
        <v>7.6999999999999996E-4</v>
      </c>
      <c r="J71" s="105">
        <f t="shared" si="0"/>
        <v>0</v>
      </c>
      <c r="K71" s="104">
        <v>1E-4</v>
      </c>
      <c r="L71" s="104">
        <v>1.6000000000000001E-4</v>
      </c>
      <c r="M71" s="104" t="s">
        <v>412</v>
      </c>
      <c r="N71" s="104" t="s">
        <v>412</v>
      </c>
      <c r="O71" s="105" t="str">
        <f t="shared" si="1"/>
        <v>&lt;DL</v>
      </c>
      <c r="P71" s="104">
        <v>1.6000000000000001E-4</v>
      </c>
      <c r="Q71" s="104">
        <v>1.4999999999999999E-4</v>
      </c>
      <c r="R71" s="104">
        <v>1.6199999999999999E-2</v>
      </c>
      <c r="S71" s="104">
        <v>2.7300000000000001E-2</v>
      </c>
      <c r="T71" s="104">
        <v>6.7500000000000004E-2</v>
      </c>
      <c r="U71" s="104">
        <v>5.8E-4</v>
      </c>
      <c r="V71" s="104">
        <v>1.4E-3</v>
      </c>
      <c r="W71" s="104" t="s">
        <v>412</v>
      </c>
      <c r="X71" s="104">
        <v>1.3999999999999999E-4</v>
      </c>
      <c r="Y71" s="104">
        <v>1.1E-4</v>
      </c>
      <c r="Z71" s="104" t="s">
        <v>412</v>
      </c>
      <c r="AA71" s="104">
        <v>4.1999999999999997E-3</v>
      </c>
      <c r="AB71" s="104">
        <v>4.15E-3</v>
      </c>
      <c r="AC71" s="105">
        <f t="shared" si="2"/>
        <v>1.1976047904191545E-2</v>
      </c>
      <c r="AD71" s="104">
        <v>7.0699999999999999E-3</v>
      </c>
      <c r="AE71" s="104">
        <v>5.2999999999999998E-4</v>
      </c>
      <c r="AF71" s="104">
        <v>1.4400000000000001E-3</v>
      </c>
      <c r="AG71" s="104">
        <v>1.41E-3</v>
      </c>
      <c r="AH71" s="104">
        <v>1.24E-3</v>
      </c>
      <c r="AI71" s="104">
        <v>1.6800000000000001E-3</v>
      </c>
      <c r="AJ71" s="104">
        <v>2.1700000000000001E-3</v>
      </c>
      <c r="AK71" s="104">
        <v>3.46E-3</v>
      </c>
      <c r="AL71" s="104">
        <v>1.6800000000000001E-3</v>
      </c>
      <c r="AM71" s="104" t="s">
        <v>412</v>
      </c>
      <c r="AN71" s="104" t="s">
        <v>412</v>
      </c>
      <c r="AO71" s="104" t="s">
        <v>269</v>
      </c>
    </row>
    <row r="72" spans="1:41" x14ac:dyDescent="0.3">
      <c r="A72" s="93" t="s">
        <v>465</v>
      </c>
      <c r="B72" s="96" t="s">
        <v>372</v>
      </c>
      <c r="C72" s="96">
        <v>5.0000000000000001E-3</v>
      </c>
      <c r="D72" s="96">
        <v>0.15</v>
      </c>
      <c r="E72" s="96">
        <v>1E-4</v>
      </c>
      <c r="F72" s="104">
        <v>2.5100000000000001E-3</v>
      </c>
      <c r="G72" s="104">
        <v>2.5999999999999999E-3</v>
      </c>
      <c r="H72" s="104">
        <v>2.98E-3</v>
      </c>
      <c r="I72" s="104">
        <v>3.47E-3</v>
      </c>
      <c r="J72" s="105">
        <f t="shared" si="0"/>
        <v>0.15193798449612403</v>
      </c>
      <c r="K72" s="104">
        <v>7.2000000000000005E-4</v>
      </c>
      <c r="L72" s="104">
        <v>1.5299999999999999E-3</v>
      </c>
      <c r="M72" s="104">
        <v>7.3999999999999999E-4</v>
      </c>
      <c r="N72" s="104">
        <v>6.9999999999999999E-4</v>
      </c>
      <c r="O72" s="105">
        <f t="shared" si="1"/>
        <v>5.5555555555555552E-2</v>
      </c>
      <c r="P72" s="104">
        <v>1.4599999999999999E-3</v>
      </c>
      <c r="Q72" s="104">
        <v>1.3699999999999999E-3</v>
      </c>
      <c r="R72" s="104">
        <v>7.22E-2</v>
      </c>
      <c r="S72" s="104">
        <v>4.4400000000000002E-2</v>
      </c>
      <c r="T72" s="104">
        <v>6.8099999999999994E-2</v>
      </c>
      <c r="U72" s="104">
        <v>4.4299999999999999E-3</v>
      </c>
      <c r="V72" s="104">
        <v>7.0899999999999999E-3</v>
      </c>
      <c r="W72" s="104">
        <v>1.23E-3</v>
      </c>
      <c r="X72" s="104">
        <v>3.6600000000000001E-3</v>
      </c>
      <c r="Y72" s="104">
        <v>1.3500000000000001E-3</v>
      </c>
      <c r="Z72" s="104">
        <v>1.17E-3</v>
      </c>
      <c r="AA72" s="104">
        <v>1.1900000000000001E-2</v>
      </c>
      <c r="AB72" s="104">
        <v>1.2200000000000001E-2</v>
      </c>
      <c r="AC72" s="105">
        <f t="shared" si="2"/>
        <v>2.4896265560165966E-2</v>
      </c>
      <c r="AD72" s="104">
        <v>1.6400000000000001E-2</v>
      </c>
      <c r="AE72" s="104">
        <v>3.3099999999999997E-2</v>
      </c>
      <c r="AF72" s="104">
        <v>5.2300000000000003E-3</v>
      </c>
      <c r="AG72" s="104">
        <v>6.0899999999999999E-3</v>
      </c>
      <c r="AH72" s="104">
        <v>1.11E-2</v>
      </c>
      <c r="AI72" s="104">
        <v>2.47E-3</v>
      </c>
      <c r="AJ72" s="104">
        <v>2.7399999999999998E-3</v>
      </c>
      <c r="AK72" s="104">
        <v>1.49E-2</v>
      </c>
      <c r="AL72" s="104">
        <v>4.5300000000000002E-3</v>
      </c>
      <c r="AM72" s="104">
        <v>8.8000000000000003E-4</v>
      </c>
      <c r="AN72" s="104" t="s">
        <v>412</v>
      </c>
      <c r="AO72" s="104" t="s">
        <v>269</v>
      </c>
    </row>
    <row r="73" spans="1:41" x14ac:dyDescent="0.3">
      <c r="A73" s="93" t="s">
        <v>466</v>
      </c>
      <c r="B73" s="96" t="s">
        <v>372</v>
      </c>
      <c r="C73" s="96" t="s">
        <v>269</v>
      </c>
      <c r="D73" s="103" t="s">
        <v>269</v>
      </c>
      <c r="E73" s="103">
        <v>5.0000000000000002E-5</v>
      </c>
      <c r="F73" s="104">
        <v>2.7400000000000001E-2</v>
      </c>
      <c r="G73" s="104">
        <v>2.7900000000000001E-2</v>
      </c>
      <c r="H73" s="104">
        <v>2.2800000000000001E-2</v>
      </c>
      <c r="I73" s="104">
        <v>2.6499999999999999E-2</v>
      </c>
      <c r="J73" s="105">
        <f t="shared" si="0"/>
        <v>0.15010141987829609</v>
      </c>
      <c r="K73" s="104">
        <v>3.8899999999999997E-2</v>
      </c>
      <c r="L73" s="104">
        <v>3.6799999999999999E-2</v>
      </c>
      <c r="M73" s="104">
        <v>3.9399999999999998E-2</v>
      </c>
      <c r="N73" s="104">
        <v>3.95E-2</v>
      </c>
      <c r="O73" s="105">
        <f t="shared" si="1"/>
        <v>2.5348542458809345E-3</v>
      </c>
      <c r="P73" s="104">
        <v>3.8100000000000002E-2</v>
      </c>
      <c r="Q73" s="104">
        <v>3.95E-2</v>
      </c>
      <c r="R73" s="104">
        <v>1.6500000000000001E-2</v>
      </c>
      <c r="S73" s="104">
        <v>2.5100000000000001E-2</v>
      </c>
      <c r="T73" s="104">
        <v>3.4299999999999997E-2</v>
      </c>
      <c r="U73" s="104">
        <v>1.44E-2</v>
      </c>
      <c r="V73" s="104">
        <v>2.0899999999999998E-2</v>
      </c>
      <c r="W73" s="104">
        <v>1.7100000000000001E-2</v>
      </c>
      <c r="X73" s="104">
        <v>2.4299999999999999E-2</v>
      </c>
      <c r="Y73" s="104">
        <v>3.6999999999999998E-2</v>
      </c>
      <c r="Z73" s="104">
        <v>1.43E-2</v>
      </c>
      <c r="AA73" s="104">
        <v>1.8499999999999999E-2</v>
      </c>
      <c r="AB73" s="104">
        <v>1.8599999999999998E-2</v>
      </c>
      <c r="AC73" s="105">
        <f t="shared" si="2"/>
        <v>5.390835579514793E-3</v>
      </c>
      <c r="AD73" s="104">
        <v>2.9499999999999999E-3</v>
      </c>
      <c r="AE73" s="104">
        <v>5.74E-2</v>
      </c>
      <c r="AF73" s="104">
        <v>0.03</v>
      </c>
      <c r="AG73" s="104">
        <v>2.4299999999999999E-2</v>
      </c>
      <c r="AH73" s="104">
        <v>3.5400000000000001E-2</v>
      </c>
      <c r="AI73" s="104">
        <v>9.1199999999999996E-3</v>
      </c>
      <c r="AJ73" s="104">
        <v>8.3499999999999998E-3</v>
      </c>
      <c r="AK73" s="104">
        <v>1.3100000000000001E-2</v>
      </c>
      <c r="AL73" s="104">
        <v>7.6400000000000001E-3</v>
      </c>
      <c r="AM73" s="104">
        <v>1.1000000000000001E-3</v>
      </c>
      <c r="AN73" s="104" t="s">
        <v>415</v>
      </c>
      <c r="AO73" s="104" t="s">
        <v>269</v>
      </c>
    </row>
    <row r="74" spans="1:41" x14ac:dyDescent="0.3">
      <c r="A74" s="93" t="s">
        <v>467</v>
      </c>
      <c r="B74" s="96" t="s">
        <v>372</v>
      </c>
      <c r="C74" s="96" t="s">
        <v>269</v>
      </c>
      <c r="D74" s="96" t="s">
        <v>269</v>
      </c>
      <c r="E74" s="96">
        <v>2.0000000000000002E-5</v>
      </c>
      <c r="F74" s="104" t="s">
        <v>417</v>
      </c>
      <c r="G74" s="104">
        <v>5.1E-5</v>
      </c>
      <c r="H74" s="104">
        <v>2.3E-5</v>
      </c>
      <c r="I74" s="104" t="s">
        <v>417</v>
      </c>
      <c r="J74" s="105" t="str">
        <f t="shared" si="0"/>
        <v>&lt;DL</v>
      </c>
      <c r="K74" s="104">
        <v>2.0999999999999999E-5</v>
      </c>
      <c r="L74" s="104" t="s">
        <v>417</v>
      </c>
      <c r="M74" s="104" t="s">
        <v>417</v>
      </c>
      <c r="N74" s="104" t="s">
        <v>417</v>
      </c>
      <c r="O74" s="105" t="str">
        <f t="shared" si="1"/>
        <v>&lt;DL</v>
      </c>
      <c r="P74" s="104" t="s">
        <v>417</v>
      </c>
      <c r="Q74" s="104" t="s">
        <v>417</v>
      </c>
      <c r="R74" s="104" t="s">
        <v>417</v>
      </c>
      <c r="S74" s="104" t="s">
        <v>417</v>
      </c>
      <c r="T74" s="108" t="s">
        <v>418</v>
      </c>
      <c r="U74" s="104" t="s">
        <v>417</v>
      </c>
      <c r="V74" s="104" t="s">
        <v>417</v>
      </c>
      <c r="W74" s="104">
        <v>3.8000000000000002E-5</v>
      </c>
      <c r="X74" s="104" t="s">
        <v>417</v>
      </c>
      <c r="Y74" s="104">
        <v>2.4000000000000001E-5</v>
      </c>
      <c r="Z74" s="104">
        <v>3.6999999999999998E-5</v>
      </c>
      <c r="AA74" s="104" t="s">
        <v>417</v>
      </c>
      <c r="AB74" s="104" t="s">
        <v>417</v>
      </c>
      <c r="AC74" s="105" t="str">
        <f t="shared" si="2"/>
        <v>&lt;DL</v>
      </c>
      <c r="AD74" s="104" t="s">
        <v>417</v>
      </c>
      <c r="AE74" s="104" t="s">
        <v>417</v>
      </c>
      <c r="AF74" s="104" t="s">
        <v>417</v>
      </c>
      <c r="AG74" s="104" t="s">
        <v>417</v>
      </c>
      <c r="AH74" s="104" t="s">
        <v>417</v>
      </c>
      <c r="AI74" s="104" t="s">
        <v>417</v>
      </c>
      <c r="AJ74" s="108" t="s">
        <v>418</v>
      </c>
      <c r="AK74" s="108" t="s">
        <v>418</v>
      </c>
      <c r="AL74" s="108" t="s">
        <v>418</v>
      </c>
      <c r="AM74" s="104" t="s">
        <v>417</v>
      </c>
      <c r="AN74" s="104" t="s">
        <v>417</v>
      </c>
      <c r="AO74" s="104" t="s">
        <v>269</v>
      </c>
    </row>
    <row r="75" spans="1:41" x14ac:dyDescent="0.3">
      <c r="A75" s="93" t="s">
        <v>468</v>
      </c>
      <c r="B75" s="96" t="s">
        <v>372</v>
      </c>
      <c r="C75" s="96" t="s">
        <v>269</v>
      </c>
      <c r="D75" s="96" t="s">
        <v>269</v>
      </c>
      <c r="E75" s="96">
        <v>5.0000000000000001E-4</v>
      </c>
      <c r="F75" s="104" t="s">
        <v>415</v>
      </c>
      <c r="G75" s="104" t="s">
        <v>415</v>
      </c>
      <c r="H75" s="104" t="s">
        <v>415</v>
      </c>
      <c r="I75" s="104" t="s">
        <v>415</v>
      </c>
      <c r="J75" s="105" t="str">
        <f t="shared" si="0"/>
        <v>&lt;DL</v>
      </c>
      <c r="K75" s="104" t="s">
        <v>415</v>
      </c>
      <c r="L75" s="104" t="s">
        <v>415</v>
      </c>
      <c r="M75" s="104" t="s">
        <v>415</v>
      </c>
      <c r="N75" s="104" t="s">
        <v>415</v>
      </c>
      <c r="O75" s="105" t="str">
        <f t="shared" si="1"/>
        <v>&lt;DL</v>
      </c>
      <c r="P75" s="104" t="s">
        <v>415</v>
      </c>
      <c r="Q75" s="104" t="s">
        <v>415</v>
      </c>
      <c r="R75" s="104" t="s">
        <v>415</v>
      </c>
      <c r="S75" s="104" t="s">
        <v>415</v>
      </c>
      <c r="T75" s="108" t="s">
        <v>412</v>
      </c>
      <c r="U75" s="104" t="s">
        <v>415</v>
      </c>
      <c r="V75" s="104" t="s">
        <v>415</v>
      </c>
      <c r="W75" s="104" t="s">
        <v>415</v>
      </c>
      <c r="X75" s="104" t="s">
        <v>415</v>
      </c>
      <c r="Y75" s="104" t="s">
        <v>415</v>
      </c>
      <c r="Z75" s="104" t="s">
        <v>415</v>
      </c>
      <c r="AA75" s="104" t="s">
        <v>415</v>
      </c>
      <c r="AB75" s="104" t="s">
        <v>415</v>
      </c>
      <c r="AC75" s="105" t="str">
        <f t="shared" si="2"/>
        <v>&lt;DL</v>
      </c>
      <c r="AD75" s="104" t="s">
        <v>415</v>
      </c>
      <c r="AE75" s="104" t="s">
        <v>415</v>
      </c>
      <c r="AF75" s="104" t="s">
        <v>415</v>
      </c>
      <c r="AG75" s="104" t="s">
        <v>415</v>
      </c>
      <c r="AH75" s="104" t="s">
        <v>415</v>
      </c>
      <c r="AI75" s="104" t="s">
        <v>415</v>
      </c>
      <c r="AJ75" s="108" t="s">
        <v>412</v>
      </c>
      <c r="AK75" s="108" t="s">
        <v>412</v>
      </c>
      <c r="AL75" s="108" t="s">
        <v>412</v>
      </c>
      <c r="AM75" s="104" t="s">
        <v>415</v>
      </c>
      <c r="AN75" s="104" t="s">
        <v>415</v>
      </c>
      <c r="AO75" s="104" t="s">
        <v>269</v>
      </c>
    </row>
    <row r="76" spans="1:41" x14ac:dyDescent="0.3">
      <c r="A76" s="93" t="s">
        <v>469</v>
      </c>
      <c r="B76" s="96" t="s">
        <v>372</v>
      </c>
      <c r="C76" s="96" t="s">
        <v>269</v>
      </c>
      <c r="D76" s="96" t="s">
        <v>269</v>
      </c>
      <c r="E76" s="96">
        <v>0.01</v>
      </c>
      <c r="F76" s="104" t="s">
        <v>398</v>
      </c>
      <c r="G76" s="104" t="s">
        <v>398</v>
      </c>
      <c r="H76" s="104" t="s">
        <v>398</v>
      </c>
      <c r="I76" s="104" t="s">
        <v>398</v>
      </c>
      <c r="J76" s="105" t="str">
        <f t="shared" si="0"/>
        <v>&lt;DL</v>
      </c>
      <c r="K76" s="104" t="s">
        <v>398</v>
      </c>
      <c r="L76" s="104" t="s">
        <v>398</v>
      </c>
      <c r="M76" s="104" t="s">
        <v>398</v>
      </c>
      <c r="N76" s="104" t="s">
        <v>398</v>
      </c>
      <c r="O76" s="105" t="str">
        <f t="shared" si="1"/>
        <v>&lt;DL</v>
      </c>
      <c r="P76" s="104" t="s">
        <v>398</v>
      </c>
      <c r="Q76" s="104" t="s">
        <v>398</v>
      </c>
      <c r="R76" s="104" t="s">
        <v>398</v>
      </c>
      <c r="S76" s="104">
        <v>4.9000000000000002E-2</v>
      </c>
      <c r="T76" s="104">
        <v>4.8000000000000001E-2</v>
      </c>
      <c r="U76" s="104" t="s">
        <v>398</v>
      </c>
      <c r="V76" s="104" t="s">
        <v>398</v>
      </c>
      <c r="W76" s="104" t="s">
        <v>398</v>
      </c>
      <c r="X76" s="104" t="s">
        <v>398</v>
      </c>
      <c r="Y76" s="104" t="s">
        <v>398</v>
      </c>
      <c r="Z76" s="104" t="s">
        <v>398</v>
      </c>
      <c r="AA76" s="104" t="s">
        <v>398</v>
      </c>
      <c r="AB76" s="104" t="s">
        <v>398</v>
      </c>
      <c r="AC76" s="105" t="str">
        <f t="shared" si="2"/>
        <v>&lt;DL</v>
      </c>
      <c r="AD76" s="104" t="s">
        <v>398</v>
      </c>
      <c r="AE76" s="104">
        <v>0.05</v>
      </c>
      <c r="AF76" s="104" t="s">
        <v>398</v>
      </c>
      <c r="AG76" s="104">
        <v>0.01</v>
      </c>
      <c r="AH76" s="104">
        <v>0.01</v>
      </c>
      <c r="AI76" s="104" t="s">
        <v>398</v>
      </c>
      <c r="AJ76" s="108" t="s">
        <v>396</v>
      </c>
      <c r="AK76" s="108" t="s">
        <v>396</v>
      </c>
      <c r="AL76" s="108" t="s">
        <v>396</v>
      </c>
      <c r="AM76" s="104" t="s">
        <v>398</v>
      </c>
      <c r="AN76" s="104" t="s">
        <v>398</v>
      </c>
      <c r="AO76" s="104" t="s">
        <v>269</v>
      </c>
    </row>
    <row r="77" spans="1:41" x14ac:dyDescent="0.3">
      <c r="A77" s="109" t="s">
        <v>621</v>
      </c>
      <c r="B77" s="96" t="s">
        <v>372</v>
      </c>
      <c r="C77" s="96">
        <v>9.0000000000000006E-5</v>
      </c>
      <c r="D77" s="103" t="s">
        <v>269</v>
      </c>
      <c r="E77" s="103">
        <v>1.0000000000000001E-5</v>
      </c>
      <c r="F77" s="104">
        <v>7.7000000000000001E-5</v>
      </c>
      <c r="G77" s="104">
        <v>5.4200000000000003E-3</v>
      </c>
      <c r="H77" s="104">
        <v>4.3199999999999998E-4</v>
      </c>
      <c r="I77" s="104">
        <v>4.8700000000000002E-4</v>
      </c>
      <c r="J77" s="105">
        <f t="shared" ref="J77:J107" si="7">IFERROR(IF(MAX(H77:I77)&lt;(5*$E77),IF(ABS(H77-I77)&lt;(2*$E77),"&lt;2xDL",IFERROR(ABS(H77-I77)/AVERAGE(H77,I77),"&lt;DL")),IFERROR(ABS(H77-I77)/AVERAGE(H77,I77),"&lt;DL")),"&lt;DL")</f>
        <v>0.11969532100108822</v>
      </c>
      <c r="K77" s="104">
        <v>4.8900000000000003E-5</v>
      </c>
      <c r="L77" s="104">
        <v>9.1899999999999998E-5</v>
      </c>
      <c r="M77" s="104">
        <v>5.2599999999999998E-5</v>
      </c>
      <c r="N77" s="104">
        <v>4.8699999999999998E-5</v>
      </c>
      <c r="O77" s="105">
        <f t="shared" ref="O77:O107" si="8">IFERROR(IF(MAX(M77:N77)&lt;(5*$E77),IF(ABS(M77-N77)&lt;(2*$E77),"&lt;2xDL",IFERROR(ABS(M77-N77)/AVERAGE(M77,N77),"&lt;DL")),IFERROR(ABS(M77-N77)/AVERAGE(M77,N77),"&lt;DL")),"&lt;DL")</f>
        <v>7.6999012833168803E-2</v>
      </c>
      <c r="P77" s="104">
        <v>4.88E-5</v>
      </c>
      <c r="Q77" s="104">
        <v>4.7500000000000003E-5</v>
      </c>
      <c r="R77" s="104">
        <v>1.15E-3</v>
      </c>
      <c r="S77" s="104">
        <v>1.38E-2</v>
      </c>
      <c r="T77" s="104">
        <v>1.9E-2</v>
      </c>
      <c r="U77" s="104">
        <v>2.23E-5</v>
      </c>
      <c r="V77" s="104">
        <v>1.34E-4</v>
      </c>
      <c r="W77" s="104">
        <v>4.4400000000000004E-3</v>
      </c>
      <c r="X77" s="104">
        <v>1.33E-5</v>
      </c>
      <c r="Y77" s="104">
        <v>5.3000000000000001E-5</v>
      </c>
      <c r="Z77" s="104">
        <v>7.7099999999999998E-3</v>
      </c>
      <c r="AA77" s="104">
        <v>4.3300000000000001E-4</v>
      </c>
      <c r="AB77" s="104">
        <v>4.2099999999999999E-4</v>
      </c>
      <c r="AC77" s="105">
        <f t="shared" ref="AC77:AC107" si="9">IFERROR(IF(MAX(AA77:AB77)&lt;(5*$E77),IF(ABS(AA77-AB77)&lt;(2*$E77),"&lt;2xDL",IFERROR(ABS(AA77-AB77)/AVERAGE(AA77,AB77),"&lt;DL")),IFERROR(ABS(AA77-AB77)/AVERAGE(AA77,AB77),"&lt;DL")),"&lt;DL")</f>
        <v>2.8103044496487168E-2</v>
      </c>
      <c r="AD77" s="104">
        <v>2.3E-3</v>
      </c>
      <c r="AE77" s="104">
        <v>3.8999999999999999E-4</v>
      </c>
      <c r="AF77" s="104">
        <v>1.0399999999999999E-4</v>
      </c>
      <c r="AG77" s="104">
        <v>6.2100000000000005E-5</v>
      </c>
      <c r="AH77" s="104">
        <v>6.2000000000000003E-5</v>
      </c>
      <c r="AI77" s="104">
        <v>7.5900000000000004E-3</v>
      </c>
      <c r="AJ77" s="104">
        <v>1.2E-2</v>
      </c>
      <c r="AK77" s="104">
        <v>2.5399999999999999E-2</v>
      </c>
      <c r="AL77" s="104">
        <v>6.7600000000000004E-3</v>
      </c>
      <c r="AM77" s="104">
        <v>5.2200000000000002E-5</v>
      </c>
      <c r="AN77" s="104" t="s">
        <v>421</v>
      </c>
      <c r="AO77" s="104" t="s">
        <v>269</v>
      </c>
    </row>
    <row r="78" spans="1:41" x14ac:dyDescent="0.3">
      <c r="A78" s="110" t="s">
        <v>470</v>
      </c>
      <c r="B78" s="111" t="s">
        <v>372</v>
      </c>
      <c r="C78" s="111" t="s">
        <v>423</v>
      </c>
      <c r="D78" s="112" t="s">
        <v>269</v>
      </c>
      <c r="E78" s="119">
        <v>1.0000000000000001E-5</v>
      </c>
      <c r="F78" s="114">
        <f t="shared" ref="F78:AN78" si="10">IF(F$13&lt;17,0.00004,(IF(F$13&gt;280,0.00037,((10^(0.83*(LOG(F$13))-2.46))/1000))))</f>
        <v>1.0715272237950012E-4</v>
      </c>
      <c r="G78" s="114">
        <f t="shared" si="10"/>
        <v>1.6764420107135764E-4</v>
      </c>
      <c r="H78" s="114">
        <f t="shared" si="10"/>
        <v>1.1112851333873E-4</v>
      </c>
      <c r="I78" s="114">
        <f t="shared" si="10"/>
        <v>1.0985380585414579E-4</v>
      </c>
      <c r="J78" s="105" t="s">
        <v>269</v>
      </c>
      <c r="K78" s="114">
        <f t="shared" si="10"/>
        <v>8.7226618746813939E-5</v>
      </c>
      <c r="L78" s="114">
        <f t="shared" si="10"/>
        <v>9.4012063118991256E-5</v>
      </c>
      <c r="M78" s="114">
        <f t="shared" si="10"/>
        <v>8.7375254203590912E-5</v>
      </c>
      <c r="N78" s="114">
        <f t="shared" si="10"/>
        <v>8.8414259744691763E-5</v>
      </c>
      <c r="O78" s="105" t="s">
        <v>269</v>
      </c>
      <c r="P78" s="114">
        <f t="shared" si="10"/>
        <v>1.0257157319647968E-4</v>
      </c>
      <c r="Q78" s="114">
        <f t="shared" si="10"/>
        <v>1.0026530084361052E-4</v>
      </c>
      <c r="R78" s="114">
        <f t="shared" si="10"/>
        <v>3.6999999999999999E-4</v>
      </c>
      <c r="S78" s="114">
        <f t="shared" si="10"/>
        <v>3.6999999999999999E-4</v>
      </c>
      <c r="T78" s="114">
        <f t="shared" si="10"/>
        <v>3.6999999999999999E-4</v>
      </c>
      <c r="U78" s="114">
        <f t="shared" si="10"/>
        <v>7.8208712470492889E-5</v>
      </c>
      <c r="V78" s="114">
        <f t="shared" si="10"/>
        <v>7.7904547962976987E-5</v>
      </c>
      <c r="W78" s="114">
        <f t="shared" si="10"/>
        <v>3.5921286232478355E-4</v>
      </c>
      <c r="X78" s="114">
        <f t="shared" si="10"/>
        <v>3.6999999999999999E-4</v>
      </c>
      <c r="Y78" s="114">
        <f t="shared" si="10"/>
        <v>5.4444565736376097E-5</v>
      </c>
      <c r="Z78" s="114">
        <f t="shared" si="10"/>
        <v>3.6999999999999999E-4</v>
      </c>
      <c r="AA78" s="114">
        <f t="shared" si="10"/>
        <v>3.469321059372833E-4</v>
      </c>
      <c r="AB78" s="114">
        <f t="shared" si="10"/>
        <v>3.4019598897528958E-4</v>
      </c>
      <c r="AC78" s="105" t="s">
        <v>269</v>
      </c>
      <c r="AD78" s="114">
        <f t="shared" si="10"/>
        <v>1.5704095297035232E-4</v>
      </c>
      <c r="AE78" s="114">
        <f t="shared" si="10"/>
        <v>3.6999999999999999E-4</v>
      </c>
      <c r="AF78" s="114">
        <f t="shared" si="10"/>
        <v>3.6999999999999999E-4</v>
      </c>
      <c r="AG78" s="114">
        <f t="shared" si="10"/>
        <v>3.6999999999999999E-4</v>
      </c>
      <c r="AH78" s="114">
        <f t="shared" si="10"/>
        <v>3.6999999999999999E-4</v>
      </c>
      <c r="AI78" s="114">
        <f t="shared" si="10"/>
        <v>3.6999999999999999E-4</v>
      </c>
      <c r="AJ78" s="114">
        <f t="shared" si="10"/>
        <v>3.6999999999999999E-4</v>
      </c>
      <c r="AK78" s="114">
        <f t="shared" si="10"/>
        <v>3.6999999999999999E-4</v>
      </c>
      <c r="AL78" s="114">
        <f t="shared" si="10"/>
        <v>3.6999999999999999E-4</v>
      </c>
      <c r="AM78" s="120">
        <f t="shared" si="10"/>
        <v>4.0000000000000003E-5</v>
      </c>
      <c r="AN78" s="114">
        <f t="shared" si="10"/>
        <v>3.6999999999999999E-4</v>
      </c>
      <c r="AO78" s="114" t="s">
        <v>269</v>
      </c>
    </row>
    <row r="79" spans="1:41" x14ac:dyDescent="0.3">
      <c r="A79" s="93" t="s">
        <v>471</v>
      </c>
      <c r="B79" s="96" t="s">
        <v>372</v>
      </c>
      <c r="C79" s="96" t="s">
        <v>269</v>
      </c>
      <c r="D79" s="96" t="s">
        <v>269</v>
      </c>
      <c r="E79" s="96">
        <v>0.05</v>
      </c>
      <c r="F79" s="104">
        <v>18.8</v>
      </c>
      <c r="G79" s="104">
        <v>33</v>
      </c>
      <c r="H79" s="104">
        <v>19.399999999999999</v>
      </c>
      <c r="I79" s="104">
        <v>19.2</v>
      </c>
      <c r="J79" s="105">
        <f t="shared" si="7"/>
        <v>1.0362694300518099E-2</v>
      </c>
      <c r="K79" s="104">
        <v>13.1</v>
      </c>
      <c r="L79" s="104">
        <v>14.8</v>
      </c>
      <c r="M79" s="104">
        <v>13.2</v>
      </c>
      <c r="N79" s="104">
        <v>13.4</v>
      </c>
      <c r="O79" s="105">
        <f t="shared" si="8"/>
        <v>1.5037593984962485E-2</v>
      </c>
      <c r="P79" s="104">
        <v>16.100000000000001</v>
      </c>
      <c r="Q79" s="104">
        <v>15.6</v>
      </c>
      <c r="R79" s="104">
        <v>171</v>
      </c>
      <c r="S79" s="104">
        <v>213</v>
      </c>
      <c r="T79" s="104">
        <v>336</v>
      </c>
      <c r="U79" s="104">
        <v>11.9</v>
      </c>
      <c r="V79" s="104">
        <v>12.2</v>
      </c>
      <c r="W79" s="104">
        <v>68.099999999999994</v>
      </c>
      <c r="X79" s="104">
        <v>177</v>
      </c>
      <c r="Y79" s="104">
        <v>8.24</v>
      </c>
      <c r="Z79" s="104">
        <v>113</v>
      </c>
      <c r="AA79" s="104">
        <v>72.599999999999994</v>
      </c>
      <c r="AB79" s="104">
        <v>71.099999999999994</v>
      </c>
      <c r="AC79" s="105">
        <f t="shared" si="9"/>
        <v>2.0876826722338208E-2</v>
      </c>
      <c r="AD79" s="104">
        <v>33.1</v>
      </c>
      <c r="AE79" s="104">
        <v>228</v>
      </c>
      <c r="AF79" s="104">
        <v>72.7</v>
      </c>
      <c r="AG79" s="104">
        <v>76.8</v>
      </c>
      <c r="AH79" s="104">
        <v>83.4</v>
      </c>
      <c r="AI79" s="104">
        <v>250</v>
      </c>
      <c r="AJ79" s="104">
        <v>351</v>
      </c>
      <c r="AK79" s="104">
        <v>513</v>
      </c>
      <c r="AL79" s="104">
        <v>414</v>
      </c>
      <c r="AM79" s="104">
        <v>0.996</v>
      </c>
      <c r="AN79" s="104" t="s">
        <v>425</v>
      </c>
      <c r="AO79" s="104" t="s">
        <v>269</v>
      </c>
    </row>
    <row r="80" spans="1:41" x14ac:dyDescent="0.3">
      <c r="A80" s="93" t="s">
        <v>472</v>
      </c>
      <c r="B80" s="96" t="s">
        <v>372</v>
      </c>
      <c r="C80" s="96">
        <v>8.8999999999999999E-3</v>
      </c>
      <c r="D80" s="103" t="s">
        <v>269</v>
      </c>
      <c r="E80" s="103">
        <v>1E-4</v>
      </c>
      <c r="F80" s="104">
        <v>1.2999999999999999E-4</v>
      </c>
      <c r="G80" s="104">
        <v>1.3999999999999999E-4</v>
      </c>
      <c r="H80" s="104">
        <v>1.2999999999999999E-4</v>
      </c>
      <c r="I80" s="104">
        <v>1.2999999999999999E-4</v>
      </c>
      <c r="J80" s="105" t="str">
        <f t="shared" si="7"/>
        <v>&lt;2xDL</v>
      </c>
      <c r="K80" s="104">
        <v>1.3999999999999999E-4</v>
      </c>
      <c r="L80" s="104">
        <v>1.9000000000000001E-4</v>
      </c>
      <c r="M80" s="104">
        <v>1.2999999999999999E-4</v>
      </c>
      <c r="N80" s="104">
        <v>1.2E-4</v>
      </c>
      <c r="O80" s="105" t="str">
        <f t="shared" si="8"/>
        <v>&lt;2xDL</v>
      </c>
      <c r="P80" s="104">
        <v>1.3999999999999999E-4</v>
      </c>
      <c r="Q80" s="104">
        <v>1.4999999999999999E-4</v>
      </c>
      <c r="R80" s="104" t="s">
        <v>412</v>
      </c>
      <c r="S80" s="104" t="s">
        <v>412</v>
      </c>
      <c r="T80" s="108" t="s">
        <v>427</v>
      </c>
      <c r="U80" s="104">
        <v>1.8000000000000001E-4</v>
      </c>
      <c r="V80" s="104">
        <v>1.6000000000000001E-4</v>
      </c>
      <c r="W80" s="104">
        <v>1.3999999999999999E-4</v>
      </c>
      <c r="X80" s="104" t="s">
        <v>412</v>
      </c>
      <c r="Y80" s="104">
        <v>2.1000000000000001E-4</v>
      </c>
      <c r="Z80" s="104">
        <v>1.1E-4</v>
      </c>
      <c r="AA80" s="104" t="s">
        <v>412</v>
      </c>
      <c r="AB80" s="104" t="s">
        <v>412</v>
      </c>
      <c r="AC80" s="105" t="str">
        <f t="shared" si="9"/>
        <v>&lt;DL</v>
      </c>
      <c r="AD80" s="104" t="s">
        <v>412</v>
      </c>
      <c r="AE80" s="104">
        <v>3.1E-4</v>
      </c>
      <c r="AF80" s="104">
        <v>1.2999999999999999E-4</v>
      </c>
      <c r="AG80" s="104" t="s">
        <v>412</v>
      </c>
      <c r="AH80" s="104" t="s">
        <v>412</v>
      </c>
      <c r="AI80" s="104" t="s">
        <v>412</v>
      </c>
      <c r="AJ80" s="108" t="s">
        <v>427</v>
      </c>
      <c r="AK80" s="108" t="s">
        <v>427</v>
      </c>
      <c r="AL80" s="108" t="s">
        <v>427</v>
      </c>
      <c r="AM80" s="104" t="s">
        <v>412</v>
      </c>
      <c r="AN80" s="104" t="s">
        <v>412</v>
      </c>
      <c r="AO80" s="104" t="s">
        <v>269</v>
      </c>
    </row>
    <row r="81" spans="1:41" x14ac:dyDescent="0.3">
      <c r="A81" s="93" t="s">
        <v>473</v>
      </c>
      <c r="B81" s="96" t="s">
        <v>372</v>
      </c>
      <c r="C81" s="96" t="s">
        <v>269</v>
      </c>
      <c r="D81" s="96" t="s">
        <v>269</v>
      </c>
      <c r="E81" s="96">
        <v>1E-4</v>
      </c>
      <c r="F81" s="104">
        <v>2.5000000000000001E-4</v>
      </c>
      <c r="G81" s="104">
        <v>3.6999999999999999E-4</v>
      </c>
      <c r="H81" s="104" t="s">
        <v>412</v>
      </c>
      <c r="I81" s="104" t="s">
        <v>412</v>
      </c>
      <c r="J81" s="105" t="str">
        <f t="shared" si="7"/>
        <v>&lt;DL</v>
      </c>
      <c r="K81" s="104">
        <v>1.1E-4</v>
      </c>
      <c r="L81" s="104">
        <v>1.8000000000000001E-4</v>
      </c>
      <c r="M81" s="104">
        <v>1.1E-4</v>
      </c>
      <c r="N81" s="104">
        <v>1.1E-4</v>
      </c>
      <c r="O81" s="105" t="str">
        <f t="shared" si="8"/>
        <v>&lt;2xDL</v>
      </c>
      <c r="P81" s="104">
        <v>1.3999999999999999E-4</v>
      </c>
      <c r="Q81" s="104">
        <v>1.4999999999999999E-4</v>
      </c>
      <c r="R81" s="104">
        <v>9.1E-4</v>
      </c>
      <c r="S81" s="104">
        <v>1.2899999999999999E-3</v>
      </c>
      <c r="T81" s="104">
        <v>1.08E-3</v>
      </c>
      <c r="U81" s="104">
        <v>1.1E-4</v>
      </c>
      <c r="V81" s="104" t="s">
        <v>412</v>
      </c>
      <c r="W81" s="104">
        <v>4.2999999999999999E-4</v>
      </c>
      <c r="X81" s="104">
        <v>1E-4</v>
      </c>
      <c r="Y81" s="104" t="s">
        <v>412</v>
      </c>
      <c r="Z81" s="104">
        <v>1.2E-4</v>
      </c>
      <c r="AA81" s="104">
        <v>2.0000000000000001E-4</v>
      </c>
      <c r="AB81" s="104">
        <v>1.9000000000000001E-4</v>
      </c>
      <c r="AC81" s="105" t="str">
        <f t="shared" si="9"/>
        <v>&lt;2xDL</v>
      </c>
      <c r="AD81" s="104">
        <v>3.4000000000000002E-4</v>
      </c>
      <c r="AE81" s="104">
        <v>6.2599999999999999E-3</v>
      </c>
      <c r="AF81" s="104">
        <v>5.0000000000000001E-4</v>
      </c>
      <c r="AG81" s="104">
        <v>5.6999999999999998E-4</v>
      </c>
      <c r="AH81" s="104">
        <v>8.3000000000000001E-4</v>
      </c>
      <c r="AI81" s="104">
        <v>2.7999999999999998E-4</v>
      </c>
      <c r="AJ81" s="108" t="s">
        <v>427</v>
      </c>
      <c r="AK81" s="104">
        <v>2.3000000000000001E-4</v>
      </c>
      <c r="AL81" s="108" t="s">
        <v>427</v>
      </c>
      <c r="AM81" s="104" t="s">
        <v>412</v>
      </c>
      <c r="AN81" s="104" t="s">
        <v>412</v>
      </c>
      <c r="AO81" s="104" t="s">
        <v>269</v>
      </c>
    </row>
    <row r="82" spans="1:41" x14ac:dyDescent="0.3">
      <c r="A82" s="109" t="s">
        <v>622</v>
      </c>
      <c r="B82" s="96" t="s">
        <v>372</v>
      </c>
      <c r="C82" s="96">
        <v>2E-3</v>
      </c>
      <c r="D82" s="103" t="s">
        <v>269</v>
      </c>
      <c r="E82" s="103">
        <v>2.0000000000000001E-4</v>
      </c>
      <c r="F82" s="104">
        <v>1.8500000000000001E-3</v>
      </c>
      <c r="G82" s="104">
        <v>9.2100000000000001E-2</v>
      </c>
      <c r="H82" s="104">
        <v>8.3400000000000002E-3</v>
      </c>
      <c r="I82" s="104">
        <v>9.7400000000000004E-3</v>
      </c>
      <c r="J82" s="105">
        <f t="shared" si="7"/>
        <v>0.15486725663716816</v>
      </c>
      <c r="K82" s="104">
        <v>3.0300000000000001E-3</v>
      </c>
      <c r="L82" s="104">
        <v>3.49E-3</v>
      </c>
      <c r="M82" s="104">
        <v>3.0899999999999999E-3</v>
      </c>
      <c r="N82" s="104">
        <v>3.0899999999999999E-3</v>
      </c>
      <c r="O82" s="105">
        <f t="shared" si="8"/>
        <v>0</v>
      </c>
      <c r="P82" s="104">
        <v>2.5999999999999999E-3</v>
      </c>
      <c r="Q82" s="104">
        <v>2.64E-3</v>
      </c>
      <c r="R82" s="104">
        <v>1.64E-3</v>
      </c>
      <c r="S82" s="104">
        <v>7.3499999999999998E-3</v>
      </c>
      <c r="T82" s="104">
        <v>2.18E-2</v>
      </c>
      <c r="U82" s="104">
        <v>1.8699999999999999E-3</v>
      </c>
      <c r="V82" s="104">
        <v>3.81E-3</v>
      </c>
      <c r="W82" s="104">
        <v>2.4099999999999998E-3</v>
      </c>
      <c r="X82" s="104">
        <v>5.1000000000000004E-4</v>
      </c>
      <c r="Y82" s="104">
        <v>3.64E-3</v>
      </c>
      <c r="Z82" s="104">
        <v>1.7899999999999999E-3</v>
      </c>
      <c r="AA82" s="104">
        <v>1.99E-3</v>
      </c>
      <c r="AB82" s="104">
        <v>1.97E-3</v>
      </c>
      <c r="AC82" s="105">
        <f t="shared" si="9"/>
        <v>1.0101010101010128E-2</v>
      </c>
      <c r="AD82" s="104">
        <v>1.77E-2</v>
      </c>
      <c r="AE82" s="104">
        <v>3.14E-3</v>
      </c>
      <c r="AF82" s="104">
        <v>1.89E-3</v>
      </c>
      <c r="AG82" s="104">
        <v>1.15E-3</v>
      </c>
      <c r="AH82" s="104">
        <v>1.2099999999999999E-3</v>
      </c>
      <c r="AI82" s="104">
        <v>3.5499999999999997E-2</v>
      </c>
      <c r="AJ82" s="104">
        <v>5.9699999999999996E-3</v>
      </c>
      <c r="AK82" s="104">
        <v>4.3099999999999996E-3</v>
      </c>
      <c r="AL82" s="104">
        <v>2.1700000000000001E-3</v>
      </c>
      <c r="AM82" s="104">
        <v>7.2000000000000005E-4</v>
      </c>
      <c r="AN82" s="104" t="s">
        <v>427</v>
      </c>
      <c r="AO82" s="104" t="s">
        <v>269</v>
      </c>
    </row>
    <row r="83" spans="1:41" x14ac:dyDescent="0.3">
      <c r="A83" s="110" t="s">
        <v>474</v>
      </c>
      <c r="B83" s="111" t="s">
        <v>372</v>
      </c>
      <c r="C83" s="112" t="s">
        <v>269</v>
      </c>
      <c r="D83" s="111" t="s">
        <v>423</v>
      </c>
      <c r="E83" s="115">
        <f>IF(E$13&lt;82,0.002,(IF(E$13&gt;180,0.004,((EXP(0.8545*(LN(E$13))-1.465))*0.2)/1000)))</f>
        <v>2E-3</v>
      </c>
      <c r="F83" s="115">
        <f t="shared" ref="F83:AN83" si="11">IF(F$13&lt;82,0.002,(IF(F$13&gt;180,0.004,((EXP(0.8545*(LN(F$13))-1.465))*0.2)/1000)))</f>
        <v>2E-3</v>
      </c>
      <c r="G83" s="115">
        <f t="shared" si="11"/>
        <v>2.5055150610967356E-3</v>
      </c>
      <c r="H83" s="115">
        <f t="shared" si="11"/>
        <v>2E-3</v>
      </c>
      <c r="I83" s="115">
        <f t="shared" si="11"/>
        <v>2E-3</v>
      </c>
      <c r="J83" s="105" t="s">
        <v>269</v>
      </c>
      <c r="K83" s="115">
        <f t="shared" si="11"/>
        <v>2E-3</v>
      </c>
      <c r="L83" s="115">
        <f t="shared" si="11"/>
        <v>2E-3</v>
      </c>
      <c r="M83" s="115">
        <f t="shared" si="11"/>
        <v>2E-3</v>
      </c>
      <c r="N83" s="115">
        <f t="shared" si="11"/>
        <v>2E-3</v>
      </c>
      <c r="O83" s="105" t="s">
        <v>269</v>
      </c>
      <c r="P83" s="115">
        <f t="shared" si="11"/>
        <v>2E-3</v>
      </c>
      <c r="Q83" s="115">
        <f t="shared" si="11"/>
        <v>2E-3</v>
      </c>
      <c r="R83" s="115">
        <f t="shared" si="11"/>
        <v>4.0000000000000001E-3</v>
      </c>
      <c r="S83" s="115">
        <f t="shared" si="11"/>
        <v>4.0000000000000001E-3</v>
      </c>
      <c r="T83" s="115">
        <f t="shared" si="11"/>
        <v>4.0000000000000001E-3</v>
      </c>
      <c r="U83" s="115">
        <f t="shared" si="11"/>
        <v>2E-3</v>
      </c>
      <c r="V83" s="115">
        <f t="shared" si="11"/>
        <v>2E-3</v>
      </c>
      <c r="W83" s="115">
        <f t="shared" si="11"/>
        <v>4.0000000000000001E-3</v>
      </c>
      <c r="X83" s="115">
        <f t="shared" si="11"/>
        <v>4.0000000000000001E-3</v>
      </c>
      <c r="Y83" s="115">
        <f t="shared" si="11"/>
        <v>2E-3</v>
      </c>
      <c r="Z83" s="115">
        <f t="shared" si="11"/>
        <v>4.0000000000000001E-3</v>
      </c>
      <c r="AA83" s="115">
        <f t="shared" si="11"/>
        <v>4.0000000000000001E-3</v>
      </c>
      <c r="AB83" s="115">
        <f t="shared" si="11"/>
        <v>4.0000000000000001E-3</v>
      </c>
      <c r="AC83" s="105" t="s">
        <v>269</v>
      </c>
      <c r="AD83" s="115">
        <f t="shared" si="11"/>
        <v>2.3425227149663943E-3</v>
      </c>
      <c r="AE83" s="115">
        <f t="shared" si="11"/>
        <v>4.0000000000000001E-3</v>
      </c>
      <c r="AF83" s="115">
        <f t="shared" si="11"/>
        <v>4.0000000000000001E-3</v>
      </c>
      <c r="AG83" s="115">
        <f t="shared" si="11"/>
        <v>4.0000000000000001E-3</v>
      </c>
      <c r="AH83" s="115">
        <f t="shared" si="11"/>
        <v>4.0000000000000001E-3</v>
      </c>
      <c r="AI83" s="115">
        <f t="shared" si="11"/>
        <v>4.0000000000000001E-3</v>
      </c>
      <c r="AJ83" s="115">
        <f t="shared" si="11"/>
        <v>4.0000000000000001E-3</v>
      </c>
      <c r="AK83" s="115">
        <f t="shared" si="11"/>
        <v>4.0000000000000001E-3</v>
      </c>
      <c r="AL83" s="115">
        <f t="shared" si="11"/>
        <v>4.0000000000000001E-3</v>
      </c>
      <c r="AM83" s="115">
        <f t="shared" si="11"/>
        <v>2E-3</v>
      </c>
      <c r="AN83" s="115">
        <f t="shared" si="11"/>
        <v>4.0000000000000001E-3</v>
      </c>
      <c r="AO83" s="115" t="s">
        <v>269</v>
      </c>
    </row>
    <row r="84" spans="1:41" x14ac:dyDescent="0.3">
      <c r="A84" s="93" t="s">
        <v>475</v>
      </c>
      <c r="B84" s="96" t="s">
        <v>372</v>
      </c>
      <c r="C84" s="96">
        <v>0.3</v>
      </c>
      <c r="D84" s="103" t="s">
        <v>269</v>
      </c>
      <c r="E84" s="103">
        <v>0.01</v>
      </c>
      <c r="F84" s="104">
        <v>0.222</v>
      </c>
      <c r="G84" s="104">
        <v>0.23200000000000001</v>
      </c>
      <c r="H84" s="104">
        <v>0.161</v>
      </c>
      <c r="I84" s="104">
        <v>0.159</v>
      </c>
      <c r="J84" s="105">
        <f t="shared" si="7"/>
        <v>1.2500000000000011E-2</v>
      </c>
      <c r="K84" s="104">
        <v>0.157</v>
      </c>
      <c r="L84" s="104">
        <v>0.20899999999999999</v>
      </c>
      <c r="M84" s="104">
        <v>0.155</v>
      </c>
      <c r="N84" s="104">
        <v>0.151</v>
      </c>
      <c r="O84" s="105">
        <f t="shared" si="8"/>
        <v>2.6143790849673228E-2</v>
      </c>
      <c r="P84" s="104">
        <v>0.158</v>
      </c>
      <c r="Q84" s="104">
        <v>0.21199999999999999</v>
      </c>
      <c r="R84" s="104">
        <v>1.39</v>
      </c>
      <c r="S84" s="104">
        <v>1.9E-2</v>
      </c>
      <c r="T84" s="104" t="s">
        <v>398</v>
      </c>
      <c r="U84" s="104">
        <v>9.0999999999999998E-2</v>
      </c>
      <c r="V84" s="104">
        <v>0.10299999999999999</v>
      </c>
      <c r="W84" s="104">
        <v>0.19500000000000001</v>
      </c>
      <c r="X84" s="104">
        <v>1.0999999999999999E-2</v>
      </c>
      <c r="Y84" s="104">
        <v>0.11899999999999999</v>
      </c>
      <c r="Z84" s="104">
        <v>6.7000000000000004E-2</v>
      </c>
      <c r="AA84" s="104">
        <v>0.22500000000000001</v>
      </c>
      <c r="AB84" s="104">
        <v>0.217</v>
      </c>
      <c r="AC84" s="105">
        <f t="shared" si="9"/>
        <v>3.6199095022624465E-2</v>
      </c>
      <c r="AD84" s="104">
        <v>6.0999999999999999E-2</v>
      </c>
      <c r="AE84" s="104">
        <v>10.8</v>
      </c>
      <c r="AF84" s="104">
        <v>0.85599999999999998</v>
      </c>
      <c r="AG84" s="104">
        <v>0.48</v>
      </c>
      <c r="AH84" s="104">
        <v>0.52400000000000002</v>
      </c>
      <c r="AI84" s="104">
        <v>1.2E-2</v>
      </c>
      <c r="AJ84" s="104">
        <v>3.9E-2</v>
      </c>
      <c r="AK84" s="104" t="s">
        <v>398</v>
      </c>
      <c r="AL84" s="104" t="s">
        <v>398</v>
      </c>
      <c r="AM84" s="104" t="s">
        <v>398</v>
      </c>
      <c r="AN84" s="104" t="s">
        <v>398</v>
      </c>
      <c r="AO84" s="104" t="s">
        <v>269</v>
      </c>
    </row>
    <row r="85" spans="1:41" x14ac:dyDescent="0.3">
      <c r="A85" s="109" t="s">
        <v>623</v>
      </c>
      <c r="B85" s="96" t="s">
        <v>372</v>
      </c>
      <c r="C85" s="96">
        <v>1E-3</v>
      </c>
      <c r="D85" s="103" t="s">
        <v>269</v>
      </c>
      <c r="E85" s="103">
        <v>5.0000000000000002E-5</v>
      </c>
      <c r="F85" s="104">
        <v>9.8999999999999994E-5</v>
      </c>
      <c r="G85" s="104">
        <v>2.2499999999999999E-4</v>
      </c>
      <c r="H85" s="104">
        <v>5.3799999999999996E-4</v>
      </c>
      <c r="I85" s="104">
        <v>5.1199999999999998E-4</v>
      </c>
      <c r="J85" s="105">
        <f t="shared" si="7"/>
        <v>4.9523809523809491E-2</v>
      </c>
      <c r="K85" s="104">
        <v>1.2999999999999999E-4</v>
      </c>
      <c r="L85" s="104">
        <v>4.4299999999999998E-4</v>
      </c>
      <c r="M85" s="104">
        <v>1.5300000000000001E-4</v>
      </c>
      <c r="N85" s="104">
        <v>1.1900000000000001E-4</v>
      </c>
      <c r="O85" s="105" t="str">
        <f t="shared" si="8"/>
        <v>&lt;2xDL</v>
      </c>
      <c r="P85" s="104">
        <v>1.2899999999999999E-4</v>
      </c>
      <c r="Q85" s="104">
        <v>1.15E-4</v>
      </c>
      <c r="R85" s="104">
        <v>2.0599999999999999E-4</v>
      </c>
      <c r="S85" s="104">
        <v>9.4899999999999997E-4</v>
      </c>
      <c r="T85" s="104">
        <v>6.1999999999999998E-3</v>
      </c>
      <c r="U85" s="104">
        <v>6.6000000000000005E-5</v>
      </c>
      <c r="V85" s="104">
        <v>3.4499999999999998E-4</v>
      </c>
      <c r="W85" s="104" t="s">
        <v>415</v>
      </c>
      <c r="X85" s="104" t="s">
        <v>415</v>
      </c>
      <c r="Y85" s="104" t="s">
        <v>415</v>
      </c>
      <c r="Z85" s="104" t="s">
        <v>415</v>
      </c>
      <c r="AA85" s="104">
        <v>6.6600000000000003E-4</v>
      </c>
      <c r="AB85" s="104">
        <v>6.3000000000000003E-4</v>
      </c>
      <c r="AC85" s="105">
        <f t="shared" si="9"/>
        <v>5.5555555555555566E-2</v>
      </c>
      <c r="AD85" s="104">
        <v>1.2999999999999999E-3</v>
      </c>
      <c r="AE85" s="104" t="s">
        <v>415</v>
      </c>
      <c r="AF85" s="104">
        <v>2.5700000000000001E-4</v>
      </c>
      <c r="AG85" s="104">
        <v>2.5700000000000001E-4</v>
      </c>
      <c r="AH85" s="104">
        <v>2.6200000000000003E-4</v>
      </c>
      <c r="AI85" s="104">
        <v>8.1000000000000004E-5</v>
      </c>
      <c r="AJ85" s="104">
        <v>2.7E-4</v>
      </c>
      <c r="AK85" s="104">
        <v>1.2E-4</v>
      </c>
      <c r="AL85" s="108" t="s">
        <v>412</v>
      </c>
      <c r="AM85" s="104">
        <v>8.5000000000000006E-5</v>
      </c>
      <c r="AN85" s="104" t="s">
        <v>415</v>
      </c>
      <c r="AO85" s="104" t="s">
        <v>269</v>
      </c>
    </row>
    <row r="86" spans="1:41" x14ac:dyDescent="0.3">
      <c r="A86" s="110" t="s">
        <v>476</v>
      </c>
      <c r="B86" s="111" t="s">
        <v>372</v>
      </c>
      <c r="C86" s="96"/>
      <c r="D86" s="103"/>
      <c r="E86" s="119">
        <v>5.0000000000000002E-5</v>
      </c>
      <c r="F86" s="115">
        <f t="shared" ref="F86:AN86" si="12">IF(F$13&lt;61,0.001,(IF(F$13&gt;180,0.007,(EXP(1.273*(LN(F$13))-4.705))/1000)))</f>
        <v>1.7454782651517048E-3</v>
      </c>
      <c r="G86" s="115">
        <f t="shared" si="12"/>
        <v>3.4677678159884861E-3</v>
      </c>
      <c r="H86" s="115">
        <f t="shared" si="12"/>
        <v>1.8457872937445647E-3</v>
      </c>
      <c r="I86" s="115">
        <f t="shared" si="12"/>
        <v>1.8134142793902717E-3</v>
      </c>
      <c r="J86" s="105">
        <f t="shared" si="7"/>
        <v>1.7694031721001376E-2</v>
      </c>
      <c r="K86" s="115">
        <f t="shared" si="12"/>
        <v>1E-3</v>
      </c>
      <c r="L86" s="115">
        <f t="shared" si="12"/>
        <v>1E-3</v>
      </c>
      <c r="M86" s="115">
        <f t="shared" si="12"/>
        <v>1E-3</v>
      </c>
      <c r="N86" s="115">
        <f t="shared" si="12"/>
        <v>1E-3</v>
      </c>
      <c r="O86" s="105" t="s">
        <v>269</v>
      </c>
      <c r="P86" s="115">
        <f t="shared" si="12"/>
        <v>1E-3</v>
      </c>
      <c r="Q86" s="115">
        <f t="shared" si="12"/>
        <v>1E-3</v>
      </c>
      <c r="R86" s="115">
        <f t="shared" si="12"/>
        <v>7.0000000000000001E-3</v>
      </c>
      <c r="S86" s="115">
        <f t="shared" si="12"/>
        <v>7.0000000000000001E-3</v>
      </c>
      <c r="T86" s="115">
        <f t="shared" si="12"/>
        <v>7.0000000000000001E-3</v>
      </c>
      <c r="U86" s="115">
        <f t="shared" si="12"/>
        <v>1E-3</v>
      </c>
      <c r="V86" s="115">
        <f t="shared" si="12"/>
        <v>1E-3</v>
      </c>
      <c r="W86" s="115">
        <f t="shared" si="12"/>
        <v>7.0000000000000001E-3</v>
      </c>
      <c r="X86" s="115">
        <f t="shared" si="12"/>
        <v>7.0000000000000001E-3</v>
      </c>
      <c r="Y86" s="115">
        <f t="shared" si="12"/>
        <v>1E-3</v>
      </c>
      <c r="Z86" s="115">
        <f t="shared" si="12"/>
        <v>7.0000000000000001E-3</v>
      </c>
      <c r="AA86" s="115">
        <f t="shared" si="12"/>
        <v>7.0000000000000001E-3</v>
      </c>
      <c r="AB86" s="115">
        <f t="shared" si="12"/>
        <v>7.0000000000000001E-3</v>
      </c>
      <c r="AC86" s="105" t="s">
        <v>269</v>
      </c>
      <c r="AD86" s="115">
        <f t="shared" si="12"/>
        <v>3.1371070725490285E-3</v>
      </c>
      <c r="AE86" s="115">
        <f t="shared" si="12"/>
        <v>7.0000000000000001E-3</v>
      </c>
      <c r="AF86" s="115">
        <f t="shared" si="12"/>
        <v>7.0000000000000001E-3</v>
      </c>
      <c r="AG86" s="115">
        <f t="shared" si="12"/>
        <v>7.0000000000000001E-3</v>
      </c>
      <c r="AH86" s="115">
        <f t="shared" si="12"/>
        <v>7.0000000000000001E-3</v>
      </c>
      <c r="AI86" s="115">
        <f t="shared" si="12"/>
        <v>7.0000000000000001E-3</v>
      </c>
      <c r="AJ86" s="115">
        <f t="shared" si="12"/>
        <v>7.0000000000000001E-3</v>
      </c>
      <c r="AK86" s="115">
        <f t="shared" si="12"/>
        <v>7.0000000000000001E-3</v>
      </c>
      <c r="AL86" s="115">
        <f t="shared" si="12"/>
        <v>7.0000000000000001E-3</v>
      </c>
      <c r="AM86" s="115">
        <f t="shared" si="12"/>
        <v>1E-3</v>
      </c>
      <c r="AN86" s="115">
        <f t="shared" si="12"/>
        <v>7.0000000000000001E-3</v>
      </c>
      <c r="AO86" s="115" t="s">
        <v>269</v>
      </c>
    </row>
    <row r="87" spans="1:41" x14ac:dyDescent="0.3">
      <c r="A87" s="93" t="s">
        <v>477</v>
      </c>
      <c r="B87" s="96" t="s">
        <v>372</v>
      </c>
      <c r="C87" s="96" t="s">
        <v>269</v>
      </c>
      <c r="D87" s="96" t="s">
        <v>269</v>
      </c>
      <c r="E87" s="96">
        <v>5.0000000000000001E-4</v>
      </c>
      <c r="F87" s="104" t="s">
        <v>401</v>
      </c>
      <c r="G87" s="104" t="s">
        <v>401</v>
      </c>
      <c r="H87" s="104" t="s">
        <v>401</v>
      </c>
      <c r="I87" s="104" t="s">
        <v>401</v>
      </c>
      <c r="J87" s="105" t="s">
        <v>269</v>
      </c>
      <c r="K87" s="104" t="s">
        <v>401</v>
      </c>
      <c r="L87" s="104" t="s">
        <v>401</v>
      </c>
      <c r="M87" s="104" t="s">
        <v>401</v>
      </c>
      <c r="N87" s="104" t="s">
        <v>401</v>
      </c>
      <c r="O87" s="105" t="str">
        <f t="shared" si="8"/>
        <v>&lt;DL</v>
      </c>
      <c r="P87" s="104" t="s">
        <v>401</v>
      </c>
      <c r="Q87" s="104" t="s">
        <v>401</v>
      </c>
      <c r="R87" s="104">
        <v>8.6E-3</v>
      </c>
      <c r="S87" s="104">
        <v>6.7000000000000002E-3</v>
      </c>
      <c r="T87" s="104">
        <v>1.6299999999999999E-2</v>
      </c>
      <c r="U87" s="104" t="s">
        <v>401</v>
      </c>
      <c r="V87" s="104" t="s">
        <v>401</v>
      </c>
      <c r="W87" s="104">
        <v>1.2999999999999999E-3</v>
      </c>
      <c r="X87" s="104" t="s">
        <v>401</v>
      </c>
      <c r="Y87" s="104" t="s">
        <v>401</v>
      </c>
      <c r="Z87" s="104">
        <v>1.5E-3</v>
      </c>
      <c r="AA87" s="104">
        <v>1.9E-3</v>
      </c>
      <c r="AB87" s="104">
        <v>1.9E-3</v>
      </c>
      <c r="AC87" s="105" t="str">
        <f t="shared" si="9"/>
        <v>&lt;2xDL</v>
      </c>
      <c r="AD87" s="104" t="s">
        <v>401</v>
      </c>
      <c r="AE87" s="104" t="s">
        <v>401</v>
      </c>
      <c r="AF87" s="104">
        <v>1.5E-3</v>
      </c>
      <c r="AG87" s="104">
        <v>1.1000000000000001E-3</v>
      </c>
      <c r="AH87" s="104">
        <v>1.2999999999999999E-3</v>
      </c>
      <c r="AI87" s="104">
        <v>3.3E-3</v>
      </c>
      <c r="AJ87" s="104">
        <v>4.5999999999999999E-3</v>
      </c>
      <c r="AK87" s="104">
        <v>5.7000000000000002E-3</v>
      </c>
      <c r="AL87" s="104">
        <v>5.4999999999999997E-3</v>
      </c>
      <c r="AM87" s="104" t="s">
        <v>401</v>
      </c>
      <c r="AN87" s="104" t="s">
        <v>401</v>
      </c>
      <c r="AO87" s="104" t="s">
        <v>269</v>
      </c>
    </row>
    <row r="88" spans="1:41" x14ac:dyDescent="0.3">
      <c r="A88" s="93" t="s">
        <v>478</v>
      </c>
      <c r="B88" s="96" t="s">
        <v>372</v>
      </c>
      <c r="C88" s="96" t="s">
        <v>269</v>
      </c>
      <c r="D88" s="96" t="s">
        <v>269</v>
      </c>
      <c r="E88" s="96">
        <v>0.1</v>
      </c>
      <c r="F88" s="104">
        <v>3.79</v>
      </c>
      <c r="G88" s="104">
        <v>6</v>
      </c>
      <c r="H88" s="104">
        <v>4.0599999999999996</v>
      </c>
      <c r="I88" s="104">
        <v>3.99</v>
      </c>
      <c r="J88" s="105">
        <f t="shared" si="7"/>
        <v>1.7391304347825935E-2</v>
      </c>
      <c r="K88" s="104">
        <v>3.86</v>
      </c>
      <c r="L88" s="104">
        <v>3.95</v>
      </c>
      <c r="M88" s="104">
        <v>3.86</v>
      </c>
      <c r="N88" s="104">
        <v>3.92</v>
      </c>
      <c r="O88" s="105">
        <f t="shared" si="8"/>
        <v>1.5424164524421609E-2</v>
      </c>
      <c r="P88" s="104">
        <v>4.62</v>
      </c>
      <c r="Q88" s="104">
        <v>4.53</v>
      </c>
      <c r="R88" s="104">
        <v>55</v>
      </c>
      <c r="S88" s="104">
        <v>81.5</v>
      </c>
      <c r="T88" s="104">
        <v>195</v>
      </c>
      <c r="U88" s="104">
        <v>3.14</v>
      </c>
      <c r="V88" s="104">
        <v>2.94</v>
      </c>
      <c r="W88" s="104">
        <v>23.9</v>
      </c>
      <c r="X88" s="104">
        <v>30.4</v>
      </c>
      <c r="Y88" s="104">
        <v>1.71</v>
      </c>
      <c r="Z88" s="104">
        <v>44.9</v>
      </c>
      <c r="AA88" s="104">
        <v>18.399999999999999</v>
      </c>
      <c r="AB88" s="104">
        <v>17.899999999999999</v>
      </c>
      <c r="AC88" s="105">
        <f t="shared" si="9"/>
        <v>2.7548209366391185E-2</v>
      </c>
      <c r="AD88" s="104">
        <v>3.96</v>
      </c>
      <c r="AE88" s="104">
        <v>43.6</v>
      </c>
      <c r="AF88" s="104">
        <v>24.8</v>
      </c>
      <c r="AG88" s="104">
        <v>22</v>
      </c>
      <c r="AH88" s="104">
        <v>21.9</v>
      </c>
      <c r="AI88" s="104">
        <v>46.1</v>
      </c>
      <c r="AJ88" s="104">
        <v>140</v>
      </c>
      <c r="AK88" s="104">
        <v>32.200000000000003</v>
      </c>
      <c r="AL88" s="104">
        <v>157</v>
      </c>
      <c r="AM88" s="104">
        <v>0.11</v>
      </c>
      <c r="AN88" s="104" t="s">
        <v>394</v>
      </c>
      <c r="AO88" s="104" t="s">
        <v>269</v>
      </c>
    </row>
    <row r="89" spans="1:41" x14ac:dyDescent="0.3">
      <c r="A89" s="93" t="s">
        <v>479</v>
      </c>
      <c r="B89" s="96" t="s">
        <v>372</v>
      </c>
      <c r="C89" s="96" t="s">
        <v>269</v>
      </c>
      <c r="D89" s="103" t="s">
        <v>269</v>
      </c>
      <c r="E89" s="103">
        <v>5.0000000000000002E-5</v>
      </c>
      <c r="F89" s="104">
        <v>0.16900000000000001</v>
      </c>
      <c r="G89" s="104">
        <v>0.21</v>
      </c>
      <c r="H89" s="104">
        <v>1.8700000000000001E-2</v>
      </c>
      <c r="I89" s="104">
        <v>2.0400000000000001E-2</v>
      </c>
      <c r="J89" s="105">
        <f t="shared" si="7"/>
        <v>8.6956521739130432E-2</v>
      </c>
      <c r="K89" s="104">
        <v>4.7899999999999998E-2</v>
      </c>
      <c r="L89" s="104">
        <v>0.106</v>
      </c>
      <c r="M89" s="104">
        <v>4.7100000000000003E-2</v>
      </c>
      <c r="N89" s="104">
        <v>4.5999999999999999E-2</v>
      </c>
      <c r="O89" s="105">
        <f t="shared" si="8"/>
        <v>2.3630504833512433E-2</v>
      </c>
      <c r="P89" s="104">
        <v>5.9799999999999999E-2</v>
      </c>
      <c r="Q89" s="104">
        <v>6.59E-2</v>
      </c>
      <c r="R89" s="104">
        <v>1.24</v>
      </c>
      <c r="S89" s="104">
        <v>0.97699999999999998</v>
      </c>
      <c r="T89" s="104">
        <v>0.53300000000000003</v>
      </c>
      <c r="U89" s="104">
        <v>2.8899999999999999E-2</v>
      </c>
      <c r="V89" s="104">
        <v>1.0200000000000001E-2</v>
      </c>
      <c r="W89" s="104">
        <v>0.43</v>
      </c>
      <c r="X89" s="104">
        <v>1.44E-2</v>
      </c>
      <c r="Y89" s="104">
        <v>5.0200000000000002E-3</v>
      </c>
      <c r="Z89" s="104">
        <v>0.54500000000000004</v>
      </c>
      <c r="AA89" s="104">
        <v>0.48399999999999999</v>
      </c>
      <c r="AB89" s="104">
        <v>0.48699999999999999</v>
      </c>
      <c r="AC89" s="105">
        <f t="shared" si="9"/>
        <v>6.1791967044284302E-3</v>
      </c>
      <c r="AD89" s="104">
        <v>0.52100000000000002</v>
      </c>
      <c r="AE89" s="104">
        <v>5.48</v>
      </c>
      <c r="AF89" s="104">
        <v>0.41099999999999998</v>
      </c>
      <c r="AG89" s="104">
        <v>0.626</v>
      </c>
      <c r="AH89" s="104">
        <v>1.01</v>
      </c>
      <c r="AI89" s="104">
        <v>0.27700000000000002</v>
      </c>
      <c r="AJ89" s="104">
        <v>8.9300000000000004E-2</v>
      </c>
      <c r="AK89" s="104">
        <v>0.64</v>
      </c>
      <c r="AL89" s="104">
        <v>6.8500000000000005E-2</v>
      </c>
      <c r="AM89" s="104">
        <v>1.83E-3</v>
      </c>
      <c r="AN89" s="104" t="s">
        <v>412</v>
      </c>
      <c r="AO89" s="104" t="s">
        <v>269</v>
      </c>
    </row>
    <row r="90" spans="1:41" x14ac:dyDescent="0.3">
      <c r="A90" s="93" t="s">
        <v>480</v>
      </c>
      <c r="B90" s="96" t="s">
        <v>372</v>
      </c>
      <c r="C90" s="96">
        <v>2.5999999999999998E-5</v>
      </c>
      <c r="D90" s="103" t="s">
        <v>269</v>
      </c>
      <c r="E90" s="103">
        <v>1.0000000000000001E-5</v>
      </c>
      <c r="F90" s="104">
        <v>5.8000000000000004E-6</v>
      </c>
      <c r="G90" s="104">
        <v>5.9000000000000003E-6</v>
      </c>
      <c r="H90" s="104">
        <v>6.9999999999999999E-6</v>
      </c>
      <c r="I90" s="104">
        <v>6.7000000000000002E-6</v>
      </c>
      <c r="J90" s="105" t="str">
        <f t="shared" si="7"/>
        <v>&lt;2xDL</v>
      </c>
      <c r="K90" s="104">
        <v>7.7999999999999999E-6</v>
      </c>
      <c r="L90" s="104">
        <v>9.7999999999999993E-6</v>
      </c>
      <c r="M90" s="104">
        <v>8.3999999999999992E-6</v>
      </c>
      <c r="N90" s="104">
        <v>7.4000000000000003E-6</v>
      </c>
      <c r="O90" s="105" t="str">
        <f t="shared" si="8"/>
        <v>&lt;2xDL</v>
      </c>
      <c r="P90" s="104">
        <v>7.4000000000000003E-6</v>
      </c>
      <c r="Q90" s="104">
        <v>7.7000000000000008E-6</v>
      </c>
      <c r="R90" s="104" t="s">
        <v>421</v>
      </c>
      <c r="S90" s="104" t="s">
        <v>421</v>
      </c>
      <c r="T90" s="104">
        <v>5.5999999999999997E-6</v>
      </c>
      <c r="U90" s="104">
        <v>9.5999999999999996E-6</v>
      </c>
      <c r="V90" s="104">
        <v>1.1399999999999999E-5</v>
      </c>
      <c r="W90" s="104">
        <v>5.9000000000000003E-6</v>
      </c>
      <c r="X90" s="104" t="s">
        <v>421</v>
      </c>
      <c r="Y90" s="104">
        <v>1.34E-5</v>
      </c>
      <c r="Z90" s="104">
        <v>5.4E-6</v>
      </c>
      <c r="AA90" s="104">
        <v>8.6999999999999997E-6</v>
      </c>
      <c r="AB90" s="104" t="s">
        <v>421</v>
      </c>
      <c r="AC90" s="105" t="str">
        <f t="shared" si="9"/>
        <v>&lt;DL</v>
      </c>
      <c r="AD90" s="104" t="s">
        <v>421</v>
      </c>
      <c r="AE90" s="104" t="s">
        <v>421</v>
      </c>
      <c r="AF90" s="104">
        <v>7.0999999999999998E-6</v>
      </c>
      <c r="AG90" s="104" t="s">
        <v>421</v>
      </c>
      <c r="AH90" s="104" t="s">
        <v>421</v>
      </c>
      <c r="AI90" s="104" t="s">
        <v>421</v>
      </c>
      <c r="AJ90" s="104">
        <v>6.4999999999999996E-6</v>
      </c>
      <c r="AK90" s="104" t="s">
        <v>421</v>
      </c>
      <c r="AL90" s="104">
        <v>6.9E-6</v>
      </c>
      <c r="AM90" s="104" t="s">
        <v>421</v>
      </c>
      <c r="AN90" s="104" t="s">
        <v>421</v>
      </c>
      <c r="AO90" s="104" t="s">
        <v>269</v>
      </c>
    </row>
    <row r="91" spans="1:41" x14ac:dyDescent="0.3">
      <c r="A91" s="93" t="s">
        <v>481</v>
      </c>
      <c r="B91" s="96" t="s">
        <v>372</v>
      </c>
      <c r="C91" s="96">
        <v>7.3000000000000001E-3</v>
      </c>
      <c r="D91" s="96" t="s">
        <v>269</v>
      </c>
      <c r="E91" s="96">
        <v>5.0000000000000002E-5</v>
      </c>
      <c r="F91" s="104">
        <v>8.2000000000000001E-5</v>
      </c>
      <c r="G91" s="104">
        <v>6.7000000000000002E-5</v>
      </c>
      <c r="H91" s="104">
        <v>6.8999999999999997E-5</v>
      </c>
      <c r="I91" s="104">
        <v>7.6000000000000004E-5</v>
      </c>
      <c r="J91" s="105" t="str">
        <f t="shared" si="7"/>
        <v>&lt;2xDL</v>
      </c>
      <c r="K91" s="104">
        <v>2.8499999999999999E-4</v>
      </c>
      <c r="L91" s="104">
        <v>3.5399999999999999E-4</v>
      </c>
      <c r="M91" s="104">
        <v>2.8400000000000002E-4</v>
      </c>
      <c r="N91" s="104">
        <v>2.6400000000000002E-4</v>
      </c>
      <c r="O91" s="105">
        <f t="shared" si="8"/>
        <v>7.2992700729926988E-2</v>
      </c>
      <c r="P91" s="104">
        <v>2.43E-4</v>
      </c>
      <c r="Q91" s="104">
        <v>2.4499999999999999E-4</v>
      </c>
      <c r="R91" s="104">
        <v>2.9599999999999998E-4</v>
      </c>
      <c r="S91" s="104">
        <v>4.0099999999999999E-4</v>
      </c>
      <c r="T91" s="104">
        <v>8.4999999999999995E-4</v>
      </c>
      <c r="U91" s="104" t="s">
        <v>415</v>
      </c>
      <c r="V91" s="104">
        <v>6.2000000000000003E-5</v>
      </c>
      <c r="W91" s="104" t="s">
        <v>415</v>
      </c>
      <c r="X91" s="104">
        <v>6.7999999999999999E-5</v>
      </c>
      <c r="Y91" s="104" t="s">
        <v>415</v>
      </c>
      <c r="Z91" s="104" t="s">
        <v>415</v>
      </c>
      <c r="AA91" s="104">
        <v>1.2300000000000001E-4</v>
      </c>
      <c r="AB91" s="104">
        <v>1.17E-4</v>
      </c>
      <c r="AC91" s="105" t="str">
        <f t="shared" si="9"/>
        <v>&lt;2xDL</v>
      </c>
      <c r="AD91" s="104">
        <v>3.97E-4</v>
      </c>
      <c r="AE91" s="104">
        <v>7.9299999999999998E-4</v>
      </c>
      <c r="AF91" s="104">
        <v>1.65E-4</v>
      </c>
      <c r="AG91" s="104">
        <v>1.76E-4</v>
      </c>
      <c r="AH91" s="104">
        <v>2.1499999999999999E-4</v>
      </c>
      <c r="AI91" s="104" t="s">
        <v>415</v>
      </c>
      <c r="AJ91" s="104">
        <v>2.7999999999999998E-4</v>
      </c>
      <c r="AK91" s="108" t="s">
        <v>412</v>
      </c>
      <c r="AL91" s="108" t="s">
        <v>412</v>
      </c>
      <c r="AM91" s="104" t="s">
        <v>415</v>
      </c>
      <c r="AN91" s="104" t="s">
        <v>415</v>
      </c>
      <c r="AO91" s="104" t="s">
        <v>269</v>
      </c>
    </row>
    <row r="92" spans="1:41" x14ac:dyDescent="0.3">
      <c r="A92" s="109" t="s">
        <v>624</v>
      </c>
      <c r="B92" s="96" t="s">
        <v>372</v>
      </c>
      <c r="C92" s="96">
        <v>2.5000000000000001E-2</v>
      </c>
      <c r="D92" s="103" t="s">
        <v>269</v>
      </c>
      <c r="E92" s="103">
        <v>5.0000000000000001E-4</v>
      </c>
      <c r="F92" s="104">
        <v>7.1000000000000002E-4</v>
      </c>
      <c r="G92" s="104">
        <v>1.15E-3</v>
      </c>
      <c r="H92" s="104">
        <v>6.8999999999999997E-4</v>
      </c>
      <c r="I92" s="104">
        <v>7.7999999999999999E-4</v>
      </c>
      <c r="J92" s="105" t="str">
        <f t="shared" si="7"/>
        <v>&lt;2xDL</v>
      </c>
      <c r="K92" s="104">
        <v>6.8999999999999997E-4</v>
      </c>
      <c r="L92" s="104">
        <v>8.8000000000000003E-4</v>
      </c>
      <c r="M92" s="104">
        <v>7.2999999999999996E-4</v>
      </c>
      <c r="N92" s="104">
        <v>7.3999999999999999E-4</v>
      </c>
      <c r="O92" s="105" t="str">
        <f t="shared" si="8"/>
        <v>&lt;2xDL</v>
      </c>
      <c r="P92" s="104">
        <v>7.1000000000000002E-4</v>
      </c>
      <c r="Q92" s="104">
        <v>7.6999999999999996E-4</v>
      </c>
      <c r="R92" s="104">
        <v>2.0799999999999998E-3</v>
      </c>
      <c r="S92" s="104">
        <v>3.0000000000000001E-3</v>
      </c>
      <c r="T92" s="104">
        <v>4.8999999999999998E-3</v>
      </c>
      <c r="U92" s="104" t="s">
        <v>429</v>
      </c>
      <c r="V92" s="104">
        <v>5.6999999999999998E-4</v>
      </c>
      <c r="W92" s="104">
        <v>3.5899999999999999E-3</v>
      </c>
      <c r="X92" s="104" t="s">
        <v>429</v>
      </c>
      <c r="Y92" s="104">
        <v>1.56E-3</v>
      </c>
      <c r="Z92" s="104">
        <v>5.1500000000000001E-3</v>
      </c>
      <c r="AA92" s="104">
        <v>5.5999999999999995E-4</v>
      </c>
      <c r="AB92" s="104">
        <v>5.5999999999999995E-4</v>
      </c>
      <c r="AC92" s="105" t="str">
        <f t="shared" si="9"/>
        <v>&lt;2xDL</v>
      </c>
      <c r="AD92" s="104">
        <v>6.9999999999999999E-4</v>
      </c>
      <c r="AE92" s="104">
        <v>2.5300000000000001E-3</v>
      </c>
      <c r="AF92" s="104">
        <v>9.8999999999999999E-4</v>
      </c>
      <c r="AG92" s="104">
        <v>6.8000000000000005E-4</v>
      </c>
      <c r="AH92" s="104">
        <v>7.6999999999999996E-4</v>
      </c>
      <c r="AI92" s="104">
        <v>6.4000000000000005E-4</v>
      </c>
      <c r="AJ92" s="104">
        <v>1.6999999999999999E-3</v>
      </c>
      <c r="AK92" s="108" t="s">
        <v>401</v>
      </c>
      <c r="AL92" s="108" t="s">
        <v>401</v>
      </c>
      <c r="AM92" s="104" t="s">
        <v>429</v>
      </c>
      <c r="AN92" s="104" t="s">
        <v>429</v>
      </c>
      <c r="AO92" s="104" t="s">
        <v>269</v>
      </c>
    </row>
    <row r="93" spans="1:41" x14ac:dyDescent="0.3">
      <c r="A93" s="117" t="s">
        <v>482</v>
      </c>
      <c r="B93" s="111" t="s">
        <v>372</v>
      </c>
      <c r="C93" s="96"/>
      <c r="D93" s="103"/>
      <c r="E93" s="119">
        <v>5.0000000000000001E-4</v>
      </c>
      <c r="F93" s="115">
        <f t="shared" ref="F93:AN93" si="13">IF(F$13&lt;61,0.025,(IF(F$13&gt;180,0.15,(EXP(0.76*(LN(F$13))+1.06))/1000)))</f>
        <v>6.6787077370130746E-2</v>
      </c>
      <c r="G93" s="115">
        <f t="shared" si="13"/>
        <v>0.10061988621171125</v>
      </c>
      <c r="H93" s="115">
        <f t="shared" si="13"/>
        <v>6.9052645807325577E-2</v>
      </c>
      <c r="I93" s="115">
        <f t="shared" si="13"/>
        <v>6.8327021625292264E-2</v>
      </c>
      <c r="J93" s="105" t="s">
        <v>269</v>
      </c>
      <c r="K93" s="115">
        <f t="shared" si="13"/>
        <v>2.5000000000000001E-2</v>
      </c>
      <c r="L93" s="115">
        <f t="shared" si="13"/>
        <v>2.5000000000000001E-2</v>
      </c>
      <c r="M93" s="115">
        <f t="shared" si="13"/>
        <v>2.5000000000000001E-2</v>
      </c>
      <c r="N93" s="115">
        <f t="shared" si="13"/>
        <v>2.5000000000000001E-2</v>
      </c>
      <c r="O93" s="105" t="s">
        <v>269</v>
      </c>
      <c r="P93" s="115">
        <f t="shared" si="13"/>
        <v>2.5000000000000001E-2</v>
      </c>
      <c r="Q93" s="115">
        <f t="shared" si="13"/>
        <v>2.5000000000000001E-2</v>
      </c>
      <c r="R93" s="115">
        <f t="shared" si="13"/>
        <v>0.15</v>
      </c>
      <c r="S93" s="115">
        <f t="shared" si="13"/>
        <v>0.15</v>
      </c>
      <c r="T93" s="115">
        <f t="shared" si="13"/>
        <v>0.15</v>
      </c>
      <c r="U93" s="115">
        <f t="shared" si="13"/>
        <v>2.5000000000000001E-2</v>
      </c>
      <c r="V93" s="115">
        <f t="shared" si="13"/>
        <v>2.5000000000000001E-2</v>
      </c>
      <c r="W93" s="115">
        <f t="shared" si="13"/>
        <v>0.15</v>
      </c>
      <c r="X93" s="115">
        <f t="shared" si="13"/>
        <v>0.15</v>
      </c>
      <c r="Y93" s="115">
        <f t="shared" si="13"/>
        <v>2.5000000000000001E-2</v>
      </c>
      <c r="Z93" s="115">
        <f t="shared" si="13"/>
        <v>0.15</v>
      </c>
      <c r="AA93" s="115">
        <f t="shared" si="13"/>
        <v>0.15</v>
      </c>
      <c r="AB93" s="115">
        <f t="shared" si="13"/>
        <v>0.15</v>
      </c>
      <c r="AC93" s="105" t="s">
        <v>269</v>
      </c>
      <c r="AD93" s="115">
        <f t="shared" si="13"/>
        <v>9.4776645304053025E-2</v>
      </c>
      <c r="AE93" s="115">
        <f t="shared" si="13"/>
        <v>0.15</v>
      </c>
      <c r="AF93" s="115">
        <f t="shared" si="13"/>
        <v>0.15</v>
      </c>
      <c r="AG93" s="115">
        <f t="shared" si="13"/>
        <v>0.15</v>
      </c>
      <c r="AH93" s="115">
        <f t="shared" si="13"/>
        <v>0.15</v>
      </c>
      <c r="AI93" s="115">
        <f t="shared" si="13"/>
        <v>0.15</v>
      </c>
      <c r="AJ93" s="115">
        <f t="shared" si="13"/>
        <v>0.15</v>
      </c>
      <c r="AK93" s="115">
        <f t="shared" si="13"/>
        <v>0.15</v>
      </c>
      <c r="AL93" s="115">
        <f t="shared" si="13"/>
        <v>0.15</v>
      </c>
      <c r="AM93" s="115">
        <f t="shared" si="13"/>
        <v>2.5000000000000001E-2</v>
      </c>
      <c r="AN93" s="115">
        <f t="shared" si="13"/>
        <v>0.15</v>
      </c>
      <c r="AO93" s="115" t="s">
        <v>269</v>
      </c>
    </row>
    <row r="94" spans="1:41" x14ac:dyDescent="0.3">
      <c r="A94" s="93" t="s">
        <v>483</v>
      </c>
      <c r="B94" s="96" t="s">
        <v>372</v>
      </c>
      <c r="C94" s="96" t="s">
        <v>269</v>
      </c>
      <c r="D94" s="96" t="s">
        <v>269</v>
      </c>
      <c r="E94" s="96">
        <v>0.05</v>
      </c>
      <c r="F94" s="104" t="s">
        <v>425</v>
      </c>
      <c r="G94" s="104" t="s">
        <v>425</v>
      </c>
      <c r="H94" s="104" t="s">
        <v>425</v>
      </c>
      <c r="I94" s="104" t="s">
        <v>425</v>
      </c>
      <c r="J94" s="105" t="str">
        <f t="shared" si="7"/>
        <v>&lt;DL</v>
      </c>
      <c r="K94" s="104" t="s">
        <v>425</v>
      </c>
      <c r="L94" s="104" t="s">
        <v>425</v>
      </c>
      <c r="M94" s="104" t="s">
        <v>425</v>
      </c>
      <c r="N94" s="104" t="s">
        <v>425</v>
      </c>
      <c r="O94" s="105" t="str">
        <f t="shared" si="8"/>
        <v>&lt;DL</v>
      </c>
      <c r="P94" s="104" t="s">
        <v>425</v>
      </c>
      <c r="Q94" s="104" t="s">
        <v>425</v>
      </c>
      <c r="R94" s="104" t="s">
        <v>425</v>
      </c>
      <c r="S94" s="104" t="s">
        <v>425</v>
      </c>
      <c r="T94" s="104" t="s">
        <v>425</v>
      </c>
      <c r="U94" s="104" t="s">
        <v>425</v>
      </c>
      <c r="V94" s="104" t="s">
        <v>425</v>
      </c>
      <c r="W94" s="104" t="s">
        <v>425</v>
      </c>
      <c r="X94" s="104" t="s">
        <v>425</v>
      </c>
      <c r="Y94" s="104" t="s">
        <v>425</v>
      </c>
      <c r="Z94" s="104" t="s">
        <v>425</v>
      </c>
      <c r="AA94" s="104" t="s">
        <v>425</v>
      </c>
      <c r="AB94" s="104" t="s">
        <v>425</v>
      </c>
      <c r="AC94" s="105" t="str">
        <f t="shared" si="9"/>
        <v>&lt;DL</v>
      </c>
      <c r="AD94" s="104" t="s">
        <v>425</v>
      </c>
      <c r="AE94" s="104" t="s">
        <v>425</v>
      </c>
      <c r="AF94" s="104" t="s">
        <v>425</v>
      </c>
      <c r="AG94" s="104" t="s">
        <v>425</v>
      </c>
      <c r="AH94" s="104" t="s">
        <v>425</v>
      </c>
      <c r="AI94" s="104" t="s">
        <v>425</v>
      </c>
      <c r="AJ94" s="104" t="s">
        <v>425</v>
      </c>
      <c r="AK94" s="104" t="s">
        <v>425</v>
      </c>
      <c r="AL94" s="104" t="s">
        <v>425</v>
      </c>
      <c r="AM94" s="104" t="s">
        <v>425</v>
      </c>
      <c r="AN94" s="104" t="s">
        <v>425</v>
      </c>
      <c r="AO94" s="104" t="s">
        <v>269</v>
      </c>
    </row>
    <row r="95" spans="1:41" x14ac:dyDescent="0.3">
      <c r="A95" s="93" t="s">
        <v>484</v>
      </c>
      <c r="B95" s="96" t="s">
        <v>372</v>
      </c>
      <c r="C95" s="96" t="s">
        <v>269</v>
      </c>
      <c r="D95" s="96" t="s">
        <v>269</v>
      </c>
      <c r="E95" s="96">
        <v>0.1</v>
      </c>
      <c r="F95" s="104">
        <v>1.52</v>
      </c>
      <c r="G95" s="104">
        <v>1.28</v>
      </c>
      <c r="H95" s="104">
        <v>1.52</v>
      </c>
      <c r="I95" s="104">
        <v>1.48</v>
      </c>
      <c r="J95" s="105">
        <f t="shared" si="7"/>
        <v>2.6666666666666689E-2</v>
      </c>
      <c r="K95" s="104">
        <v>0.92</v>
      </c>
      <c r="L95" s="104">
        <v>0.96</v>
      </c>
      <c r="M95" s="104">
        <v>0.9</v>
      </c>
      <c r="N95" s="104">
        <v>0.92</v>
      </c>
      <c r="O95" s="105">
        <f t="shared" si="8"/>
        <v>2.1978021978021997E-2</v>
      </c>
      <c r="P95" s="104">
        <v>1.05</v>
      </c>
      <c r="Q95" s="104">
        <v>1.1000000000000001</v>
      </c>
      <c r="R95" s="104">
        <v>3.33</v>
      </c>
      <c r="S95" s="104">
        <v>4.7</v>
      </c>
      <c r="T95" s="104">
        <v>7.96</v>
      </c>
      <c r="U95" s="104">
        <v>2.63</v>
      </c>
      <c r="V95" s="104">
        <v>2.62</v>
      </c>
      <c r="W95" s="104">
        <v>2</v>
      </c>
      <c r="X95" s="104">
        <v>5.51</v>
      </c>
      <c r="Y95" s="104">
        <v>1.59</v>
      </c>
      <c r="Z95" s="104">
        <v>2.48</v>
      </c>
      <c r="AA95" s="104">
        <v>2.3199999999999998</v>
      </c>
      <c r="AB95" s="104">
        <v>2.2599999999999998</v>
      </c>
      <c r="AC95" s="105">
        <f t="shared" si="9"/>
        <v>2.6200873362445438E-2</v>
      </c>
      <c r="AD95" s="104">
        <v>1.54</v>
      </c>
      <c r="AE95" s="104">
        <v>5.03</v>
      </c>
      <c r="AF95" s="104">
        <v>2.19</v>
      </c>
      <c r="AG95" s="104">
        <v>1.98</v>
      </c>
      <c r="AH95" s="104">
        <v>2.21</v>
      </c>
      <c r="AI95" s="104">
        <v>2.1800000000000002</v>
      </c>
      <c r="AJ95" s="104">
        <v>2.1</v>
      </c>
      <c r="AK95" s="104">
        <v>2.44</v>
      </c>
      <c r="AL95" s="104">
        <v>3.5</v>
      </c>
      <c r="AM95" s="104" t="s">
        <v>394</v>
      </c>
      <c r="AN95" s="104" t="s">
        <v>394</v>
      </c>
      <c r="AO95" s="104" t="s">
        <v>269</v>
      </c>
    </row>
    <row r="96" spans="1:41" x14ac:dyDescent="0.3">
      <c r="A96" s="93" t="s">
        <v>485</v>
      </c>
      <c r="B96" s="96" t="s">
        <v>372</v>
      </c>
      <c r="C96" s="96">
        <v>1E-3</v>
      </c>
      <c r="D96" s="96" t="s">
        <v>269</v>
      </c>
      <c r="E96" s="96">
        <v>1E-4</v>
      </c>
      <c r="F96" s="104" t="s">
        <v>415</v>
      </c>
      <c r="G96" s="104" t="s">
        <v>415</v>
      </c>
      <c r="H96" s="104" t="s">
        <v>415</v>
      </c>
      <c r="I96" s="104" t="s">
        <v>415</v>
      </c>
      <c r="J96" s="105" t="str">
        <f t="shared" si="7"/>
        <v>&lt;DL</v>
      </c>
      <c r="K96" s="104" t="s">
        <v>415</v>
      </c>
      <c r="L96" s="104" t="s">
        <v>415</v>
      </c>
      <c r="M96" s="104" t="s">
        <v>415</v>
      </c>
      <c r="N96" s="104" t="s">
        <v>415</v>
      </c>
      <c r="O96" s="105" t="str">
        <f t="shared" si="8"/>
        <v>&lt;DL</v>
      </c>
      <c r="P96" s="104" t="s">
        <v>415</v>
      </c>
      <c r="Q96" s="104" t="s">
        <v>415</v>
      </c>
      <c r="R96" s="104" t="s">
        <v>415</v>
      </c>
      <c r="S96" s="104">
        <v>2.6400000000000002E-4</v>
      </c>
      <c r="T96" s="104">
        <v>3.4099999999999998E-3</v>
      </c>
      <c r="U96" s="104" t="s">
        <v>415</v>
      </c>
      <c r="V96" s="104">
        <v>6.4999999999999994E-5</v>
      </c>
      <c r="W96" s="104" t="s">
        <v>415</v>
      </c>
      <c r="X96" s="104" t="s">
        <v>415</v>
      </c>
      <c r="Y96" s="104" t="s">
        <v>415</v>
      </c>
      <c r="Z96" s="104" t="s">
        <v>415</v>
      </c>
      <c r="AA96" s="104" t="s">
        <v>415</v>
      </c>
      <c r="AB96" s="104" t="s">
        <v>415</v>
      </c>
      <c r="AC96" s="105" t="str">
        <f t="shared" si="9"/>
        <v>&lt;DL</v>
      </c>
      <c r="AD96" s="104" t="s">
        <v>415</v>
      </c>
      <c r="AE96" s="104">
        <v>1.6200000000000001E-4</v>
      </c>
      <c r="AF96" s="104">
        <v>5.5999999999999999E-5</v>
      </c>
      <c r="AG96" s="104" t="s">
        <v>415</v>
      </c>
      <c r="AH96" s="104">
        <v>5.1999999999999997E-5</v>
      </c>
      <c r="AI96" s="104">
        <v>2.8899999999999998E-4</v>
      </c>
      <c r="AJ96" s="104">
        <v>1.17E-3</v>
      </c>
      <c r="AK96" s="104">
        <v>1.4999999999999999E-4</v>
      </c>
      <c r="AL96" s="104">
        <v>3.3E-4</v>
      </c>
      <c r="AM96" s="104" t="s">
        <v>415</v>
      </c>
      <c r="AN96" s="104" t="s">
        <v>415</v>
      </c>
      <c r="AO96" s="104" t="s">
        <v>269</v>
      </c>
    </row>
    <row r="97" spans="1:102" x14ac:dyDescent="0.3">
      <c r="A97" s="93" t="s">
        <v>486</v>
      </c>
      <c r="B97" s="96" t="s">
        <v>372</v>
      </c>
      <c r="C97" s="96" t="s">
        <v>269</v>
      </c>
      <c r="D97" s="103" t="s">
        <v>269</v>
      </c>
      <c r="E97" s="103">
        <v>0.05</v>
      </c>
      <c r="F97" s="104">
        <v>2.67</v>
      </c>
      <c r="G97" s="104">
        <v>3.46</v>
      </c>
      <c r="H97" s="104">
        <v>2.88</v>
      </c>
      <c r="I97" s="104">
        <v>2.83</v>
      </c>
      <c r="J97" s="105">
        <f t="shared" si="7"/>
        <v>1.7513134851138291E-2</v>
      </c>
      <c r="K97" s="104">
        <v>3.19</v>
      </c>
      <c r="L97" s="104">
        <v>3.18</v>
      </c>
      <c r="M97" s="104">
        <v>3.18</v>
      </c>
      <c r="N97" s="104">
        <v>3.26</v>
      </c>
      <c r="O97" s="105">
        <f t="shared" si="8"/>
        <v>2.4844720496894297E-2</v>
      </c>
      <c r="P97" s="104">
        <v>2.94</v>
      </c>
      <c r="Q97" s="104">
        <v>3.05</v>
      </c>
      <c r="R97" s="104">
        <v>6.33</v>
      </c>
      <c r="S97" s="104">
        <v>3.68</v>
      </c>
      <c r="T97" s="104">
        <v>4.0199999999999996</v>
      </c>
      <c r="U97" s="104">
        <v>2.23</v>
      </c>
      <c r="V97" s="104">
        <v>2.25</v>
      </c>
      <c r="W97" s="104">
        <v>3.18</v>
      </c>
      <c r="X97" s="104">
        <v>6.47</v>
      </c>
      <c r="Y97" s="104">
        <v>2.98</v>
      </c>
      <c r="Z97" s="104">
        <v>3.38</v>
      </c>
      <c r="AA97" s="104">
        <v>3.09</v>
      </c>
      <c r="AB97" s="104">
        <v>3.04</v>
      </c>
      <c r="AC97" s="105">
        <f t="shared" si="9"/>
        <v>1.6313213703099454E-2</v>
      </c>
      <c r="AD97" s="104">
        <v>0.441</v>
      </c>
      <c r="AE97" s="104">
        <v>6.11</v>
      </c>
      <c r="AF97" s="104">
        <v>2.99</v>
      </c>
      <c r="AG97" s="104">
        <v>2.52</v>
      </c>
      <c r="AH97" s="104">
        <v>2.61</v>
      </c>
      <c r="AI97" s="104">
        <v>2.66</v>
      </c>
      <c r="AJ97" s="104">
        <v>5.16</v>
      </c>
      <c r="AK97" s="104">
        <v>4.29</v>
      </c>
      <c r="AL97" s="104">
        <v>1.62</v>
      </c>
      <c r="AM97" s="104">
        <v>5.8999999999999997E-2</v>
      </c>
      <c r="AN97" s="104" t="s">
        <v>425</v>
      </c>
      <c r="AO97" s="104" t="s">
        <v>269</v>
      </c>
    </row>
    <row r="98" spans="1:102" x14ac:dyDescent="0.3">
      <c r="A98" s="93" t="s">
        <v>487</v>
      </c>
      <c r="B98" s="96" t="s">
        <v>372</v>
      </c>
      <c r="C98" s="118">
        <v>1E-4</v>
      </c>
      <c r="D98" s="103" t="s">
        <v>269</v>
      </c>
      <c r="E98" s="103">
        <v>1.0000000000000001E-5</v>
      </c>
      <c r="F98" s="104" t="s">
        <v>444</v>
      </c>
      <c r="G98" s="104">
        <v>2.3E-5</v>
      </c>
      <c r="H98" s="104">
        <v>1.5E-5</v>
      </c>
      <c r="I98" s="104">
        <v>1.5999999999999999E-5</v>
      </c>
      <c r="J98" s="105" t="str">
        <f t="shared" si="7"/>
        <v>&lt;2xDL</v>
      </c>
      <c r="K98" s="104" t="s">
        <v>444</v>
      </c>
      <c r="L98" s="104">
        <v>1.5999999999999999E-5</v>
      </c>
      <c r="M98" s="104" t="s">
        <v>444</v>
      </c>
      <c r="N98" s="104" t="s">
        <v>444</v>
      </c>
      <c r="O98" s="105" t="str">
        <f t="shared" si="8"/>
        <v>&lt;DL</v>
      </c>
      <c r="P98" s="104" t="s">
        <v>444</v>
      </c>
      <c r="Q98" s="104" t="s">
        <v>444</v>
      </c>
      <c r="R98" s="104" t="s">
        <v>444</v>
      </c>
      <c r="S98" s="104">
        <v>7.7000000000000001E-5</v>
      </c>
      <c r="T98" s="104">
        <v>2.9999999999999997E-4</v>
      </c>
      <c r="U98" s="104">
        <v>1.5E-5</v>
      </c>
      <c r="V98" s="104">
        <v>3.4999999999999997E-5</v>
      </c>
      <c r="W98" s="104" t="s">
        <v>444</v>
      </c>
      <c r="X98" s="104" t="s">
        <v>444</v>
      </c>
      <c r="Y98" s="104" t="s">
        <v>444</v>
      </c>
      <c r="Z98" s="104" t="s">
        <v>444</v>
      </c>
      <c r="AA98" s="104">
        <v>1.5E-5</v>
      </c>
      <c r="AB98" s="104">
        <v>1.4E-5</v>
      </c>
      <c r="AC98" s="105" t="str">
        <f t="shared" si="9"/>
        <v>&lt;2xDL</v>
      </c>
      <c r="AD98" s="104">
        <v>6.0999999999999999E-5</v>
      </c>
      <c r="AE98" s="104">
        <v>1.1E-5</v>
      </c>
      <c r="AF98" s="104" t="s">
        <v>444</v>
      </c>
      <c r="AG98" s="104" t="s">
        <v>444</v>
      </c>
      <c r="AH98" s="104">
        <v>1.1E-5</v>
      </c>
      <c r="AI98" s="104">
        <v>2.8E-5</v>
      </c>
      <c r="AJ98" s="108" t="s">
        <v>417</v>
      </c>
      <c r="AK98" s="108" t="s">
        <v>417</v>
      </c>
      <c r="AL98" s="108" t="s">
        <v>417</v>
      </c>
      <c r="AM98" s="104" t="s">
        <v>444</v>
      </c>
      <c r="AN98" s="104" t="s">
        <v>444</v>
      </c>
      <c r="AO98" s="104" t="s">
        <v>269</v>
      </c>
    </row>
    <row r="99" spans="1:102" x14ac:dyDescent="0.3">
      <c r="A99" s="93" t="s">
        <v>488</v>
      </c>
      <c r="B99" s="96" t="s">
        <v>372</v>
      </c>
      <c r="C99" s="96" t="s">
        <v>269</v>
      </c>
      <c r="D99" s="96" t="s">
        <v>269</v>
      </c>
      <c r="E99" s="96">
        <v>0.05</v>
      </c>
      <c r="F99" s="104">
        <v>1.39</v>
      </c>
      <c r="G99" s="104">
        <v>1.65</v>
      </c>
      <c r="H99" s="104">
        <v>1.26</v>
      </c>
      <c r="I99" s="104">
        <v>1.49</v>
      </c>
      <c r="J99" s="105">
        <f t="shared" si="7"/>
        <v>0.16727272727272727</v>
      </c>
      <c r="K99" s="104">
        <v>1.23</v>
      </c>
      <c r="L99" s="104">
        <v>1.35</v>
      </c>
      <c r="M99" s="104">
        <v>1.24</v>
      </c>
      <c r="N99" s="104">
        <v>1.24</v>
      </c>
      <c r="O99" s="105">
        <f t="shared" si="8"/>
        <v>0</v>
      </c>
      <c r="P99" s="104">
        <v>1.4</v>
      </c>
      <c r="Q99" s="104">
        <v>1.37</v>
      </c>
      <c r="R99" s="104">
        <v>4.2699999999999996</v>
      </c>
      <c r="S99" s="104">
        <v>5.69</v>
      </c>
      <c r="T99" s="104">
        <v>10.9</v>
      </c>
      <c r="U99" s="104">
        <v>0.61699999999999999</v>
      </c>
      <c r="V99" s="104">
        <v>0.751</v>
      </c>
      <c r="W99" s="104">
        <v>1.61</v>
      </c>
      <c r="X99" s="104">
        <v>4.5599999999999996</v>
      </c>
      <c r="Y99" s="104">
        <v>1.08</v>
      </c>
      <c r="Z99" s="104">
        <v>2.35</v>
      </c>
      <c r="AA99" s="104">
        <v>1.65</v>
      </c>
      <c r="AB99" s="104">
        <v>1.63</v>
      </c>
      <c r="AC99" s="105">
        <f t="shared" si="9"/>
        <v>1.2195121951219523E-2</v>
      </c>
      <c r="AD99" s="104">
        <v>1.29</v>
      </c>
      <c r="AE99" s="104">
        <v>26.1</v>
      </c>
      <c r="AF99" s="104">
        <v>2.6</v>
      </c>
      <c r="AG99" s="104">
        <v>3.08</v>
      </c>
      <c r="AH99" s="104">
        <v>4.07</v>
      </c>
      <c r="AI99" s="104">
        <v>1.19</v>
      </c>
      <c r="AJ99" s="104">
        <v>5.78</v>
      </c>
      <c r="AK99" s="104">
        <v>1.54</v>
      </c>
      <c r="AL99" s="104">
        <v>0.42</v>
      </c>
      <c r="AM99" s="104" t="s">
        <v>425</v>
      </c>
      <c r="AN99" s="104" t="s">
        <v>425</v>
      </c>
      <c r="AO99" s="104" t="s">
        <v>269</v>
      </c>
    </row>
    <row r="100" spans="1:102" x14ac:dyDescent="0.3">
      <c r="A100" s="93" t="s">
        <v>489</v>
      </c>
      <c r="B100" s="96" t="s">
        <v>372</v>
      </c>
      <c r="C100" s="96" t="s">
        <v>269</v>
      </c>
      <c r="D100" s="96" t="s">
        <v>269</v>
      </c>
      <c r="E100" s="96">
        <v>2.0000000000000001E-4</v>
      </c>
      <c r="F100" s="104">
        <v>0.13400000000000001</v>
      </c>
      <c r="G100" s="104">
        <v>0.17299999999999999</v>
      </c>
      <c r="H100" s="104">
        <v>0.13100000000000001</v>
      </c>
      <c r="I100" s="104">
        <v>0.13</v>
      </c>
      <c r="J100" s="105">
        <f t="shared" si="7"/>
        <v>7.6628352490421521E-3</v>
      </c>
      <c r="K100" s="104">
        <v>0.129</v>
      </c>
      <c r="L100" s="104">
        <v>0.11600000000000001</v>
      </c>
      <c r="M100" s="104">
        <v>0.127</v>
      </c>
      <c r="N100" s="104">
        <v>0.122</v>
      </c>
      <c r="O100" s="105">
        <f t="shared" si="8"/>
        <v>4.0160642570281159E-2</v>
      </c>
      <c r="P100" s="104">
        <v>0.125</v>
      </c>
      <c r="Q100" s="104">
        <v>0.12</v>
      </c>
      <c r="R100" s="104">
        <v>0.38200000000000001</v>
      </c>
      <c r="S100" s="104">
        <v>0.443</v>
      </c>
      <c r="T100" s="104">
        <v>0.92600000000000005</v>
      </c>
      <c r="U100" s="104">
        <v>3.4599999999999999E-2</v>
      </c>
      <c r="V100" s="104">
        <v>3.8399999999999997E-2</v>
      </c>
      <c r="W100" s="104">
        <v>0.17199999999999999</v>
      </c>
      <c r="X100" s="104">
        <v>0.34</v>
      </c>
      <c r="Y100" s="104">
        <v>4.0300000000000002E-2</v>
      </c>
      <c r="Z100" s="104">
        <v>0.26900000000000002</v>
      </c>
      <c r="AA100" s="104">
        <v>0.16800000000000001</v>
      </c>
      <c r="AB100" s="104">
        <v>0.16500000000000001</v>
      </c>
      <c r="AC100" s="105">
        <f t="shared" si="9"/>
        <v>1.8018018018018032E-2</v>
      </c>
      <c r="AD100" s="104">
        <v>6.5500000000000003E-2</v>
      </c>
      <c r="AE100" s="104">
        <v>0.63100000000000001</v>
      </c>
      <c r="AF100" s="104">
        <v>0.22500000000000001</v>
      </c>
      <c r="AG100" s="104">
        <v>0.20599999999999999</v>
      </c>
      <c r="AH100" s="104">
        <v>0.22800000000000001</v>
      </c>
      <c r="AI100" s="104">
        <v>0.502</v>
      </c>
      <c r="AJ100" s="104">
        <v>0.79700000000000004</v>
      </c>
      <c r="AK100" s="104">
        <v>0.30599999999999999</v>
      </c>
      <c r="AL100" s="104">
        <v>0.65</v>
      </c>
      <c r="AM100" s="104">
        <v>1.65E-3</v>
      </c>
      <c r="AN100" s="104" t="s">
        <v>427</v>
      </c>
      <c r="AO100" s="104" t="s">
        <v>269</v>
      </c>
    </row>
    <row r="101" spans="1:102" x14ac:dyDescent="0.3">
      <c r="A101" s="93" t="s">
        <v>490</v>
      </c>
      <c r="B101" s="96" t="s">
        <v>372</v>
      </c>
      <c r="C101" s="96" t="s">
        <v>269</v>
      </c>
      <c r="D101" s="96" t="s">
        <v>269</v>
      </c>
      <c r="E101" s="96">
        <v>0.5</v>
      </c>
      <c r="F101" s="104">
        <v>10.1</v>
      </c>
      <c r="G101" s="104">
        <v>24.9</v>
      </c>
      <c r="H101" s="104">
        <v>11.4</v>
      </c>
      <c r="I101" s="104">
        <v>11.4</v>
      </c>
      <c r="J101" s="105">
        <f t="shared" si="7"/>
        <v>0</v>
      </c>
      <c r="K101" s="104">
        <v>3.42</v>
      </c>
      <c r="L101" s="104">
        <v>4.84</v>
      </c>
      <c r="M101" s="104">
        <v>3.36</v>
      </c>
      <c r="N101" s="104">
        <v>3.37</v>
      </c>
      <c r="O101" s="105">
        <f t="shared" si="8"/>
        <v>2.9717682020803061E-3</v>
      </c>
      <c r="P101" s="104">
        <v>6.86</v>
      </c>
      <c r="Q101" s="104">
        <v>6.59</v>
      </c>
      <c r="R101" s="104">
        <v>128</v>
      </c>
      <c r="S101" s="104">
        <v>222</v>
      </c>
      <c r="T101" s="104">
        <v>391</v>
      </c>
      <c r="U101" s="104">
        <v>4.74</v>
      </c>
      <c r="V101" s="104">
        <v>4.74</v>
      </c>
      <c r="W101" s="104">
        <v>80.5</v>
      </c>
      <c r="X101" s="104">
        <v>154</v>
      </c>
      <c r="Y101" s="104">
        <v>3.23</v>
      </c>
      <c r="Z101" s="104">
        <v>141</v>
      </c>
      <c r="AA101" s="104">
        <v>52.3</v>
      </c>
      <c r="AB101" s="104">
        <v>52.4</v>
      </c>
      <c r="AC101" s="105">
        <f t="shared" si="9"/>
        <v>1.9102196752626825E-3</v>
      </c>
      <c r="AD101" s="104">
        <v>27.9</v>
      </c>
      <c r="AE101" s="104">
        <v>198</v>
      </c>
      <c r="AF101" s="104">
        <v>64.099999999999994</v>
      </c>
      <c r="AG101" s="104">
        <v>64.900000000000006</v>
      </c>
      <c r="AH101" s="104">
        <v>71.099999999999994</v>
      </c>
      <c r="AI101" s="104">
        <v>259</v>
      </c>
      <c r="AJ101" s="104">
        <v>395</v>
      </c>
      <c r="AK101" s="104">
        <v>430</v>
      </c>
      <c r="AL101" s="104">
        <v>554</v>
      </c>
      <c r="AM101" s="104" t="s">
        <v>378</v>
      </c>
      <c r="AN101" s="104" t="s">
        <v>378</v>
      </c>
      <c r="AO101" s="104" t="s">
        <v>269</v>
      </c>
    </row>
    <row r="102" spans="1:102" x14ac:dyDescent="0.3">
      <c r="A102" s="93" t="s">
        <v>491</v>
      </c>
      <c r="B102" s="96" t="s">
        <v>372</v>
      </c>
      <c r="C102" s="96">
        <v>8.0000000000000004E-4</v>
      </c>
      <c r="D102" s="96" t="s">
        <v>269</v>
      </c>
      <c r="E102" s="96">
        <v>1.0000000000000001E-5</v>
      </c>
      <c r="F102" s="104" t="s">
        <v>444</v>
      </c>
      <c r="G102" s="104" t="s">
        <v>444</v>
      </c>
      <c r="H102" s="104" t="s">
        <v>444</v>
      </c>
      <c r="I102" s="104" t="s">
        <v>444</v>
      </c>
      <c r="J102" s="105" t="str">
        <f t="shared" si="7"/>
        <v>&lt;DL</v>
      </c>
      <c r="K102" s="104" t="s">
        <v>444</v>
      </c>
      <c r="L102" s="104" t="s">
        <v>444</v>
      </c>
      <c r="M102" s="104" t="s">
        <v>444</v>
      </c>
      <c r="N102" s="104" t="s">
        <v>444</v>
      </c>
      <c r="O102" s="105" t="str">
        <f t="shared" si="8"/>
        <v>&lt;DL</v>
      </c>
      <c r="P102" s="104" t="s">
        <v>444</v>
      </c>
      <c r="Q102" s="104" t="s">
        <v>444</v>
      </c>
      <c r="R102" s="104">
        <v>8.0000000000000007E-5</v>
      </c>
      <c r="S102" s="104">
        <v>9.2999999999999997E-5</v>
      </c>
      <c r="T102" s="104">
        <v>4.55E-4</v>
      </c>
      <c r="U102" s="104" t="s">
        <v>444</v>
      </c>
      <c r="V102" s="104">
        <v>1.2E-5</v>
      </c>
      <c r="W102" s="104" t="s">
        <v>444</v>
      </c>
      <c r="X102" s="104" t="s">
        <v>444</v>
      </c>
      <c r="Y102" s="104" t="s">
        <v>444</v>
      </c>
      <c r="Z102" s="104" t="s">
        <v>444</v>
      </c>
      <c r="AA102" s="104" t="s">
        <v>444</v>
      </c>
      <c r="AB102" s="104">
        <v>1.0000000000000001E-5</v>
      </c>
      <c r="AC102" s="105" t="str">
        <f t="shared" si="9"/>
        <v>&lt;DL</v>
      </c>
      <c r="AD102" s="104">
        <v>4.8000000000000001E-5</v>
      </c>
      <c r="AE102" s="104" t="s">
        <v>444</v>
      </c>
      <c r="AF102" s="104" t="s">
        <v>444</v>
      </c>
      <c r="AG102" s="104" t="s">
        <v>444</v>
      </c>
      <c r="AH102" s="104" t="s">
        <v>444</v>
      </c>
      <c r="AI102" s="104">
        <v>3.6000000000000001E-5</v>
      </c>
      <c r="AJ102" s="104">
        <v>5.5999999999999999E-5</v>
      </c>
      <c r="AK102" s="104">
        <v>4.1E-5</v>
      </c>
      <c r="AL102" s="104">
        <v>5.7000000000000003E-5</v>
      </c>
      <c r="AM102" s="104" t="s">
        <v>444</v>
      </c>
      <c r="AN102" s="104" t="s">
        <v>444</v>
      </c>
      <c r="AO102" s="104" t="s">
        <v>269</v>
      </c>
    </row>
    <row r="103" spans="1:102" x14ac:dyDescent="0.3">
      <c r="A103" s="93" t="s">
        <v>492</v>
      </c>
      <c r="B103" s="96" t="s">
        <v>372</v>
      </c>
      <c r="C103" s="96" t="s">
        <v>269</v>
      </c>
      <c r="D103" s="96" t="s">
        <v>269</v>
      </c>
      <c r="E103" s="96">
        <v>1E-4</v>
      </c>
      <c r="F103" s="104" t="s">
        <v>412</v>
      </c>
      <c r="G103" s="104" t="s">
        <v>412</v>
      </c>
      <c r="H103" s="104" t="s">
        <v>412</v>
      </c>
      <c r="I103" s="104" t="s">
        <v>412</v>
      </c>
      <c r="J103" s="105" t="str">
        <f t="shared" si="7"/>
        <v>&lt;DL</v>
      </c>
      <c r="K103" s="104" t="s">
        <v>412</v>
      </c>
      <c r="L103" s="104" t="s">
        <v>412</v>
      </c>
      <c r="M103" s="104" t="s">
        <v>412</v>
      </c>
      <c r="N103" s="104" t="s">
        <v>412</v>
      </c>
      <c r="O103" s="105" t="str">
        <f t="shared" si="8"/>
        <v>&lt;DL</v>
      </c>
      <c r="P103" s="104" t="s">
        <v>412</v>
      </c>
      <c r="Q103" s="104" t="s">
        <v>412</v>
      </c>
      <c r="R103" s="104" t="s">
        <v>412</v>
      </c>
      <c r="S103" s="104" t="s">
        <v>412</v>
      </c>
      <c r="T103" s="108" t="s">
        <v>427</v>
      </c>
      <c r="U103" s="104" t="s">
        <v>412</v>
      </c>
      <c r="V103" s="104" t="s">
        <v>412</v>
      </c>
      <c r="W103" s="104" t="s">
        <v>412</v>
      </c>
      <c r="X103" s="104" t="s">
        <v>412</v>
      </c>
      <c r="Y103" s="104" t="s">
        <v>412</v>
      </c>
      <c r="Z103" s="104" t="s">
        <v>412</v>
      </c>
      <c r="AA103" s="104" t="s">
        <v>412</v>
      </c>
      <c r="AB103" s="104" t="s">
        <v>412</v>
      </c>
      <c r="AC103" s="105" t="str">
        <f t="shared" si="9"/>
        <v>&lt;DL</v>
      </c>
      <c r="AD103" s="104" t="s">
        <v>412</v>
      </c>
      <c r="AE103" s="104" t="s">
        <v>412</v>
      </c>
      <c r="AF103" s="104" t="s">
        <v>412</v>
      </c>
      <c r="AG103" s="104" t="s">
        <v>412</v>
      </c>
      <c r="AH103" s="104" t="s">
        <v>412</v>
      </c>
      <c r="AI103" s="104" t="s">
        <v>412</v>
      </c>
      <c r="AJ103" s="108" t="s">
        <v>427</v>
      </c>
      <c r="AK103" s="108" t="s">
        <v>427</v>
      </c>
      <c r="AL103" s="108" t="s">
        <v>427</v>
      </c>
      <c r="AM103" s="104" t="s">
        <v>412</v>
      </c>
      <c r="AN103" s="104" t="s">
        <v>412</v>
      </c>
      <c r="AO103" s="104" t="s">
        <v>269</v>
      </c>
    </row>
    <row r="104" spans="1:102" x14ac:dyDescent="0.3">
      <c r="A104" s="93" t="s">
        <v>493</v>
      </c>
      <c r="B104" s="96" t="s">
        <v>372</v>
      </c>
      <c r="C104" s="96" t="s">
        <v>269</v>
      </c>
      <c r="D104" s="96" t="s">
        <v>269</v>
      </c>
      <c r="E104" s="96">
        <v>2.9999999999999997E-4</v>
      </c>
      <c r="F104" s="108" t="s">
        <v>494</v>
      </c>
      <c r="G104" s="104">
        <v>7.6999999999999996E-4</v>
      </c>
      <c r="H104" s="104">
        <v>9.3999999999999997E-4</v>
      </c>
      <c r="I104" s="104">
        <v>9.8999999999999999E-4</v>
      </c>
      <c r="J104" s="105" t="str">
        <f t="shared" si="7"/>
        <v>&lt;2xDL</v>
      </c>
      <c r="K104" s="104">
        <v>9.1E-4</v>
      </c>
      <c r="L104" s="104">
        <v>1.9499999999999999E-3</v>
      </c>
      <c r="M104" s="104">
        <v>1.0300000000000001E-3</v>
      </c>
      <c r="N104" s="104">
        <v>9.2000000000000003E-4</v>
      </c>
      <c r="O104" s="105" t="str">
        <f t="shared" si="8"/>
        <v>&lt;2xDL</v>
      </c>
      <c r="P104" s="104">
        <v>7.2000000000000005E-4</v>
      </c>
      <c r="Q104" s="104">
        <v>7.1000000000000002E-4</v>
      </c>
      <c r="R104" s="104" t="s">
        <v>456</v>
      </c>
      <c r="S104" s="104" t="s">
        <v>456</v>
      </c>
      <c r="T104" s="108" t="s">
        <v>455</v>
      </c>
      <c r="U104" s="104">
        <v>9.6000000000000002E-4</v>
      </c>
      <c r="V104" s="104">
        <v>1.0499999999999999E-3</v>
      </c>
      <c r="W104" s="104">
        <v>5.4000000000000001E-4</v>
      </c>
      <c r="X104" s="104" t="s">
        <v>456</v>
      </c>
      <c r="Y104" s="104">
        <v>6.8000000000000005E-4</v>
      </c>
      <c r="Z104" s="104">
        <v>3.6000000000000002E-4</v>
      </c>
      <c r="AA104" s="104" t="s">
        <v>456</v>
      </c>
      <c r="AB104" s="104" t="s">
        <v>456</v>
      </c>
      <c r="AC104" s="105" t="str">
        <f t="shared" si="9"/>
        <v>&lt;DL</v>
      </c>
      <c r="AD104" s="104" t="s">
        <v>456</v>
      </c>
      <c r="AE104" s="104">
        <v>6.8999999999999997E-4</v>
      </c>
      <c r="AF104" s="104">
        <v>1.07E-3</v>
      </c>
      <c r="AG104" s="104">
        <v>4.2999999999999999E-4</v>
      </c>
      <c r="AH104" s="104">
        <v>4.8999999999999998E-4</v>
      </c>
      <c r="AI104" s="104" t="s">
        <v>456</v>
      </c>
      <c r="AJ104" s="108" t="s">
        <v>455</v>
      </c>
      <c r="AK104" s="108" t="s">
        <v>455</v>
      </c>
      <c r="AL104" s="108" t="s">
        <v>455</v>
      </c>
      <c r="AM104" s="104" t="s">
        <v>456</v>
      </c>
      <c r="AN104" s="104" t="s">
        <v>456</v>
      </c>
      <c r="AO104" s="104" t="s">
        <v>269</v>
      </c>
    </row>
    <row r="105" spans="1:102" x14ac:dyDescent="0.3">
      <c r="A105" s="93" t="s">
        <v>495</v>
      </c>
      <c r="B105" s="96" t="s">
        <v>372</v>
      </c>
      <c r="C105" s="96">
        <v>1.4999999999999999E-2</v>
      </c>
      <c r="D105" s="96" t="s">
        <v>269</v>
      </c>
      <c r="E105" s="96">
        <v>1.0000000000000001E-5</v>
      </c>
      <c r="F105" s="104">
        <v>1.05E-4</v>
      </c>
      <c r="G105" s="104">
        <v>1.35E-4</v>
      </c>
      <c r="H105" s="104">
        <v>8.0000000000000007E-5</v>
      </c>
      <c r="I105" s="104">
        <v>8.1000000000000004E-5</v>
      </c>
      <c r="J105" s="105">
        <f t="shared" si="7"/>
        <v>1.2422360248447169E-2</v>
      </c>
      <c r="K105" s="104">
        <v>2.8499999999999999E-4</v>
      </c>
      <c r="L105" s="104">
        <v>3.86E-4</v>
      </c>
      <c r="M105" s="104">
        <v>2.8400000000000002E-4</v>
      </c>
      <c r="N105" s="104">
        <v>2.6499999999999999E-4</v>
      </c>
      <c r="O105" s="105">
        <f t="shared" si="8"/>
        <v>6.9216757741348001E-2</v>
      </c>
      <c r="P105" s="104">
        <v>2.5500000000000002E-4</v>
      </c>
      <c r="Q105" s="104">
        <v>2.2800000000000001E-4</v>
      </c>
      <c r="R105" s="104">
        <v>3.48E-3</v>
      </c>
      <c r="S105" s="104">
        <v>2.8600000000000001E-3</v>
      </c>
      <c r="T105" s="104">
        <v>7.5700000000000003E-3</v>
      </c>
      <c r="U105" s="104">
        <v>2.3E-5</v>
      </c>
      <c r="V105" s="104">
        <v>3.6999999999999998E-5</v>
      </c>
      <c r="W105" s="104">
        <v>1.0000000000000001E-5</v>
      </c>
      <c r="X105" s="104">
        <v>2.1699999999999999E-4</v>
      </c>
      <c r="Y105" s="104">
        <v>1.2E-5</v>
      </c>
      <c r="Z105" s="104" t="s">
        <v>444</v>
      </c>
      <c r="AA105" s="104">
        <v>6.2299999999999996E-4</v>
      </c>
      <c r="AB105" s="104">
        <v>6.2500000000000001E-4</v>
      </c>
      <c r="AC105" s="105">
        <f t="shared" si="9"/>
        <v>3.2051282051282831E-3</v>
      </c>
      <c r="AD105" s="104">
        <v>7.4999999999999993E-5</v>
      </c>
      <c r="AE105" s="104">
        <v>1.2999999999999999E-3</v>
      </c>
      <c r="AF105" s="104">
        <v>9.3800000000000003E-4</v>
      </c>
      <c r="AG105" s="104">
        <v>7.2400000000000003E-4</v>
      </c>
      <c r="AH105" s="104">
        <v>6.9399999999999996E-4</v>
      </c>
      <c r="AI105" s="104">
        <v>3.4000000000000002E-4</v>
      </c>
      <c r="AJ105" s="104">
        <v>2.5300000000000001E-3</v>
      </c>
      <c r="AK105" s="104">
        <v>6.4199999999999999E-4</v>
      </c>
      <c r="AL105" s="104">
        <v>1.5399999999999999E-3</v>
      </c>
      <c r="AM105" s="104" t="s">
        <v>444</v>
      </c>
      <c r="AN105" s="104" t="s">
        <v>444</v>
      </c>
      <c r="AO105" s="104" t="s">
        <v>269</v>
      </c>
    </row>
    <row r="106" spans="1:102" x14ac:dyDescent="0.3">
      <c r="A106" s="93" t="s">
        <v>496</v>
      </c>
      <c r="B106" s="96" t="s">
        <v>372</v>
      </c>
      <c r="C106" s="96" t="s">
        <v>269</v>
      </c>
      <c r="D106" s="96" t="s">
        <v>269</v>
      </c>
      <c r="E106" s="96">
        <v>1E-3</v>
      </c>
      <c r="F106" s="121" t="s">
        <v>429</v>
      </c>
      <c r="G106" s="121" t="s">
        <v>429</v>
      </c>
      <c r="H106" s="121" t="s">
        <v>429</v>
      </c>
      <c r="I106" s="121" t="s">
        <v>429</v>
      </c>
      <c r="J106" s="105" t="str">
        <f t="shared" si="7"/>
        <v>&lt;DL</v>
      </c>
      <c r="K106" s="121" t="s">
        <v>429</v>
      </c>
      <c r="L106" s="121" t="s">
        <v>429</v>
      </c>
      <c r="M106" s="121" t="s">
        <v>429</v>
      </c>
      <c r="N106" s="121" t="s">
        <v>429</v>
      </c>
      <c r="O106" s="105" t="str">
        <f t="shared" si="8"/>
        <v>&lt;DL</v>
      </c>
      <c r="P106" s="121" t="s">
        <v>429</v>
      </c>
      <c r="Q106" s="121" t="s">
        <v>429</v>
      </c>
      <c r="R106" s="121" t="s">
        <v>429</v>
      </c>
      <c r="S106" s="121" t="s">
        <v>429</v>
      </c>
      <c r="T106" s="122" t="s">
        <v>401</v>
      </c>
      <c r="U106" s="121" t="s">
        <v>429</v>
      </c>
      <c r="V106" s="121" t="s">
        <v>429</v>
      </c>
      <c r="W106" s="121" t="s">
        <v>429</v>
      </c>
      <c r="X106" s="121" t="s">
        <v>429</v>
      </c>
      <c r="Y106" s="121" t="s">
        <v>429</v>
      </c>
      <c r="Z106" s="121" t="s">
        <v>429</v>
      </c>
      <c r="AA106" s="121" t="s">
        <v>429</v>
      </c>
      <c r="AB106" s="121" t="s">
        <v>429</v>
      </c>
      <c r="AC106" s="105" t="str">
        <f t="shared" si="9"/>
        <v>&lt;DL</v>
      </c>
      <c r="AD106" s="121" t="s">
        <v>429</v>
      </c>
      <c r="AE106" s="121">
        <v>1.1100000000000001E-3</v>
      </c>
      <c r="AF106" s="121">
        <v>5.1000000000000004E-4</v>
      </c>
      <c r="AG106" s="121" t="s">
        <v>429</v>
      </c>
      <c r="AH106" s="121" t="s">
        <v>429</v>
      </c>
      <c r="AI106" s="121" t="s">
        <v>429</v>
      </c>
      <c r="AJ106" s="122" t="s">
        <v>401</v>
      </c>
      <c r="AK106" s="122" t="s">
        <v>401</v>
      </c>
      <c r="AL106" s="122" t="s">
        <v>401</v>
      </c>
      <c r="AM106" s="121" t="s">
        <v>429</v>
      </c>
      <c r="AN106" s="121" t="s">
        <v>429</v>
      </c>
      <c r="AO106" s="121" t="s">
        <v>269</v>
      </c>
    </row>
    <row r="107" spans="1:102" x14ac:dyDescent="0.3">
      <c r="A107" s="123" t="s">
        <v>497</v>
      </c>
      <c r="B107" s="124" t="s">
        <v>372</v>
      </c>
      <c r="C107" s="96">
        <v>0.03</v>
      </c>
      <c r="D107" s="125" t="s">
        <v>269</v>
      </c>
      <c r="E107" s="125">
        <v>1E-3</v>
      </c>
      <c r="F107" s="126">
        <v>3.8E-3</v>
      </c>
      <c r="G107" s="126">
        <v>0.42099999999999999</v>
      </c>
      <c r="H107" s="126">
        <v>3.85E-2</v>
      </c>
      <c r="I107" s="126">
        <v>3.8100000000000002E-2</v>
      </c>
      <c r="J107" s="105">
        <f t="shared" si="7"/>
        <v>1.0443864229764949E-2</v>
      </c>
      <c r="K107" s="126">
        <v>3.3E-3</v>
      </c>
      <c r="L107" s="126">
        <v>4.1000000000000003E-3</v>
      </c>
      <c r="M107" s="126">
        <v>4.5999999999999999E-3</v>
      </c>
      <c r="N107" s="126">
        <v>2.5999999999999999E-3</v>
      </c>
      <c r="O107" s="105">
        <f t="shared" si="8"/>
        <v>0.55555555555555558</v>
      </c>
      <c r="P107" s="126">
        <v>3.8E-3</v>
      </c>
      <c r="Q107" s="126">
        <v>4.3E-3</v>
      </c>
      <c r="R107" s="126">
        <v>1.08</v>
      </c>
      <c r="S107" s="126">
        <v>1.1000000000000001</v>
      </c>
      <c r="T107" s="126">
        <v>2.0699999999999998</v>
      </c>
      <c r="U107" s="126">
        <v>2.3999999999999998E-3</v>
      </c>
      <c r="V107" s="126">
        <v>2.1399999999999999E-2</v>
      </c>
      <c r="W107" s="126">
        <v>1.4</v>
      </c>
      <c r="X107" s="126">
        <v>4.1000000000000003E-3</v>
      </c>
      <c r="Y107" s="126">
        <v>1.03E-2</v>
      </c>
      <c r="Z107" s="126">
        <v>2.61</v>
      </c>
      <c r="AA107" s="126">
        <v>0.113</v>
      </c>
      <c r="AB107" s="126">
        <v>0.111</v>
      </c>
      <c r="AC107" s="105">
        <f t="shared" si="9"/>
        <v>1.7857142857142873E-2</v>
      </c>
      <c r="AD107" s="126">
        <v>0.16700000000000001</v>
      </c>
      <c r="AE107" s="126">
        <v>1.61E-2</v>
      </c>
      <c r="AF107" s="126">
        <v>1.8100000000000002E-2</v>
      </c>
      <c r="AG107" s="126">
        <v>1.03E-2</v>
      </c>
      <c r="AH107" s="126">
        <v>1.0699999999999999E-2</v>
      </c>
      <c r="AI107" s="126">
        <v>0.41699999999999998</v>
      </c>
      <c r="AJ107" s="126">
        <v>1.1200000000000001</v>
      </c>
      <c r="AK107" s="126">
        <v>1.39</v>
      </c>
      <c r="AL107" s="126">
        <v>0.28100000000000003</v>
      </c>
      <c r="AM107" s="126">
        <v>1.01E-2</v>
      </c>
      <c r="AN107" s="126" t="s">
        <v>401</v>
      </c>
      <c r="AO107" s="126" t="s">
        <v>269</v>
      </c>
    </row>
    <row r="108" spans="1:102" ht="15" customHeight="1" x14ac:dyDescent="0.3">
      <c r="A108" s="185" t="s">
        <v>498</v>
      </c>
      <c r="B108" s="185"/>
      <c r="C108" s="185"/>
      <c r="D108" s="185"/>
      <c r="E108" s="185"/>
      <c r="F108" s="127"/>
      <c r="G108" s="127"/>
      <c r="H108" s="127"/>
      <c r="I108" s="127"/>
      <c r="J108" s="128"/>
      <c r="K108" s="127"/>
      <c r="L108" s="127"/>
      <c r="M108" s="127"/>
      <c r="N108" s="127"/>
      <c r="O108" s="128"/>
      <c r="P108" s="127"/>
      <c r="Q108" s="127"/>
      <c r="R108" s="127"/>
      <c r="S108" s="127"/>
      <c r="T108" s="127"/>
      <c r="U108" s="127"/>
      <c r="V108" s="127"/>
      <c r="W108" s="127"/>
      <c r="X108" s="127" t="s">
        <v>359</v>
      </c>
      <c r="Y108" s="127"/>
      <c r="Z108" s="127" t="s">
        <v>359</v>
      </c>
      <c r="AA108" s="127"/>
      <c r="AB108" s="127"/>
      <c r="AC108" s="128"/>
      <c r="AD108" s="127"/>
      <c r="AE108" s="127"/>
      <c r="AF108" s="127"/>
      <c r="AG108" s="127"/>
      <c r="AH108" s="127"/>
      <c r="AI108" s="127"/>
      <c r="AJ108" s="127"/>
      <c r="AK108" s="127"/>
      <c r="AL108" s="127"/>
      <c r="AM108" s="127"/>
      <c r="AN108" s="127"/>
      <c r="AO108" s="127"/>
    </row>
    <row r="109" spans="1:102" ht="21" customHeight="1" x14ac:dyDescent="0.3">
      <c r="A109" s="185"/>
      <c r="B109" s="185"/>
      <c r="C109" s="185"/>
      <c r="D109" s="185"/>
      <c r="E109" s="185"/>
      <c r="F109" s="85" t="s">
        <v>499</v>
      </c>
    </row>
    <row r="110" spans="1:102" s="133" customFormat="1" ht="15" customHeight="1" x14ac:dyDescent="0.3">
      <c r="A110" s="129" t="s">
        <v>500</v>
      </c>
      <c r="B110" s="130"/>
      <c r="C110" s="131"/>
      <c r="D110" s="131"/>
      <c r="E110" s="132"/>
      <c r="F110" s="85" t="s">
        <v>525</v>
      </c>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85"/>
      <c r="BF110" s="85"/>
      <c r="BG110" s="85"/>
      <c r="BH110" s="85"/>
      <c r="BI110" s="85"/>
      <c r="BJ110" s="85"/>
      <c r="BK110" s="85"/>
      <c r="BL110" s="85"/>
      <c r="BM110" s="85"/>
      <c r="BN110" s="85"/>
      <c r="BO110" s="85"/>
      <c r="BP110" s="85"/>
      <c r="BQ110" s="85"/>
      <c r="BR110" s="85"/>
      <c r="BS110" s="85"/>
      <c r="BT110" s="85"/>
      <c r="BU110" s="85"/>
      <c r="BV110" s="85"/>
      <c r="BW110" s="85"/>
      <c r="BX110" s="85"/>
      <c r="BY110" s="85"/>
      <c r="BZ110" s="85"/>
      <c r="CA110" s="85"/>
      <c r="CB110" s="85"/>
      <c r="CC110" s="85"/>
      <c r="CD110" s="85"/>
      <c r="CE110" s="85"/>
      <c r="CF110" s="85"/>
      <c r="CG110" s="85"/>
      <c r="CH110" s="85"/>
      <c r="CI110" s="85"/>
      <c r="CJ110" s="85"/>
      <c r="CK110" s="85"/>
      <c r="CL110" s="85"/>
      <c r="CM110" s="85"/>
      <c r="CN110" s="85"/>
      <c r="CO110" s="85"/>
      <c r="CP110" s="85"/>
      <c r="CQ110" s="85"/>
      <c r="CR110" s="85"/>
      <c r="CS110" s="85"/>
      <c r="CT110" s="85"/>
      <c r="CU110" s="85"/>
      <c r="CV110" s="85"/>
      <c r="CW110" s="85"/>
      <c r="CX110" s="85"/>
    </row>
    <row r="111" spans="1:102" s="133" customFormat="1" ht="15" customHeight="1" x14ac:dyDescent="0.3">
      <c r="A111" s="186" t="s">
        <v>501</v>
      </c>
      <c r="B111" s="187"/>
      <c r="C111" s="187"/>
      <c r="D111" s="187"/>
      <c r="E111" s="188"/>
      <c r="F111" s="85" t="s">
        <v>625</v>
      </c>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5"/>
      <c r="AV111" s="85"/>
      <c r="AW111" s="85"/>
      <c r="AX111" s="85"/>
      <c r="AY111" s="85"/>
      <c r="AZ111" s="85"/>
      <c r="BA111" s="85"/>
      <c r="BB111" s="85"/>
      <c r="BC111" s="85"/>
      <c r="BD111" s="85"/>
      <c r="BE111" s="85"/>
      <c r="BF111" s="85"/>
      <c r="BG111" s="85"/>
      <c r="BH111" s="85"/>
      <c r="BI111" s="85"/>
      <c r="BJ111" s="85"/>
      <c r="BK111" s="85"/>
      <c r="BL111" s="85"/>
      <c r="BM111" s="85"/>
      <c r="BN111" s="85"/>
      <c r="BO111" s="85"/>
      <c r="BP111" s="85"/>
      <c r="BQ111" s="85"/>
      <c r="BR111" s="85"/>
      <c r="BS111" s="85"/>
      <c r="BT111" s="85"/>
      <c r="BU111" s="85"/>
      <c r="BV111" s="85"/>
      <c r="BW111" s="85"/>
      <c r="BX111" s="85"/>
      <c r="BY111" s="85"/>
      <c r="BZ111" s="85"/>
      <c r="CA111" s="85"/>
      <c r="CB111" s="85"/>
      <c r="CC111" s="85"/>
      <c r="CD111" s="85"/>
      <c r="CE111" s="85"/>
      <c r="CF111" s="85"/>
      <c r="CG111" s="85"/>
      <c r="CH111" s="85"/>
      <c r="CI111" s="85"/>
      <c r="CJ111" s="85"/>
      <c r="CK111" s="85"/>
      <c r="CL111" s="85"/>
      <c r="CM111" s="85"/>
      <c r="CN111" s="85"/>
      <c r="CO111" s="85"/>
      <c r="CP111" s="85"/>
      <c r="CQ111" s="85"/>
      <c r="CR111" s="85"/>
      <c r="CS111" s="85"/>
      <c r="CT111" s="85"/>
      <c r="CU111" s="85"/>
      <c r="CV111" s="85"/>
      <c r="CW111" s="85"/>
      <c r="CX111" s="85"/>
    </row>
    <row r="112" spans="1:102" s="133" customFormat="1" x14ac:dyDescent="0.3">
      <c r="A112" s="168" t="s">
        <v>502</v>
      </c>
      <c r="B112" s="169"/>
      <c r="C112" s="169"/>
      <c r="D112" s="169"/>
      <c r="E112" s="170"/>
      <c r="F112" s="85" t="s">
        <v>528</v>
      </c>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5"/>
      <c r="BD112" s="85"/>
      <c r="BE112" s="85"/>
      <c r="BF112" s="85"/>
      <c r="BG112" s="85"/>
      <c r="BH112" s="85"/>
      <c r="BI112" s="85"/>
      <c r="BJ112" s="85"/>
      <c r="BK112" s="85"/>
      <c r="BL112" s="85"/>
      <c r="BM112" s="85"/>
      <c r="BN112" s="85"/>
      <c r="BO112" s="85"/>
      <c r="BP112" s="85"/>
      <c r="BQ112" s="85"/>
      <c r="BR112" s="85"/>
      <c r="BS112" s="85"/>
      <c r="BT112" s="85"/>
      <c r="BU112" s="85"/>
      <c r="BV112" s="85"/>
      <c r="BW112" s="85"/>
      <c r="BX112" s="85"/>
      <c r="BY112" s="85"/>
      <c r="BZ112" s="85"/>
      <c r="CA112" s="85"/>
      <c r="CB112" s="85"/>
      <c r="CC112" s="85"/>
      <c r="CD112" s="85"/>
      <c r="CE112" s="85"/>
      <c r="CF112" s="85"/>
      <c r="CG112" s="85"/>
      <c r="CH112" s="85"/>
      <c r="CI112" s="85"/>
      <c r="CJ112" s="85"/>
      <c r="CK112" s="85"/>
      <c r="CL112" s="85"/>
      <c r="CM112" s="85"/>
      <c r="CN112" s="85"/>
      <c r="CO112" s="85"/>
      <c r="CP112" s="85"/>
      <c r="CQ112" s="85"/>
      <c r="CR112" s="85"/>
      <c r="CS112" s="85"/>
      <c r="CT112" s="85"/>
      <c r="CU112" s="85"/>
      <c r="CV112" s="85"/>
      <c r="CW112" s="85"/>
      <c r="CX112" s="85"/>
    </row>
    <row r="113" spans="1:102" s="133" customFormat="1" ht="15" customHeight="1" x14ac:dyDescent="0.3">
      <c r="A113" s="171" t="s">
        <v>503</v>
      </c>
      <c r="B113" s="172"/>
      <c r="C113" s="172"/>
      <c r="D113" s="172"/>
      <c r="E113" s="173"/>
      <c r="F113" s="85" t="s">
        <v>626</v>
      </c>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5"/>
      <c r="BR113" s="85"/>
      <c r="BS113" s="85"/>
      <c r="BT113" s="85"/>
      <c r="BU113" s="85"/>
      <c r="BV113" s="85"/>
      <c r="BW113" s="85"/>
      <c r="BX113" s="85"/>
      <c r="BY113" s="85"/>
      <c r="BZ113" s="85"/>
      <c r="CA113" s="85"/>
      <c r="CB113" s="85"/>
      <c r="CC113" s="85"/>
      <c r="CD113" s="85"/>
      <c r="CE113" s="85"/>
      <c r="CF113" s="85"/>
      <c r="CG113" s="85"/>
      <c r="CH113" s="85"/>
      <c r="CI113" s="85"/>
      <c r="CJ113" s="85"/>
      <c r="CK113" s="85"/>
      <c r="CL113" s="85"/>
      <c r="CM113" s="85"/>
      <c r="CN113" s="85"/>
      <c r="CO113" s="85"/>
      <c r="CP113" s="85"/>
      <c r="CQ113" s="85"/>
      <c r="CR113" s="85"/>
      <c r="CS113" s="85"/>
      <c r="CT113" s="85"/>
      <c r="CU113" s="85"/>
      <c r="CV113" s="85"/>
      <c r="CW113" s="85"/>
      <c r="CX113" s="85"/>
    </row>
    <row r="114" spans="1:102" s="133" customFormat="1" x14ac:dyDescent="0.3">
      <c r="A114" s="174" t="s">
        <v>504</v>
      </c>
      <c r="B114" s="175"/>
      <c r="C114" s="175"/>
      <c r="D114" s="175"/>
      <c r="E114" s="176"/>
      <c r="F114" s="85" t="s">
        <v>597</v>
      </c>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5"/>
      <c r="BR114" s="85"/>
      <c r="BS114" s="85"/>
      <c r="BT114" s="85"/>
      <c r="BU114" s="85"/>
      <c r="BV114" s="85"/>
      <c r="BW114" s="85"/>
      <c r="BX114" s="85"/>
      <c r="BY114" s="85"/>
      <c r="BZ114" s="85"/>
      <c r="CA114" s="85"/>
      <c r="CB114" s="85"/>
      <c r="CC114" s="85"/>
      <c r="CD114" s="85"/>
      <c r="CE114" s="85"/>
      <c r="CF114" s="85"/>
      <c r="CG114" s="85"/>
      <c r="CH114" s="85"/>
      <c r="CI114" s="85"/>
      <c r="CJ114" s="85"/>
      <c r="CK114" s="85"/>
      <c r="CL114" s="85"/>
      <c r="CM114" s="85"/>
      <c r="CN114" s="85"/>
      <c r="CO114" s="85"/>
      <c r="CP114" s="85"/>
      <c r="CQ114" s="85"/>
      <c r="CR114" s="85"/>
      <c r="CS114" s="85"/>
      <c r="CT114" s="85"/>
      <c r="CU114" s="85"/>
      <c r="CV114" s="85"/>
      <c r="CW114" s="85"/>
      <c r="CX114" s="85"/>
    </row>
    <row r="115" spans="1:102" s="133" customFormat="1" x14ac:dyDescent="0.3">
      <c r="A115" s="134" t="s">
        <v>505</v>
      </c>
      <c r="B115" s="135"/>
      <c r="C115" s="135"/>
      <c r="D115" s="135"/>
      <c r="E115" s="136"/>
      <c r="F115" s="85" t="s">
        <v>598</v>
      </c>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5"/>
      <c r="BM115" s="85"/>
      <c r="BN115" s="85"/>
      <c r="BO115" s="85"/>
      <c r="BP115" s="85"/>
      <c r="BQ115" s="85"/>
      <c r="BR115" s="85"/>
      <c r="BS115" s="85"/>
      <c r="BT115" s="85"/>
      <c r="BU115" s="85"/>
      <c r="BV115" s="85"/>
      <c r="BW115" s="85"/>
      <c r="BX115" s="85"/>
      <c r="BY115" s="85"/>
      <c r="BZ115" s="85"/>
      <c r="CA115" s="85"/>
      <c r="CB115" s="85"/>
      <c r="CC115" s="85"/>
      <c r="CD115" s="85"/>
      <c r="CE115" s="85"/>
      <c r="CF115" s="85"/>
      <c r="CG115" s="85"/>
      <c r="CH115" s="85"/>
      <c r="CI115" s="85"/>
      <c r="CJ115" s="85"/>
      <c r="CK115" s="85"/>
      <c r="CL115" s="85"/>
      <c r="CM115" s="85"/>
      <c r="CN115" s="85"/>
      <c r="CO115" s="85"/>
      <c r="CP115" s="85"/>
      <c r="CQ115" s="85"/>
      <c r="CR115" s="85"/>
      <c r="CS115" s="85"/>
      <c r="CT115" s="85"/>
      <c r="CU115" s="85"/>
      <c r="CV115" s="85"/>
      <c r="CW115" s="85"/>
      <c r="CX115" s="85"/>
    </row>
    <row r="116" spans="1:102" s="133" customFormat="1" x14ac:dyDescent="0.3">
      <c r="A116" s="177" t="s">
        <v>507</v>
      </c>
      <c r="B116" s="178"/>
      <c r="C116" s="178"/>
      <c r="D116" s="178"/>
      <c r="E116" s="179"/>
      <c r="F116" s="85" t="s">
        <v>596</v>
      </c>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5"/>
      <c r="AV116" s="85"/>
      <c r="AW116" s="85"/>
      <c r="AX116" s="85"/>
      <c r="AY116" s="85"/>
      <c r="AZ116" s="85"/>
      <c r="BA116" s="85"/>
      <c r="BB116" s="85"/>
      <c r="BC116" s="85"/>
      <c r="BD116" s="85"/>
      <c r="BE116" s="85"/>
      <c r="BF116" s="85"/>
      <c r="BG116" s="85"/>
      <c r="BH116" s="85"/>
      <c r="BI116" s="85"/>
      <c r="BJ116" s="85"/>
      <c r="BK116" s="85"/>
      <c r="BL116" s="85"/>
      <c r="BM116" s="85"/>
      <c r="BN116" s="85"/>
      <c r="BO116" s="85"/>
      <c r="BP116" s="85"/>
      <c r="BQ116" s="85"/>
      <c r="BR116" s="85"/>
      <c r="BS116" s="85"/>
      <c r="BT116" s="85"/>
      <c r="BU116" s="85"/>
      <c r="BV116" s="85"/>
      <c r="BW116" s="85"/>
      <c r="BX116" s="85"/>
      <c r="BY116" s="85"/>
      <c r="BZ116" s="85"/>
      <c r="CA116" s="85"/>
      <c r="CB116" s="85"/>
      <c r="CC116" s="85"/>
      <c r="CD116" s="85"/>
      <c r="CE116" s="85"/>
      <c r="CF116" s="85"/>
      <c r="CG116" s="85"/>
      <c r="CH116" s="85"/>
      <c r="CI116" s="85"/>
      <c r="CJ116" s="85"/>
      <c r="CK116" s="85"/>
      <c r="CL116" s="85"/>
      <c r="CM116" s="85"/>
      <c r="CN116" s="85"/>
      <c r="CO116" s="85"/>
      <c r="CP116" s="85"/>
      <c r="CQ116" s="85"/>
      <c r="CR116" s="85"/>
      <c r="CS116" s="85"/>
      <c r="CT116" s="85"/>
      <c r="CU116" s="85"/>
      <c r="CV116" s="85"/>
      <c r="CW116" s="85"/>
      <c r="CX116" s="85"/>
    </row>
    <row r="117" spans="1:102" s="133" customFormat="1" x14ac:dyDescent="0.3">
      <c r="A117" s="180"/>
      <c r="B117" s="181"/>
      <c r="C117" s="181"/>
      <c r="D117" s="181"/>
      <c r="E117" s="182"/>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c r="AL117" s="85"/>
      <c r="AM117" s="85"/>
      <c r="AN117" s="85"/>
      <c r="AO117" s="85"/>
      <c r="AP117" s="85"/>
      <c r="AQ117" s="85"/>
      <c r="AR117" s="85"/>
      <c r="AS117" s="85"/>
      <c r="AT117" s="85"/>
      <c r="AU117" s="85"/>
      <c r="AV117" s="85"/>
      <c r="AW117" s="85"/>
      <c r="AX117" s="85"/>
      <c r="AY117" s="85"/>
      <c r="AZ117" s="85"/>
      <c r="BA117" s="85"/>
      <c r="BB117" s="85"/>
      <c r="BC117" s="85"/>
      <c r="BD117" s="85"/>
      <c r="BE117" s="85"/>
      <c r="BF117" s="85"/>
      <c r="BG117" s="85"/>
      <c r="BH117" s="85"/>
      <c r="BI117" s="85"/>
      <c r="BJ117" s="85"/>
      <c r="BK117" s="85"/>
      <c r="BL117" s="85"/>
      <c r="BM117" s="85"/>
      <c r="BN117" s="85"/>
      <c r="BO117" s="85"/>
      <c r="BP117" s="85"/>
      <c r="BQ117" s="85"/>
      <c r="BR117" s="85"/>
      <c r="BS117" s="85"/>
      <c r="BT117" s="85"/>
      <c r="BU117" s="85"/>
      <c r="BV117" s="85"/>
      <c r="BW117" s="85"/>
      <c r="BX117" s="85"/>
      <c r="BY117" s="85"/>
      <c r="BZ117" s="85"/>
      <c r="CA117" s="85"/>
      <c r="CB117" s="85"/>
      <c r="CC117" s="85"/>
      <c r="CD117" s="85"/>
      <c r="CE117" s="85"/>
      <c r="CF117" s="85"/>
      <c r="CG117" s="85"/>
      <c r="CH117" s="85"/>
      <c r="CI117" s="85"/>
      <c r="CJ117" s="85"/>
      <c r="CK117" s="85"/>
      <c r="CL117" s="85"/>
      <c r="CM117" s="85"/>
      <c r="CN117" s="85"/>
      <c r="CO117" s="85"/>
      <c r="CP117" s="85"/>
      <c r="CQ117" s="85"/>
      <c r="CR117" s="85"/>
      <c r="CS117" s="85"/>
      <c r="CT117" s="85"/>
      <c r="CU117" s="85"/>
      <c r="CV117" s="85"/>
      <c r="CW117" s="85"/>
      <c r="CX117" s="85"/>
    </row>
    <row r="118" spans="1:102" x14ac:dyDescent="0.3">
      <c r="A118" s="137"/>
      <c r="B118" s="138"/>
      <c r="C118" s="138"/>
      <c r="D118" s="139"/>
      <c r="E118" s="139"/>
    </row>
    <row r="119" spans="1:102" x14ac:dyDescent="0.3">
      <c r="A119" s="137"/>
      <c r="B119" s="138"/>
      <c r="C119" s="138"/>
      <c r="D119" s="139"/>
      <c r="E119" s="139"/>
    </row>
    <row r="121" spans="1:102" ht="15" customHeight="1" x14ac:dyDescent="0.3"/>
  </sheetData>
  <sheetProtection password="DB3E" sheet="1" objects="1" scenarios="1"/>
  <mergeCells count="10">
    <mergeCell ref="A112:E112"/>
    <mergeCell ref="A113:E113"/>
    <mergeCell ref="A114:E114"/>
    <mergeCell ref="A116:E117"/>
    <mergeCell ref="A2:A5"/>
    <mergeCell ref="B2:B5"/>
    <mergeCell ref="C2:C5"/>
    <mergeCell ref="D2:D5"/>
    <mergeCell ref="A108:E109"/>
    <mergeCell ref="A111:E111"/>
  </mergeCells>
  <conditionalFormatting sqref="F83:I83">
    <cfRule type="cellIs" priority="433" stopIfTrue="1" operator="equal">
      <formula>$D$36</formula>
    </cfRule>
    <cfRule type="cellIs" priority="434" stopIfTrue="1" operator="greaterThan">
      <formula>""""""</formula>
    </cfRule>
  </conditionalFormatting>
  <conditionalFormatting sqref="F47:I47 K47:N47 P47:AB47 AD47:AO47 F86:I86">
    <cfRule type="cellIs" priority="432" stopIfTrue="1" operator="equal">
      <formula>$D$49</formula>
    </cfRule>
    <cfRule type="cellIs" priority="435" stopIfTrue="1" operator="greaterThan">
      <formula>""""""</formula>
    </cfRule>
  </conditionalFormatting>
  <conditionalFormatting sqref="AL53 AN53:AO53">
    <cfRule type="cellIs" priority="431" stopIfTrue="1" operator="equal">
      <formula>$D$36</formula>
    </cfRule>
    <cfRule type="cellIs" priority="436" stopIfTrue="1" operator="greaterThan">
      <formula>""""""</formula>
    </cfRule>
    <cfRule type="cellIs" dxfId="294" priority="437" operator="greaterThan">
      <formula>AG$54</formula>
    </cfRule>
  </conditionalFormatting>
  <conditionalFormatting sqref="E83">
    <cfRule type="cellIs" priority="429" stopIfTrue="1" operator="equal">
      <formula>$D$36</formula>
    </cfRule>
    <cfRule type="cellIs" priority="430" stopIfTrue="1" operator="greaterThan">
      <formula>""""""</formula>
    </cfRule>
  </conditionalFormatting>
  <conditionalFormatting sqref="K83:N83 P83:AB83 AD83:AO83">
    <cfRule type="cellIs" priority="427" stopIfTrue="1" operator="equal">
      <formula>$D$36</formula>
    </cfRule>
    <cfRule type="cellIs" priority="428" stopIfTrue="1" operator="greaterThan">
      <formula>""""""</formula>
    </cfRule>
  </conditionalFormatting>
  <conditionalFormatting sqref="K86:N86 P86:AB86 AD86:AO86">
    <cfRule type="cellIs" priority="425" stopIfTrue="1" operator="equal">
      <formula>$D$49</formula>
    </cfRule>
    <cfRule type="cellIs" priority="426" stopIfTrue="1" operator="greaterThan">
      <formula>""""""</formula>
    </cfRule>
  </conditionalFormatting>
  <conditionalFormatting sqref="F15:I15 K15:N15 P15:AB15 AD15:AO15">
    <cfRule type="cellIs" priority="341" stopIfTrue="1" operator="greaterThan">
      <formula>""""""</formula>
    </cfRule>
    <cfRule type="cellIs" priority="342" stopIfTrue="1" operator="equal">
      <formula>$C$15</formula>
    </cfRule>
    <cfRule type="cellIs" dxfId="293" priority="343" operator="greaterThan">
      <formula>$D$15</formula>
    </cfRule>
  </conditionalFormatting>
  <conditionalFormatting sqref="F14:I14 K14:N14 P14:AB14 AD14:AO14">
    <cfRule type="cellIs" dxfId="292" priority="338" stopIfTrue="1" operator="notBetween">
      <formula>6</formula>
      <formula>9</formula>
    </cfRule>
    <cfRule type="cellIs" dxfId="291" priority="339" operator="notBetween">
      <formula>6.5</formula>
      <formula>8.5</formula>
    </cfRule>
    <cfRule type="cellIs" dxfId="290" priority="340" operator="notBetween">
      <formula>6</formula>
      <formula>8.5</formula>
    </cfRule>
  </conditionalFormatting>
  <conditionalFormatting sqref="F28:I28 K28:N28 P28:AB28 AD28:AO28">
    <cfRule type="cellIs" priority="332" stopIfTrue="1" operator="equal">
      <formula>$C$27</formula>
    </cfRule>
    <cfRule type="cellIs" priority="333" stopIfTrue="1" operator="greaterThan">
      <formula>""""""</formula>
    </cfRule>
    <cfRule type="cellIs" dxfId="289" priority="334" operator="greaterThan">
      <formula>$D$28</formula>
    </cfRule>
  </conditionalFormatting>
  <conditionalFormatting sqref="F45:I45 K45:N45 P45:AB45 AD45:AO45">
    <cfRule type="cellIs" priority="323" stopIfTrue="1" operator="equal">
      <formula>$D$48</formula>
    </cfRule>
    <cfRule type="cellIs" priority="400" stopIfTrue="1" operator="greaterThan">
      <formula>""""""</formula>
    </cfRule>
    <cfRule type="cellIs" dxfId="288" priority="401" operator="greaterThan">
      <formula>$D$45</formula>
    </cfRule>
    <cfRule type="cellIs" dxfId="287" priority="402" operator="greaterThan">
      <formula>$C$45</formula>
    </cfRule>
  </conditionalFormatting>
  <conditionalFormatting sqref="F89:I89 K89:N89 P89:AB89 AD89:AO89">
    <cfRule type="cellIs" priority="315" stopIfTrue="1" operator="greaterThan">
      <formula>""""""</formula>
    </cfRule>
    <cfRule type="cellIs" priority="316" stopIfTrue="1" operator="equal">
      <formula>$C$89</formula>
    </cfRule>
    <cfRule type="cellIs" dxfId="286" priority="317" operator="greaterThan">
      <formula>$D$89</formula>
    </cfRule>
  </conditionalFormatting>
  <conditionalFormatting sqref="F38:I38 K38:N38 P38:AB38 AD38:AO38">
    <cfRule type="cellIs" priority="306" stopIfTrue="1" operator="equal">
      <formula>$D$36</formula>
    </cfRule>
    <cfRule type="cellIs" priority="307" stopIfTrue="1" operator="greaterThan">
      <formula>""""""</formula>
    </cfRule>
  </conditionalFormatting>
  <conditionalFormatting sqref="F21:I21 K21:N21 P21:AB21 AD21:AO21">
    <cfRule type="cellIs" priority="318" stopIfTrue="1" operator="greaterThan">
      <formula>""""""</formula>
    </cfRule>
    <cfRule type="cellIs" priority="319" stopIfTrue="1" operator="equal">
      <formula>$D$21</formula>
    </cfRule>
    <cfRule type="cellIs" dxfId="285" priority="320" operator="greaterThan">
      <formula>$C$21</formula>
    </cfRule>
  </conditionalFormatting>
  <conditionalFormatting sqref="F23:I23 K23:N23 P23:AB23 AD23:AO23">
    <cfRule type="cellIs" priority="335" stopIfTrue="1" operator="equal">
      <formula>$D$23</formula>
    </cfRule>
    <cfRule type="cellIs" priority="336" stopIfTrue="1" operator="greaterThan">
      <formula>""""""</formula>
    </cfRule>
    <cfRule type="cellIs" dxfId="284" priority="337" operator="greaterThan">
      <formula>$C$23</formula>
    </cfRule>
  </conditionalFormatting>
  <conditionalFormatting sqref="F24:I24 K24:N24 P24:AB24 AD24:AO24">
    <cfRule type="cellIs" priority="415" stopIfTrue="1" operator="equal">
      <formula>$D$24</formula>
    </cfRule>
    <cfRule type="cellIs" priority="416" stopIfTrue="1" operator="greaterThan">
      <formula>""""""</formula>
    </cfRule>
    <cfRule type="cellIs" dxfId="283" priority="417" operator="greaterThan">
      <formula>$C$24</formula>
    </cfRule>
  </conditionalFormatting>
  <conditionalFormatting sqref="F25:I25 K25:N25 P25:AB25 AD25:AO25">
    <cfRule type="cellIs" priority="409" stopIfTrue="1" operator="equal">
      <formula>$C$27</formula>
    </cfRule>
    <cfRule type="cellIs" priority="410" stopIfTrue="1" operator="greaterThan">
      <formula>""""""</formula>
    </cfRule>
    <cfRule type="cellIs" dxfId="282" priority="411" operator="greaterThan">
      <formula>$D$27</formula>
    </cfRule>
    <cfRule type="cellIs" priority="412" stopIfTrue="1" operator="equal">
      <formula>$D$25</formula>
    </cfRule>
    <cfRule type="cellIs" priority="413" stopIfTrue="1" operator="greaterThan">
      <formula>""""""</formula>
    </cfRule>
    <cfRule type="cellIs" dxfId="281" priority="414" operator="greaterThan">
      <formula>$C$25</formula>
    </cfRule>
  </conditionalFormatting>
  <conditionalFormatting sqref="F31:I31 K31:N31 P31:AB31 AD31:AO31">
    <cfRule type="cellIs" priority="406" stopIfTrue="1" operator="equal">
      <formula>$D$31</formula>
    </cfRule>
    <cfRule type="cellIs" priority="407" stopIfTrue="1" operator="greaterThan">
      <formula>""""""</formula>
    </cfRule>
    <cfRule type="cellIs" dxfId="280" priority="408" operator="greaterThan">
      <formula>$C$31</formula>
    </cfRule>
  </conditionalFormatting>
  <conditionalFormatting sqref="F32:I32 K32:N32 P32:AB32 AD32:AO32">
    <cfRule type="cellIs" priority="422" stopIfTrue="1" operator="greaterThan">
      <formula>""""""</formula>
    </cfRule>
    <cfRule type="cellIs" priority="423" stopIfTrue="1" operator="equal">
      <formula>$C$32</formula>
    </cfRule>
    <cfRule type="cellIs" dxfId="279" priority="424" operator="greaterThan">
      <formula>$D$32</formula>
    </cfRule>
  </conditionalFormatting>
  <conditionalFormatting sqref="F33:I33 K33:N33 P33:AB33 AD33:AO33">
    <cfRule type="cellIs" priority="347" stopIfTrue="1" operator="equal">
      <formula>$D$31</formula>
    </cfRule>
    <cfRule type="cellIs" priority="403" stopIfTrue="1" operator="greaterThan">
      <formula>""""""</formula>
    </cfRule>
    <cfRule type="cellIs" dxfId="278" priority="404" operator="greaterThan">
      <formula>$D$33</formula>
    </cfRule>
    <cfRule type="cellIs" dxfId="277" priority="405" operator="greaterThan">
      <formula>$C$33</formula>
    </cfRule>
  </conditionalFormatting>
  <conditionalFormatting sqref="F34:I34 K34:N34 P34:AB34 AD34:AO34">
    <cfRule type="cellIs" priority="329" stopIfTrue="1" operator="greaterThan">
      <formula>""""""</formula>
    </cfRule>
    <cfRule type="cellIs" priority="330" stopIfTrue="1" operator="equal">
      <formula>$C$34</formula>
    </cfRule>
    <cfRule type="cellIs" dxfId="276" priority="331" operator="greaterThan">
      <formula>$D$34</formula>
    </cfRule>
  </conditionalFormatting>
  <conditionalFormatting sqref="F41:I41 K41:N41 P41:AB41 AD41:AO41">
    <cfRule type="cellIs" priority="325" stopIfTrue="1" operator="equal">
      <formula>$D$36</formula>
    </cfRule>
    <cfRule type="cellIs" priority="326" stopIfTrue="1" operator="greaterThan">
      <formula>""""""</formula>
    </cfRule>
    <cfRule type="cellIs" dxfId="275" priority="327" operator="greaterThan">
      <formula>$D$41</formula>
    </cfRule>
    <cfRule type="cellIs" dxfId="274" priority="328" operator="greaterThan">
      <formula>$C$41</formula>
    </cfRule>
  </conditionalFormatting>
  <conditionalFormatting sqref="AN43:AO43">
    <cfRule type="cellIs" priority="305" stopIfTrue="1" operator="equal">
      <formula>$D$36</formula>
    </cfRule>
    <cfRule type="cellIs" priority="324" stopIfTrue="1" operator="greaterThan">
      <formula>""""""</formula>
    </cfRule>
  </conditionalFormatting>
  <conditionalFormatting sqref="F46:I46 K46:N46 P46:AB46 AD46:AO46">
    <cfRule type="cellIs" priority="93" stopIfTrue="1" operator="equal">
      <formula>$D$49</formula>
    </cfRule>
    <cfRule type="cellIs" priority="94" stopIfTrue="1" operator="greaterThan">
      <formula>""""""</formula>
    </cfRule>
  </conditionalFormatting>
  <conditionalFormatting sqref="F50:I50 K50:N50 P50:AB50 AD50:AO50">
    <cfRule type="cellIs" priority="420" stopIfTrue="1" operator="greaterThan">
      <formula>""""""</formula>
    </cfRule>
    <cfRule type="cellIs" dxfId="273" priority="421" operator="greaterThan">
      <formula>$D$50</formula>
    </cfRule>
  </conditionalFormatting>
  <conditionalFormatting sqref="F51:I51 K51:N51 P51:AB51 AD51:AO51">
    <cfRule type="cellIs" priority="396" stopIfTrue="1" operator="equal">
      <formula>$D$36</formula>
    </cfRule>
    <cfRule type="cellIs" priority="397" stopIfTrue="1" operator="greaterThan">
      <formula>""""""</formula>
    </cfRule>
    <cfRule type="cellIs" dxfId="272" priority="398" operator="greaterThan">
      <formula>$D$51</formula>
    </cfRule>
    <cfRule type="cellIs" dxfId="271" priority="399" operator="greaterThan">
      <formula>$C$51</formula>
    </cfRule>
  </conditionalFormatting>
  <conditionalFormatting sqref="F52:I52 K52:N52 P52:AB52 AD52:AO52">
    <cfRule type="cellIs" priority="393" stopIfTrue="1" operator="equal">
      <formula>$D$36</formula>
    </cfRule>
    <cfRule type="cellIs" priority="394" stopIfTrue="1" operator="greaterThan">
      <formula>""""""</formula>
    </cfRule>
    <cfRule type="cellIs" dxfId="270" priority="395" operator="greaterThan">
      <formula>$C$52</formula>
    </cfRule>
  </conditionalFormatting>
  <conditionalFormatting sqref="F53:I53">
    <cfRule type="cellIs" priority="80" stopIfTrue="1" operator="equal">
      <formula>$D$36</formula>
    </cfRule>
    <cfRule type="cellIs" priority="303" stopIfTrue="1" operator="greaterThan">
      <formula>""""""</formula>
    </cfRule>
  </conditionalFormatting>
  <conditionalFormatting sqref="F57:I57 K57:N57 P57:AB57 AD57:AO57">
    <cfRule type="cellIs" priority="388" stopIfTrue="1" operator="equal">
      <formula>$D$57</formula>
    </cfRule>
    <cfRule type="cellIs" priority="389" stopIfTrue="1" operator="greaterThan">
      <formula>""""""</formula>
    </cfRule>
    <cfRule type="cellIs" dxfId="269" priority="390" operator="greaterThan">
      <formula>$C$57</formula>
    </cfRule>
  </conditionalFormatting>
  <conditionalFormatting sqref="F59:I59 K59:N59 P59:AB59 AD59:AO59">
    <cfRule type="cellIs" priority="384" stopIfTrue="1" operator="equal">
      <formula>$D$57</formula>
    </cfRule>
    <cfRule type="cellIs" priority="385" stopIfTrue="1" operator="greaterThan">
      <formula>""""""</formula>
    </cfRule>
    <cfRule type="cellIs" dxfId="268" priority="386" operator="greaterThan">
      <formula>$D$59</formula>
    </cfRule>
    <cfRule type="cellIs" dxfId="267" priority="387" operator="greaterThan">
      <formula>$C$59</formula>
    </cfRule>
  </conditionalFormatting>
  <conditionalFormatting sqref="F63:I63 K63:N63 P63:AB63 AD63:AO63">
    <cfRule type="cellIs" priority="381" stopIfTrue="1" operator="equal">
      <formula>$D$63</formula>
    </cfRule>
    <cfRule type="cellIs" priority="382" stopIfTrue="1" operator="greaterThan">
      <formula>""""""</formula>
    </cfRule>
    <cfRule type="cellIs" dxfId="266" priority="383" operator="greaterThan">
      <formula>$C$63</formula>
    </cfRule>
  </conditionalFormatting>
  <conditionalFormatting sqref="F68:I68 K68:N68 P68:AB68 AD68:AO68">
    <cfRule type="cellIs" priority="346" stopIfTrue="1" operator="greaterThan">
      <formula>""""""</formula>
    </cfRule>
    <cfRule type="cellIs" priority="380" stopIfTrue="1" operator="equal">
      <formula>$D$70</formula>
    </cfRule>
    <cfRule type="cellIs" dxfId="265" priority="418" operator="greaterThan">
      <formula>$D$68</formula>
    </cfRule>
    <cfRule type="cellIs" dxfId="264" priority="419" operator="greaterThan">
      <formula>$C$68</formula>
    </cfRule>
  </conditionalFormatting>
  <conditionalFormatting sqref="F70:I70 K70:N70 P70:AB70 AD70:AO70">
    <cfRule type="cellIs" priority="377" stopIfTrue="1" operator="equal">
      <formula>$D$70</formula>
    </cfRule>
    <cfRule type="cellIs" priority="378" stopIfTrue="1" operator="greaterThan">
      <formula>""""""</formula>
    </cfRule>
    <cfRule type="cellIs" dxfId="263" priority="379" operator="greaterThan">
      <formula>$C$70</formula>
    </cfRule>
  </conditionalFormatting>
  <conditionalFormatting sqref="F72:I72 K72:N72 P72:AB72 AD72:AO72">
    <cfRule type="cellIs" priority="345" stopIfTrue="1" operator="equal">
      <formula>$D$70</formula>
    </cfRule>
    <cfRule type="cellIs" priority="374" stopIfTrue="1" operator="greaterThan">
      <formula>""""""</formula>
    </cfRule>
    <cfRule type="cellIs" dxfId="262" priority="375" operator="greaterThan">
      <formula>$D$72</formula>
    </cfRule>
    <cfRule type="cellIs" dxfId="261" priority="376" operator="greaterThan">
      <formula>$C$72</formula>
    </cfRule>
  </conditionalFormatting>
  <conditionalFormatting sqref="F77:I77 K77:N77 P77:AB77 AD77:AO77">
    <cfRule type="cellIs" priority="257" stopIfTrue="1" operator="equal">
      <formula>$D$63</formula>
    </cfRule>
    <cfRule type="cellIs" priority="265" stopIfTrue="1" operator="greaterThan">
      <formula>""""""</formula>
    </cfRule>
  </conditionalFormatting>
  <conditionalFormatting sqref="F80:I80 K80:N80 P80:AB80 AD80:AO80">
    <cfRule type="cellIs" priority="369" stopIfTrue="1" operator="equal">
      <formula>$D$63</formula>
    </cfRule>
    <cfRule type="cellIs" priority="370" stopIfTrue="1" operator="greaterThan">
      <formula>""""""</formula>
    </cfRule>
    <cfRule type="cellIs" dxfId="260" priority="371" operator="greaterThan">
      <formula>$C$80</formula>
    </cfRule>
  </conditionalFormatting>
  <conditionalFormatting sqref="F82:I82 K82:N82 P82:AB82 AD82:AO82">
    <cfRule type="cellIs" priority="301" stopIfTrue="1" operator="equal">
      <formula>$D$63</formula>
    </cfRule>
    <cfRule type="cellIs" priority="367" stopIfTrue="1" operator="greaterThan">
      <formula>""""""</formula>
    </cfRule>
  </conditionalFormatting>
  <conditionalFormatting sqref="F84:I84 K84:N84 P84:AB84 AD84:AO84">
    <cfRule type="cellIs" priority="344" stopIfTrue="1" operator="equal">
      <formula>$D$70</formula>
    </cfRule>
    <cfRule type="cellIs" priority="364" stopIfTrue="1" operator="greaterThan">
      <formula>""""""</formula>
    </cfRule>
    <cfRule type="cellIs" dxfId="259" priority="365" operator="greaterThan">
      <formula>$D$84</formula>
    </cfRule>
    <cfRule type="cellIs" dxfId="258" priority="366" operator="greaterThan">
      <formula>$C$84</formula>
    </cfRule>
  </conditionalFormatting>
  <conditionalFormatting sqref="F85:I85 K85:N85 P85:AB85 AD85:AO85">
    <cfRule type="cellIs" priority="158" stopIfTrue="1" operator="greaterThan">
      <formula>""""""</formula>
    </cfRule>
    <cfRule type="cellIs" priority="159" stopIfTrue="1" operator="equal">
      <formula>$D$63</formula>
    </cfRule>
  </conditionalFormatting>
  <conditionalFormatting sqref="F91:I91 K91:N91 P91:AB91 AD91:AO91">
    <cfRule type="cellIs" priority="359" stopIfTrue="1" operator="equal">
      <formula>$D$70</formula>
    </cfRule>
    <cfRule type="cellIs" priority="360" stopIfTrue="1" operator="greaterThan">
      <formula>""""""</formula>
    </cfRule>
    <cfRule type="cellIs" dxfId="257" priority="361" operator="greaterThan">
      <formula>$C$91</formula>
    </cfRule>
  </conditionalFormatting>
  <conditionalFormatting sqref="F92:I92 K92:N92 P92:AB92 AD92:AO92">
    <cfRule type="cellIs" priority="299" stopIfTrue="1" operator="equal">
      <formula>$D$63</formula>
    </cfRule>
    <cfRule type="cellIs" priority="357" stopIfTrue="1" operator="greaterThan">
      <formula>""""""</formula>
    </cfRule>
  </conditionalFormatting>
  <conditionalFormatting sqref="F96:I96 K96:N96 P96:AB96 AD96:AO96">
    <cfRule type="cellIs" priority="354" stopIfTrue="1" operator="equal">
      <formula>$D$70</formula>
    </cfRule>
    <cfRule type="cellIs" priority="355" stopIfTrue="1" operator="greaterThan">
      <formula>""""""</formula>
    </cfRule>
    <cfRule type="cellIs" dxfId="256" priority="356" operator="greaterThan">
      <formula>$C$96</formula>
    </cfRule>
  </conditionalFormatting>
  <conditionalFormatting sqref="F98:I98 K98:N98 P98:AB98 AD98:AO98">
    <cfRule type="cellIs" priority="351" stopIfTrue="1" operator="equal">
      <formula>$D$70</formula>
    </cfRule>
    <cfRule type="cellIs" priority="352" stopIfTrue="1" operator="greaterThan">
      <formula>""""""</formula>
    </cfRule>
    <cfRule type="cellIs" dxfId="255" priority="353" operator="greaterThan">
      <formula>$C$98</formula>
    </cfRule>
  </conditionalFormatting>
  <conditionalFormatting sqref="F102:I102 K102:N102 P102:AB102 AD102:AO102">
    <cfRule type="cellIs" priority="348" stopIfTrue="1" operator="equal">
      <formula>$D$102</formula>
    </cfRule>
    <cfRule type="cellIs" priority="349" stopIfTrue="1" operator="greaterThan">
      <formula>""""""</formula>
    </cfRule>
    <cfRule type="cellIs" dxfId="254" priority="350" operator="greaterThan">
      <formula>$C$102</formula>
    </cfRule>
  </conditionalFormatting>
  <conditionalFormatting sqref="F107:I107 K107:N107 P107:AB107 AD107:AO107">
    <cfRule type="cellIs" priority="312" stopIfTrue="1" operator="equal">
      <formula>$D$106</formula>
    </cfRule>
    <cfRule type="cellIs" priority="313" stopIfTrue="1" operator="greaterThan">
      <formula>""""""</formula>
    </cfRule>
    <cfRule type="cellIs" dxfId="253" priority="314" operator="greaterThan">
      <formula>$C$107</formula>
    </cfRule>
  </conditionalFormatting>
  <conditionalFormatting sqref="F90:I90 K90:N90 P90:AB90 AD90:AO90">
    <cfRule type="cellIs" priority="309" stopIfTrue="1" operator="equal">
      <formula>$D$63</formula>
    </cfRule>
    <cfRule type="cellIs" priority="310" stopIfTrue="1" operator="greaterThan">
      <formula>""""""</formula>
    </cfRule>
    <cfRule type="cellIs" dxfId="252" priority="311" operator="greaterThan">
      <formula>$C$90</formula>
    </cfRule>
  </conditionalFormatting>
  <conditionalFormatting sqref="F38">
    <cfRule type="cellIs" dxfId="251" priority="308" operator="greaterThan">
      <formula>F$39</formula>
    </cfRule>
  </conditionalFormatting>
  <conditionalFormatting sqref="F46">
    <cfRule type="cellIs" dxfId="250" priority="322" operator="greaterThan">
      <formula>F$47</formula>
    </cfRule>
  </conditionalFormatting>
  <conditionalFormatting sqref="F77">
    <cfRule type="cellIs" dxfId="249" priority="373" operator="greaterThan">
      <formula>F$78</formula>
    </cfRule>
  </conditionalFormatting>
  <conditionalFormatting sqref="F82">
    <cfRule type="cellIs" dxfId="248" priority="368" operator="greaterThan">
      <formula>F$83</formula>
    </cfRule>
  </conditionalFormatting>
  <conditionalFormatting sqref="F85">
    <cfRule type="cellIs" dxfId="247" priority="363" operator="greaterThan">
      <formula>F$86</formula>
    </cfRule>
  </conditionalFormatting>
  <conditionalFormatting sqref="F92:I92 K92:N92 P92:AB92 AD92:AO92">
    <cfRule type="cellIs" dxfId="246" priority="358" operator="greaterThan">
      <formula>F$93</formula>
    </cfRule>
  </conditionalFormatting>
  <conditionalFormatting sqref="F43">
    <cfRule type="cellIs" dxfId="245" priority="298" operator="greaterThan">
      <formula>F$44</formula>
    </cfRule>
  </conditionalFormatting>
  <conditionalFormatting sqref="G43">
    <cfRule type="cellIs" dxfId="244" priority="297" operator="greaterThan">
      <formula>G$44</formula>
    </cfRule>
  </conditionalFormatting>
  <conditionalFormatting sqref="H43">
    <cfRule type="cellIs" dxfId="243" priority="296" operator="greaterThan">
      <formula>H$44</formula>
    </cfRule>
  </conditionalFormatting>
  <conditionalFormatting sqref="I43">
    <cfRule type="cellIs" dxfId="242" priority="295" operator="greaterThan">
      <formula>I$44</formula>
    </cfRule>
  </conditionalFormatting>
  <conditionalFormatting sqref="K43">
    <cfRule type="cellIs" dxfId="241" priority="294" operator="greaterThan">
      <formula>K$44</formula>
    </cfRule>
  </conditionalFormatting>
  <conditionalFormatting sqref="L43">
    <cfRule type="cellIs" dxfId="240" priority="293" operator="greaterThan">
      <formula>L$44</formula>
    </cfRule>
  </conditionalFormatting>
  <conditionalFormatting sqref="M43">
    <cfRule type="cellIs" dxfId="239" priority="292" operator="greaterThan">
      <formula>M$44</formula>
    </cfRule>
  </conditionalFormatting>
  <conditionalFormatting sqref="N43">
    <cfRule type="cellIs" dxfId="238" priority="291" operator="greaterThan">
      <formula>N$44</formula>
    </cfRule>
  </conditionalFormatting>
  <conditionalFormatting sqref="P43">
    <cfRule type="cellIs" dxfId="237" priority="290" operator="greaterThan">
      <formula>P$44</formula>
    </cfRule>
  </conditionalFormatting>
  <conditionalFormatting sqref="Q43">
    <cfRule type="cellIs" dxfId="236" priority="289" operator="greaterThan">
      <formula>Q$44</formula>
    </cfRule>
  </conditionalFormatting>
  <conditionalFormatting sqref="R43">
    <cfRule type="cellIs" dxfId="235" priority="288" operator="greaterThan">
      <formula>R$44</formula>
    </cfRule>
  </conditionalFormatting>
  <conditionalFormatting sqref="S43">
    <cfRule type="cellIs" dxfId="234" priority="287" operator="greaterThan">
      <formula>S$44</formula>
    </cfRule>
  </conditionalFormatting>
  <conditionalFormatting sqref="T43">
    <cfRule type="cellIs" dxfId="233" priority="286" operator="greaterThan">
      <formula>T$44</formula>
    </cfRule>
  </conditionalFormatting>
  <conditionalFormatting sqref="U43">
    <cfRule type="cellIs" dxfId="232" priority="285" operator="greaterThan">
      <formula>U$44</formula>
    </cfRule>
  </conditionalFormatting>
  <conditionalFormatting sqref="V43">
    <cfRule type="cellIs" dxfId="231" priority="284" operator="greaterThan">
      <formula>V$44</formula>
    </cfRule>
  </conditionalFormatting>
  <conditionalFormatting sqref="W43">
    <cfRule type="cellIs" dxfId="230" priority="283" operator="greaterThan">
      <formula>W$44</formula>
    </cfRule>
  </conditionalFormatting>
  <conditionalFormatting sqref="X43">
    <cfRule type="cellIs" dxfId="229" priority="282" operator="greaterThan">
      <formula>X$44</formula>
    </cfRule>
  </conditionalFormatting>
  <conditionalFormatting sqref="Y43">
    <cfRule type="cellIs" dxfId="228" priority="281" operator="greaterThan">
      <formula>Y$44</formula>
    </cfRule>
  </conditionalFormatting>
  <conditionalFormatting sqref="Z43">
    <cfRule type="cellIs" dxfId="227" priority="280" operator="greaterThan">
      <formula>Z$44</formula>
    </cfRule>
  </conditionalFormatting>
  <conditionalFormatting sqref="AA43">
    <cfRule type="cellIs" dxfId="226" priority="279" operator="greaterThan">
      <formula>AA$44</formula>
    </cfRule>
  </conditionalFormatting>
  <conditionalFormatting sqref="AB43">
    <cfRule type="cellIs" dxfId="225" priority="278" operator="greaterThan">
      <formula>AB$44</formula>
    </cfRule>
  </conditionalFormatting>
  <conditionalFormatting sqref="AD43">
    <cfRule type="cellIs" dxfId="224" priority="277" operator="greaterThan">
      <formula>AD$44</formula>
    </cfRule>
  </conditionalFormatting>
  <conditionalFormatting sqref="AE43">
    <cfRule type="cellIs" dxfId="223" priority="276" operator="greaterThan">
      <formula>AE$44</formula>
    </cfRule>
  </conditionalFormatting>
  <conditionalFormatting sqref="AF43">
    <cfRule type="cellIs" dxfId="222" priority="275" operator="greaterThan">
      <formula>AF$44</formula>
    </cfRule>
  </conditionalFormatting>
  <conditionalFormatting sqref="AG43">
    <cfRule type="cellIs" dxfId="221" priority="274" operator="greaterThan">
      <formula>AG$44</formula>
    </cfRule>
  </conditionalFormatting>
  <conditionalFormatting sqref="AH43">
    <cfRule type="cellIs" dxfId="220" priority="273" operator="greaterThan">
      <formula>AH$44</formula>
    </cfRule>
  </conditionalFormatting>
  <conditionalFormatting sqref="AI43">
    <cfRule type="cellIs" dxfId="219" priority="272" operator="greaterThan">
      <formula>AI$44</formula>
    </cfRule>
  </conditionalFormatting>
  <conditionalFormatting sqref="AJ43">
    <cfRule type="cellIs" dxfId="218" priority="271" operator="greaterThan">
      <formula>AJ$44</formula>
    </cfRule>
  </conditionalFormatting>
  <conditionalFormatting sqref="AK43">
    <cfRule type="cellIs" dxfId="217" priority="270" operator="greaterThan">
      <formula>AK$44</formula>
    </cfRule>
  </conditionalFormatting>
  <conditionalFormatting sqref="AL43">
    <cfRule type="cellIs" dxfId="216" priority="269" operator="greaterThan">
      <formula>AL$44</formula>
    </cfRule>
  </conditionalFormatting>
  <conditionalFormatting sqref="AM43">
    <cfRule type="cellIs" dxfId="215" priority="268" operator="greaterThan">
      <formula>AM$44</formula>
    </cfRule>
  </conditionalFormatting>
  <conditionalFormatting sqref="G77">
    <cfRule type="cellIs" dxfId="214" priority="267" operator="greaterThan">
      <formula>G$78</formula>
    </cfRule>
  </conditionalFormatting>
  <conditionalFormatting sqref="H77">
    <cfRule type="cellIs" dxfId="213" priority="266" operator="greaterThan">
      <formula>H$78</formula>
    </cfRule>
  </conditionalFormatting>
  <conditionalFormatting sqref="I77">
    <cfRule type="cellIs" dxfId="212" priority="372" operator="greaterThan">
      <formula>I$78</formula>
    </cfRule>
  </conditionalFormatting>
  <conditionalFormatting sqref="K77">
    <cfRule type="cellIs" dxfId="211" priority="264" operator="greaterThan">
      <formula>K$78</formula>
    </cfRule>
  </conditionalFormatting>
  <conditionalFormatting sqref="L77">
    <cfRule type="cellIs" dxfId="210" priority="263" operator="greaterThan">
      <formula>L$78</formula>
    </cfRule>
  </conditionalFormatting>
  <conditionalFormatting sqref="M77">
    <cfRule type="cellIs" dxfId="209" priority="262" operator="greaterThan">
      <formula>M$78</formula>
    </cfRule>
  </conditionalFormatting>
  <conditionalFormatting sqref="N77">
    <cfRule type="cellIs" dxfId="208" priority="261" operator="greaterThan">
      <formula>N$78</formula>
    </cfRule>
  </conditionalFormatting>
  <conditionalFormatting sqref="P77">
    <cfRule type="cellIs" dxfId="207" priority="260" operator="greaterThan">
      <formula>P$78</formula>
    </cfRule>
  </conditionalFormatting>
  <conditionalFormatting sqref="Q77">
    <cfRule type="cellIs" dxfId="206" priority="259" operator="greaterThan">
      <formula>Q$78</formula>
    </cfRule>
  </conditionalFormatting>
  <conditionalFormatting sqref="R77">
    <cfRule type="cellIs" dxfId="205" priority="258" operator="greaterThan">
      <formula>R$78</formula>
    </cfRule>
  </conditionalFormatting>
  <conditionalFormatting sqref="S77">
    <cfRule type="cellIs" dxfId="204" priority="302" operator="greaterThan">
      <formula>S$78</formula>
    </cfRule>
  </conditionalFormatting>
  <conditionalFormatting sqref="T77">
    <cfRule type="cellIs" dxfId="203" priority="256" operator="greaterThan">
      <formula>T$78</formula>
    </cfRule>
  </conditionalFormatting>
  <conditionalFormatting sqref="U77">
    <cfRule type="cellIs" dxfId="202" priority="255" operator="greaterThan">
      <formula>U$78</formula>
    </cfRule>
  </conditionalFormatting>
  <conditionalFormatting sqref="V77">
    <cfRule type="cellIs" dxfId="201" priority="254" operator="greaterThan">
      <formula>V$78</formula>
    </cfRule>
  </conditionalFormatting>
  <conditionalFormatting sqref="W77">
    <cfRule type="cellIs" dxfId="200" priority="253" operator="greaterThan">
      <formula>W$78</formula>
    </cfRule>
  </conditionalFormatting>
  <conditionalFormatting sqref="X77">
    <cfRule type="cellIs" dxfId="199" priority="252" operator="greaterThan">
      <formula>X$78</formula>
    </cfRule>
  </conditionalFormatting>
  <conditionalFormatting sqref="Y77">
    <cfRule type="cellIs" dxfId="198" priority="251" operator="greaterThan">
      <formula>Y$78</formula>
    </cfRule>
  </conditionalFormatting>
  <conditionalFormatting sqref="Z77">
    <cfRule type="cellIs" dxfId="197" priority="250" operator="greaterThan">
      <formula>Z$78</formula>
    </cfRule>
  </conditionalFormatting>
  <conditionalFormatting sqref="AA77">
    <cfRule type="cellIs" dxfId="196" priority="249" operator="greaterThan">
      <formula>AA$78</formula>
    </cfRule>
  </conditionalFormatting>
  <conditionalFormatting sqref="AB77">
    <cfRule type="cellIs" dxfId="195" priority="248" operator="greaterThan">
      <formula>AB$78</formula>
    </cfRule>
  </conditionalFormatting>
  <conditionalFormatting sqref="AD77">
    <cfRule type="cellIs" dxfId="194" priority="247" operator="greaterThan">
      <formula>AD$78</formula>
    </cfRule>
  </conditionalFormatting>
  <conditionalFormatting sqref="AE77">
    <cfRule type="cellIs" dxfId="193" priority="246" operator="greaterThan">
      <formula>AE$78</formula>
    </cfRule>
  </conditionalFormatting>
  <conditionalFormatting sqref="AF77">
    <cfRule type="cellIs" dxfId="192" priority="245" operator="greaterThan">
      <formula>AF$78</formula>
    </cfRule>
  </conditionalFormatting>
  <conditionalFormatting sqref="AG77">
    <cfRule type="cellIs" dxfId="191" priority="244" operator="greaterThan">
      <formula>AG$78</formula>
    </cfRule>
  </conditionalFormatting>
  <conditionalFormatting sqref="AH77">
    <cfRule type="cellIs" dxfId="190" priority="243" operator="greaterThan">
      <formula>AH$78</formula>
    </cfRule>
  </conditionalFormatting>
  <conditionalFormatting sqref="AI77">
    <cfRule type="cellIs" dxfId="189" priority="242" operator="greaterThan">
      <formula>AI$78</formula>
    </cfRule>
  </conditionalFormatting>
  <conditionalFormatting sqref="AJ77">
    <cfRule type="cellIs" dxfId="188" priority="241" operator="greaterThan">
      <formula>AJ$78</formula>
    </cfRule>
  </conditionalFormatting>
  <conditionalFormatting sqref="AK77">
    <cfRule type="cellIs" dxfId="187" priority="240" operator="greaterThan">
      <formula>AK$78</formula>
    </cfRule>
  </conditionalFormatting>
  <conditionalFormatting sqref="AL77">
    <cfRule type="cellIs" dxfId="186" priority="239" operator="greaterThan">
      <formula>AL$78</formula>
    </cfRule>
  </conditionalFormatting>
  <conditionalFormatting sqref="AM77">
    <cfRule type="cellIs" dxfId="185" priority="238" operator="greaterThan">
      <formula>AM$78</formula>
    </cfRule>
  </conditionalFormatting>
  <conditionalFormatting sqref="G82">
    <cfRule type="cellIs" dxfId="184" priority="237" operator="greaterThan">
      <formula>G$83</formula>
    </cfRule>
  </conditionalFormatting>
  <conditionalFormatting sqref="H82">
    <cfRule type="cellIs" dxfId="183" priority="236" operator="greaterThan">
      <formula>H$83</formula>
    </cfRule>
  </conditionalFormatting>
  <conditionalFormatting sqref="I82">
    <cfRule type="cellIs" dxfId="182" priority="235" operator="greaterThan">
      <formula>I$83</formula>
    </cfRule>
  </conditionalFormatting>
  <conditionalFormatting sqref="K82">
    <cfRule type="cellIs" dxfId="181" priority="234" operator="greaterThan">
      <formula>K$83</formula>
    </cfRule>
  </conditionalFormatting>
  <conditionalFormatting sqref="L82">
    <cfRule type="cellIs" dxfId="180" priority="233" operator="greaterThan">
      <formula>L$83</formula>
    </cfRule>
  </conditionalFormatting>
  <conditionalFormatting sqref="M82">
    <cfRule type="cellIs" dxfId="179" priority="232" operator="greaterThan">
      <formula>M$83</formula>
    </cfRule>
  </conditionalFormatting>
  <conditionalFormatting sqref="N82">
    <cfRule type="cellIs" dxfId="178" priority="231" operator="greaterThan">
      <formula>N$83</formula>
    </cfRule>
  </conditionalFormatting>
  <conditionalFormatting sqref="P82">
    <cfRule type="cellIs" dxfId="177" priority="230" operator="greaterThan">
      <formula>P$83</formula>
    </cfRule>
  </conditionalFormatting>
  <conditionalFormatting sqref="Q82">
    <cfRule type="cellIs" dxfId="176" priority="229" operator="greaterThan">
      <formula>Q$83</formula>
    </cfRule>
  </conditionalFormatting>
  <conditionalFormatting sqref="R82">
    <cfRule type="cellIs" dxfId="175" priority="228" operator="greaterThan">
      <formula>R$83</formula>
    </cfRule>
  </conditionalFormatting>
  <conditionalFormatting sqref="S82">
    <cfRule type="cellIs" dxfId="174" priority="227" operator="greaterThan">
      <formula>S$83</formula>
    </cfRule>
  </conditionalFormatting>
  <conditionalFormatting sqref="T82">
    <cfRule type="cellIs" dxfId="173" priority="226" operator="greaterThan">
      <formula>T$83</formula>
    </cfRule>
  </conditionalFormatting>
  <conditionalFormatting sqref="U82">
    <cfRule type="cellIs" dxfId="172" priority="225" operator="greaterThan">
      <formula>U$83</formula>
    </cfRule>
  </conditionalFormatting>
  <conditionalFormatting sqref="V82">
    <cfRule type="cellIs" dxfId="171" priority="224" operator="greaterThan">
      <formula>V$83</formula>
    </cfRule>
  </conditionalFormatting>
  <conditionalFormatting sqref="W82">
    <cfRule type="cellIs" dxfId="170" priority="223" operator="greaterThan">
      <formula>W$83</formula>
    </cfRule>
  </conditionalFormatting>
  <conditionalFormatting sqref="X82">
    <cfRule type="cellIs" dxfId="169" priority="222" operator="greaterThan">
      <formula>X$83</formula>
    </cfRule>
  </conditionalFormatting>
  <conditionalFormatting sqref="Y82">
    <cfRule type="cellIs" dxfId="168" priority="221" operator="greaterThan">
      <formula>Y$83</formula>
    </cfRule>
  </conditionalFormatting>
  <conditionalFormatting sqref="Z82">
    <cfRule type="cellIs" dxfId="167" priority="220" operator="greaterThan">
      <formula>Z$83</formula>
    </cfRule>
  </conditionalFormatting>
  <conditionalFormatting sqref="AA82">
    <cfRule type="cellIs" dxfId="166" priority="219" operator="greaterThan">
      <formula>AA$83</formula>
    </cfRule>
  </conditionalFormatting>
  <conditionalFormatting sqref="AB82">
    <cfRule type="cellIs" dxfId="165" priority="218" operator="greaterThan">
      <formula>AB$83</formula>
    </cfRule>
  </conditionalFormatting>
  <conditionalFormatting sqref="AD82">
    <cfRule type="cellIs" dxfId="164" priority="217" operator="greaterThan">
      <formula>AD$83</formula>
    </cfRule>
  </conditionalFormatting>
  <conditionalFormatting sqref="AE82">
    <cfRule type="cellIs" dxfId="163" priority="216" operator="greaterThan">
      <formula>AE$83</formula>
    </cfRule>
  </conditionalFormatting>
  <conditionalFormatting sqref="AF82">
    <cfRule type="cellIs" dxfId="162" priority="215" operator="greaterThan">
      <formula>AF$83</formula>
    </cfRule>
  </conditionalFormatting>
  <conditionalFormatting sqref="AG82">
    <cfRule type="cellIs" dxfId="161" priority="214" operator="greaterThan">
      <formula>AG$83</formula>
    </cfRule>
  </conditionalFormatting>
  <conditionalFormatting sqref="AH82">
    <cfRule type="cellIs" dxfId="160" priority="213" operator="greaterThan">
      <formula>AH$83</formula>
    </cfRule>
  </conditionalFormatting>
  <conditionalFormatting sqref="AI82">
    <cfRule type="cellIs" dxfId="159" priority="212" operator="greaterThan">
      <formula>AI$83</formula>
    </cfRule>
  </conditionalFormatting>
  <conditionalFormatting sqref="AJ82">
    <cfRule type="cellIs" dxfId="158" priority="211" operator="greaterThan">
      <formula>AJ$83</formula>
    </cfRule>
  </conditionalFormatting>
  <conditionalFormatting sqref="AK82">
    <cfRule type="cellIs" dxfId="157" priority="210" operator="greaterThan">
      <formula>AK$83</formula>
    </cfRule>
  </conditionalFormatting>
  <conditionalFormatting sqref="AL82">
    <cfRule type="cellIs" dxfId="156" priority="209" operator="greaterThan">
      <formula>AL$83</formula>
    </cfRule>
  </conditionalFormatting>
  <conditionalFormatting sqref="AM82">
    <cfRule type="cellIs" dxfId="155" priority="208" operator="greaterThan">
      <formula>AM$83</formula>
    </cfRule>
  </conditionalFormatting>
  <conditionalFormatting sqref="G85">
    <cfRule type="cellIs" dxfId="154" priority="362" operator="greaterThan">
      <formula>G$86</formula>
    </cfRule>
  </conditionalFormatting>
  <conditionalFormatting sqref="H85">
    <cfRule type="cellIs" dxfId="153" priority="300" operator="greaterThan">
      <formula>H$86</formula>
    </cfRule>
  </conditionalFormatting>
  <conditionalFormatting sqref="I85">
    <cfRule type="cellIs" dxfId="152" priority="207" operator="greaterThan">
      <formula>I$86</formula>
    </cfRule>
  </conditionalFormatting>
  <conditionalFormatting sqref="K85">
    <cfRule type="cellIs" dxfId="151" priority="206" operator="greaterThan">
      <formula>K$86</formula>
    </cfRule>
  </conditionalFormatting>
  <conditionalFormatting sqref="L85">
    <cfRule type="cellIs" dxfId="150" priority="205" operator="greaterThan">
      <formula>L$86</formula>
    </cfRule>
  </conditionalFormatting>
  <conditionalFormatting sqref="M85">
    <cfRule type="cellIs" dxfId="149" priority="204" operator="greaterThan">
      <formula>M$86</formula>
    </cfRule>
  </conditionalFormatting>
  <conditionalFormatting sqref="N85">
    <cfRule type="cellIs" dxfId="148" priority="203" operator="greaterThan">
      <formula>N$86</formula>
    </cfRule>
  </conditionalFormatting>
  <conditionalFormatting sqref="P85">
    <cfRule type="cellIs" dxfId="147" priority="202" operator="greaterThan">
      <formula>P$86</formula>
    </cfRule>
  </conditionalFormatting>
  <conditionalFormatting sqref="Q85">
    <cfRule type="cellIs" dxfId="146" priority="201" operator="greaterThan">
      <formula>Q$86</formula>
    </cfRule>
  </conditionalFormatting>
  <conditionalFormatting sqref="Q85">
    <cfRule type="cellIs" dxfId="145" priority="200" operator="greaterThan">
      <formula>Q$86</formula>
    </cfRule>
  </conditionalFormatting>
  <conditionalFormatting sqref="R85">
    <cfRule type="cellIs" dxfId="144" priority="199" operator="greaterThan">
      <formula>R$86</formula>
    </cfRule>
  </conditionalFormatting>
  <conditionalFormatting sqref="R85">
    <cfRule type="cellIs" dxfId="143" priority="198" operator="greaterThan">
      <formula>R$86</formula>
    </cfRule>
  </conditionalFormatting>
  <conditionalFormatting sqref="S85">
    <cfRule type="cellIs" dxfId="142" priority="197" operator="greaterThan">
      <formula>S$86</formula>
    </cfRule>
  </conditionalFormatting>
  <conditionalFormatting sqref="S85">
    <cfRule type="cellIs" dxfId="141" priority="196" operator="greaterThan">
      <formula>S$86</formula>
    </cfRule>
  </conditionalFormatting>
  <conditionalFormatting sqref="T85">
    <cfRule type="cellIs" dxfId="140" priority="195" operator="greaterThan">
      <formula>T$86</formula>
    </cfRule>
  </conditionalFormatting>
  <conditionalFormatting sqref="T85">
    <cfRule type="cellIs" dxfId="139" priority="194" operator="greaterThan">
      <formula>T$86</formula>
    </cfRule>
  </conditionalFormatting>
  <conditionalFormatting sqref="U85">
    <cfRule type="cellIs" dxfId="138" priority="193" operator="greaterThan">
      <formula>U$86</formula>
    </cfRule>
  </conditionalFormatting>
  <conditionalFormatting sqref="U85">
    <cfRule type="cellIs" dxfId="137" priority="192" operator="greaterThan">
      <formula>U$86</formula>
    </cfRule>
  </conditionalFormatting>
  <conditionalFormatting sqref="V85">
    <cfRule type="cellIs" dxfId="136" priority="191" operator="greaterThan">
      <formula>V$86</formula>
    </cfRule>
  </conditionalFormatting>
  <conditionalFormatting sqref="V85">
    <cfRule type="cellIs" dxfId="135" priority="190" operator="greaterThan">
      <formula>V$86</formula>
    </cfRule>
  </conditionalFormatting>
  <conditionalFormatting sqref="W85">
    <cfRule type="cellIs" dxfId="134" priority="189" operator="greaterThan">
      <formula>W$86</formula>
    </cfRule>
  </conditionalFormatting>
  <conditionalFormatting sqref="W85">
    <cfRule type="cellIs" dxfId="133" priority="188" operator="greaterThan">
      <formula>W$86</formula>
    </cfRule>
  </conditionalFormatting>
  <conditionalFormatting sqref="X85">
    <cfRule type="cellIs" dxfId="132" priority="187" operator="greaterThan">
      <formula>X$86</formula>
    </cfRule>
  </conditionalFormatting>
  <conditionalFormatting sqref="X85">
    <cfRule type="cellIs" dxfId="131" priority="186" operator="greaterThan">
      <formula>X$86</formula>
    </cfRule>
  </conditionalFormatting>
  <conditionalFormatting sqref="Y85">
    <cfRule type="cellIs" dxfId="130" priority="185" operator="greaterThan">
      <formula>Y$86</formula>
    </cfRule>
  </conditionalFormatting>
  <conditionalFormatting sqref="Y85">
    <cfRule type="cellIs" dxfId="129" priority="184" operator="greaterThan">
      <formula>Y$86</formula>
    </cfRule>
  </conditionalFormatting>
  <conditionalFormatting sqref="Z85">
    <cfRule type="cellIs" dxfId="128" priority="183" operator="greaterThan">
      <formula>Z$86</formula>
    </cfRule>
  </conditionalFormatting>
  <conditionalFormatting sqref="Z85">
    <cfRule type="cellIs" dxfId="127" priority="182" operator="greaterThan">
      <formula>Z$86</formula>
    </cfRule>
  </conditionalFormatting>
  <conditionalFormatting sqref="AA85">
    <cfRule type="cellIs" dxfId="126" priority="181" operator="greaterThan">
      <formula>AA$86</formula>
    </cfRule>
  </conditionalFormatting>
  <conditionalFormatting sqref="AA85">
    <cfRule type="cellIs" dxfId="125" priority="180" operator="greaterThan">
      <formula>AA$86</formula>
    </cfRule>
  </conditionalFormatting>
  <conditionalFormatting sqref="AB85">
    <cfRule type="cellIs" dxfId="124" priority="179" operator="greaterThan">
      <formula>AB$86</formula>
    </cfRule>
  </conditionalFormatting>
  <conditionalFormatting sqref="AB85">
    <cfRule type="cellIs" dxfId="123" priority="178" operator="greaterThan">
      <formula>AB$86</formula>
    </cfRule>
  </conditionalFormatting>
  <conditionalFormatting sqref="AD85">
    <cfRule type="cellIs" dxfId="122" priority="177" operator="greaterThan">
      <formula>AD$86</formula>
    </cfRule>
  </conditionalFormatting>
  <conditionalFormatting sqref="AD85">
    <cfRule type="cellIs" dxfId="121" priority="176" operator="greaterThan">
      <formula>AD$86</formula>
    </cfRule>
  </conditionalFormatting>
  <conditionalFormatting sqref="AE85">
    <cfRule type="cellIs" dxfId="120" priority="175" operator="greaterThan">
      <formula>AE$86</formula>
    </cfRule>
  </conditionalFormatting>
  <conditionalFormatting sqref="AE85">
    <cfRule type="cellIs" dxfId="119" priority="174" operator="greaterThan">
      <formula>AE$86</formula>
    </cfRule>
  </conditionalFormatting>
  <conditionalFormatting sqref="AF85">
    <cfRule type="cellIs" dxfId="118" priority="173" operator="greaterThan">
      <formula>AF$86</formula>
    </cfRule>
  </conditionalFormatting>
  <conditionalFormatting sqref="AF85">
    <cfRule type="cellIs" dxfId="117" priority="172" operator="greaterThan">
      <formula>AF$86</formula>
    </cfRule>
  </conditionalFormatting>
  <conditionalFormatting sqref="AG85">
    <cfRule type="cellIs" dxfId="116" priority="171" operator="greaterThan">
      <formula>AG$86</formula>
    </cfRule>
  </conditionalFormatting>
  <conditionalFormatting sqref="AG85">
    <cfRule type="cellIs" dxfId="115" priority="170" operator="greaterThan">
      <formula>AG$86</formula>
    </cfRule>
  </conditionalFormatting>
  <conditionalFormatting sqref="AH85">
    <cfRule type="cellIs" dxfId="114" priority="169" operator="greaterThan">
      <formula>AH$86</formula>
    </cfRule>
  </conditionalFormatting>
  <conditionalFormatting sqref="AH85">
    <cfRule type="cellIs" dxfId="113" priority="168" operator="greaterThan">
      <formula>AH$86</formula>
    </cfRule>
  </conditionalFormatting>
  <conditionalFormatting sqref="AI85">
    <cfRule type="cellIs" dxfId="112" priority="167" operator="greaterThan">
      <formula>AI$86</formula>
    </cfRule>
  </conditionalFormatting>
  <conditionalFormatting sqref="AI85">
    <cfRule type="cellIs" dxfId="111" priority="166" operator="greaterThan">
      <formula>AI$86</formula>
    </cfRule>
  </conditionalFormatting>
  <conditionalFormatting sqref="AJ85">
    <cfRule type="cellIs" dxfId="110" priority="165" operator="greaterThan">
      <formula>AJ$86</formula>
    </cfRule>
  </conditionalFormatting>
  <conditionalFormatting sqref="AJ85">
    <cfRule type="cellIs" dxfId="109" priority="164" operator="greaterThan">
      <formula>AJ$86</formula>
    </cfRule>
  </conditionalFormatting>
  <conditionalFormatting sqref="AK85">
    <cfRule type="cellIs" dxfId="108" priority="163" operator="greaterThan">
      <formula>AK$86</formula>
    </cfRule>
  </conditionalFormatting>
  <conditionalFormatting sqref="AK85">
    <cfRule type="cellIs" dxfId="107" priority="162" operator="greaterThan">
      <formula>AK$86</formula>
    </cfRule>
  </conditionalFormatting>
  <conditionalFormatting sqref="AM85">
    <cfRule type="cellIs" dxfId="106" priority="161" operator="greaterThan">
      <formula>AM$86</formula>
    </cfRule>
  </conditionalFormatting>
  <conditionalFormatting sqref="AM85">
    <cfRule type="cellIs" dxfId="105" priority="160" operator="greaterThan">
      <formula>AM$86</formula>
    </cfRule>
  </conditionalFormatting>
  <conditionalFormatting sqref="G38">
    <cfRule type="cellIs" dxfId="104" priority="157" operator="greaterThan">
      <formula>G$39</formula>
    </cfRule>
  </conditionalFormatting>
  <conditionalFormatting sqref="H38">
    <cfRule type="cellIs" dxfId="103" priority="156" operator="greaterThan">
      <formula>H$39</formula>
    </cfRule>
  </conditionalFormatting>
  <conditionalFormatting sqref="I38">
    <cfRule type="cellIs" dxfId="102" priority="155" operator="greaterThan">
      <formula>I$39</formula>
    </cfRule>
  </conditionalFormatting>
  <conditionalFormatting sqref="K38">
    <cfRule type="cellIs" dxfId="101" priority="154" operator="greaterThan">
      <formula>K$39</formula>
    </cfRule>
  </conditionalFormatting>
  <conditionalFormatting sqref="L38">
    <cfRule type="cellIs" dxfId="100" priority="153" operator="greaterThan">
      <formula>L$39</formula>
    </cfRule>
  </conditionalFormatting>
  <conditionalFormatting sqref="M38">
    <cfRule type="cellIs" dxfId="99" priority="152" operator="greaterThan">
      <formula>M$39</formula>
    </cfRule>
  </conditionalFormatting>
  <conditionalFormatting sqref="N38">
    <cfRule type="cellIs" dxfId="98" priority="151" operator="greaterThan">
      <formula>N$39</formula>
    </cfRule>
  </conditionalFormatting>
  <conditionalFormatting sqref="P38">
    <cfRule type="cellIs" dxfId="97" priority="150" operator="greaterThan">
      <formula>P$39</formula>
    </cfRule>
  </conditionalFormatting>
  <conditionalFormatting sqref="Q38">
    <cfRule type="cellIs" dxfId="96" priority="149" operator="greaterThan">
      <formula>Q$39</formula>
    </cfRule>
  </conditionalFormatting>
  <conditionalFormatting sqref="R38">
    <cfRule type="cellIs" dxfId="95" priority="148" operator="greaterThan">
      <formula>R$39</formula>
    </cfRule>
  </conditionalFormatting>
  <conditionalFormatting sqref="S38">
    <cfRule type="cellIs" dxfId="94" priority="147" operator="greaterThan">
      <formula>S$39</formula>
    </cfRule>
  </conditionalFormatting>
  <conditionalFormatting sqref="T38">
    <cfRule type="cellIs" dxfId="93" priority="146" operator="greaterThan">
      <formula>T$39</formula>
    </cfRule>
  </conditionalFormatting>
  <conditionalFormatting sqref="U38">
    <cfRule type="cellIs" dxfId="92" priority="145" operator="greaterThan">
      <formula>U$39</formula>
    </cfRule>
  </conditionalFormatting>
  <conditionalFormatting sqref="V38">
    <cfRule type="cellIs" dxfId="91" priority="144" operator="greaterThan">
      <formula>V$39</formula>
    </cfRule>
  </conditionalFormatting>
  <conditionalFormatting sqref="W38">
    <cfRule type="cellIs" dxfId="90" priority="143" operator="greaterThan">
      <formula>W$39</formula>
    </cfRule>
  </conditionalFormatting>
  <conditionalFormatting sqref="X38">
    <cfRule type="cellIs" dxfId="89" priority="142" operator="greaterThan">
      <formula>X$39</formula>
    </cfRule>
  </conditionalFormatting>
  <conditionalFormatting sqref="Y38">
    <cfRule type="cellIs" dxfId="88" priority="141" operator="greaterThan">
      <formula>Y$39</formula>
    </cfRule>
  </conditionalFormatting>
  <conditionalFormatting sqref="Z38">
    <cfRule type="cellIs" dxfId="87" priority="140" operator="greaterThan">
      <formula>Z$39</formula>
    </cfRule>
  </conditionalFormatting>
  <conditionalFormatting sqref="AA38">
    <cfRule type="cellIs" dxfId="86" priority="139" operator="greaterThan">
      <formula>AA$39</formula>
    </cfRule>
  </conditionalFormatting>
  <conditionalFormatting sqref="AB38">
    <cfRule type="cellIs" dxfId="85" priority="138" operator="greaterThan">
      <formula>AB$39</formula>
    </cfRule>
  </conditionalFormatting>
  <conditionalFormatting sqref="AD38">
    <cfRule type="cellIs" dxfId="84" priority="137" operator="greaterThan">
      <formula>AD$39</formula>
    </cfRule>
  </conditionalFormatting>
  <conditionalFormatting sqref="AE38">
    <cfRule type="cellIs" dxfId="83" priority="136" operator="greaterThan">
      <formula>AE$39</formula>
    </cfRule>
  </conditionalFormatting>
  <conditionalFormatting sqref="AF38">
    <cfRule type="cellIs" dxfId="82" priority="135" operator="greaterThan">
      <formula>AF$39</formula>
    </cfRule>
  </conditionalFormatting>
  <conditionalFormatting sqref="AG38">
    <cfRule type="cellIs" dxfId="81" priority="134" operator="greaterThan">
      <formula>AG$39</formula>
    </cfRule>
  </conditionalFormatting>
  <conditionalFormatting sqref="AH38">
    <cfRule type="cellIs" dxfId="80" priority="133" operator="greaterThan">
      <formula>AH$39</formula>
    </cfRule>
  </conditionalFormatting>
  <conditionalFormatting sqref="AI38">
    <cfRule type="cellIs" dxfId="79" priority="132" operator="greaterThan">
      <formula>AI$39</formula>
    </cfRule>
  </conditionalFormatting>
  <conditionalFormatting sqref="AJ38">
    <cfRule type="cellIs" dxfId="78" priority="131" operator="greaterThan">
      <formula>AJ$39</formula>
    </cfRule>
  </conditionalFormatting>
  <conditionalFormatting sqref="AK38">
    <cfRule type="cellIs" dxfId="77" priority="130" operator="greaterThan">
      <formula>AK$39</formula>
    </cfRule>
  </conditionalFormatting>
  <conditionalFormatting sqref="AL38">
    <cfRule type="cellIs" dxfId="76" priority="129" operator="greaterThan">
      <formula>AL$39</formula>
    </cfRule>
  </conditionalFormatting>
  <conditionalFormatting sqref="AM38">
    <cfRule type="cellIs" dxfId="75" priority="128" operator="greaterThan">
      <formula>AM$39</formula>
    </cfRule>
  </conditionalFormatting>
  <conditionalFormatting sqref="G46">
    <cfRule type="cellIs" dxfId="74" priority="127" operator="greaterThan">
      <formula>G$47</formula>
    </cfRule>
  </conditionalFormatting>
  <conditionalFormatting sqref="H46">
    <cfRule type="cellIs" dxfId="73" priority="126" operator="greaterThan">
      <formula>H$47</formula>
    </cfRule>
  </conditionalFormatting>
  <conditionalFormatting sqref="H46">
    <cfRule type="cellIs" dxfId="72" priority="125" operator="greaterThan">
      <formula>H$47</formula>
    </cfRule>
  </conditionalFormatting>
  <conditionalFormatting sqref="I46">
    <cfRule type="cellIs" dxfId="71" priority="124" operator="greaterThan">
      <formula>I$47</formula>
    </cfRule>
  </conditionalFormatting>
  <conditionalFormatting sqref="I46">
    <cfRule type="cellIs" dxfId="70" priority="123" operator="greaterThan">
      <formula>I$47</formula>
    </cfRule>
  </conditionalFormatting>
  <conditionalFormatting sqref="K46">
    <cfRule type="cellIs" dxfId="69" priority="122" operator="greaterThan">
      <formula>K$47</formula>
    </cfRule>
  </conditionalFormatting>
  <conditionalFormatting sqref="K46">
    <cfRule type="cellIs" dxfId="68" priority="121" operator="greaterThan">
      <formula>K$47</formula>
    </cfRule>
  </conditionalFormatting>
  <conditionalFormatting sqref="L46">
    <cfRule type="cellIs" dxfId="67" priority="120" operator="greaterThan">
      <formula>L$47</formula>
    </cfRule>
  </conditionalFormatting>
  <conditionalFormatting sqref="L46">
    <cfRule type="cellIs" dxfId="66" priority="119" operator="greaterThan">
      <formula>L$47</formula>
    </cfRule>
  </conditionalFormatting>
  <conditionalFormatting sqref="M46">
    <cfRule type="cellIs" dxfId="65" priority="118" operator="greaterThan">
      <formula>M$47</formula>
    </cfRule>
  </conditionalFormatting>
  <conditionalFormatting sqref="M46">
    <cfRule type="cellIs" dxfId="64" priority="117" operator="greaterThan">
      <formula>M$47</formula>
    </cfRule>
  </conditionalFormatting>
  <conditionalFormatting sqref="N46">
    <cfRule type="cellIs" dxfId="63" priority="116" operator="greaterThan">
      <formula>N$47</formula>
    </cfRule>
  </conditionalFormatting>
  <conditionalFormatting sqref="N46">
    <cfRule type="cellIs" dxfId="62" priority="115" operator="greaterThan">
      <formula>N$47</formula>
    </cfRule>
  </conditionalFormatting>
  <conditionalFormatting sqref="P46">
    <cfRule type="cellIs" dxfId="61" priority="114" operator="greaterThan">
      <formula>P$47</formula>
    </cfRule>
  </conditionalFormatting>
  <conditionalFormatting sqref="P46">
    <cfRule type="cellIs" dxfId="60" priority="113" operator="greaterThan">
      <formula>P$47</formula>
    </cfRule>
  </conditionalFormatting>
  <conditionalFormatting sqref="Q46">
    <cfRule type="cellIs" dxfId="59" priority="112" operator="greaterThan">
      <formula>Q$47</formula>
    </cfRule>
  </conditionalFormatting>
  <conditionalFormatting sqref="Q46">
    <cfRule type="cellIs" dxfId="58" priority="111" operator="greaterThan">
      <formula>Q$47</formula>
    </cfRule>
  </conditionalFormatting>
  <conditionalFormatting sqref="R46">
    <cfRule type="cellIs" dxfId="57" priority="110" operator="greaterThan">
      <formula>R$47</formula>
    </cfRule>
  </conditionalFormatting>
  <conditionalFormatting sqref="R46">
    <cfRule type="cellIs" dxfId="56" priority="109" operator="greaterThan">
      <formula>R$47</formula>
    </cfRule>
  </conditionalFormatting>
  <conditionalFormatting sqref="S46">
    <cfRule type="cellIs" dxfId="55" priority="108" operator="greaterThan">
      <formula>S$47</formula>
    </cfRule>
  </conditionalFormatting>
  <conditionalFormatting sqref="S46">
    <cfRule type="cellIs" dxfId="54" priority="107" operator="greaterThan">
      <formula>S$47</formula>
    </cfRule>
  </conditionalFormatting>
  <conditionalFormatting sqref="T46">
    <cfRule type="cellIs" dxfId="53" priority="106" operator="greaterThan">
      <formula>T$47</formula>
    </cfRule>
  </conditionalFormatting>
  <conditionalFormatting sqref="T46">
    <cfRule type="cellIs" dxfId="52" priority="105" operator="greaterThan">
      <formula>T$47</formula>
    </cfRule>
  </conditionalFormatting>
  <conditionalFormatting sqref="U46">
    <cfRule type="cellIs" dxfId="51" priority="104" operator="greaterThan">
      <formula>U$47</formula>
    </cfRule>
  </conditionalFormatting>
  <conditionalFormatting sqref="U46">
    <cfRule type="cellIs" dxfId="50" priority="103" operator="greaterThan">
      <formula>U$47</formula>
    </cfRule>
  </conditionalFormatting>
  <conditionalFormatting sqref="V46">
    <cfRule type="cellIs" dxfId="49" priority="102" operator="greaterThan">
      <formula>V$47</formula>
    </cfRule>
  </conditionalFormatting>
  <conditionalFormatting sqref="V46">
    <cfRule type="cellIs" dxfId="48" priority="101" operator="greaterThan">
      <formula>V$47</formula>
    </cfRule>
  </conditionalFormatting>
  <conditionalFormatting sqref="W46">
    <cfRule type="cellIs" dxfId="47" priority="100" operator="greaterThan">
      <formula>W$47</formula>
    </cfRule>
  </conditionalFormatting>
  <conditionalFormatting sqref="W46">
    <cfRule type="cellIs" dxfId="46" priority="99" operator="greaterThan">
      <formula>W$47</formula>
    </cfRule>
  </conditionalFormatting>
  <conditionalFormatting sqref="X46">
    <cfRule type="cellIs" dxfId="45" priority="98" operator="greaterThan">
      <formula>X$47</formula>
    </cfRule>
  </conditionalFormatting>
  <conditionalFormatting sqref="X46">
    <cfRule type="cellIs" dxfId="44" priority="97" operator="greaterThan">
      <formula>X$47</formula>
    </cfRule>
  </conditionalFormatting>
  <conditionalFormatting sqref="Y46">
    <cfRule type="cellIs" dxfId="43" priority="321" operator="greaterThan">
      <formula>Y$47</formula>
    </cfRule>
  </conditionalFormatting>
  <conditionalFormatting sqref="Z46">
    <cfRule type="cellIs" dxfId="42" priority="304" operator="greaterThan">
      <formula>Z$47</formula>
    </cfRule>
  </conditionalFormatting>
  <conditionalFormatting sqref="AA46">
    <cfRule type="cellIs" dxfId="41" priority="96" operator="greaterThan">
      <formula>AA$47</formula>
    </cfRule>
  </conditionalFormatting>
  <conditionalFormatting sqref="AB46">
    <cfRule type="cellIs" dxfId="40" priority="92" operator="greaterThan">
      <formula>AB$47</formula>
    </cfRule>
  </conditionalFormatting>
  <conditionalFormatting sqref="AD46">
    <cfRule type="cellIs" dxfId="39" priority="91" operator="greaterThan">
      <formula>AD$47</formula>
    </cfRule>
  </conditionalFormatting>
  <conditionalFormatting sqref="AE46">
    <cfRule type="cellIs" dxfId="38" priority="90" operator="greaterThan">
      <formula>AE$47</formula>
    </cfRule>
  </conditionalFormatting>
  <conditionalFormatting sqref="AF46">
    <cfRule type="cellIs" dxfId="37" priority="89" operator="greaterThan">
      <formula>AF$47</formula>
    </cfRule>
  </conditionalFormatting>
  <conditionalFormatting sqref="AG46">
    <cfRule type="cellIs" dxfId="36" priority="88" operator="greaterThan">
      <formula>AG$47</formula>
    </cfRule>
  </conditionalFormatting>
  <conditionalFormatting sqref="AH46">
    <cfRule type="cellIs" dxfId="35" priority="87" operator="greaterThan">
      <formula>AH$47</formula>
    </cfRule>
  </conditionalFormatting>
  <conditionalFormatting sqref="AI46">
    <cfRule type="cellIs" dxfId="34" priority="86" operator="greaterThan">
      <formula>AI$47</formula>
    </cfRule>
  </conditionalFormatting>
  <conditionalFormatting sqref="AJ46">
    <cfRule type="cellIs" dxfId="33" priority="85" operator="greaterThan">
      <formula>AJ$47</formula>
    </cfRule>
  </conditionalFormatting>
  <conditionalFormatting sqref="AK46">
    <cfRule type="cellIs" dxfId="32" priority="84" operator="greaterThan">
      <formula>AK$47</formula>
    </cfRule>
  </conditionalFormatting>
  <conditionalFormatting sqref="AL46">
    <cfRule type="cellIs" dxfId="31" priority="83" operator="greaterThan">
      <formula>AL$47</formula>
    </cfRule>
  </conditionalFormatting>
  <conditionalFormatting sqref="AM46">
    <cfRule type="cellIs" dxfId="30" priority="82" operator="greaterThan">
      <formula>AM$47</formula>
    </cfRule>
  </conditionalFormatting>
  <conditionalFormatting sqref="F53">
    <cfRule type="cellIs" dxfId="29" priority="392" operator="greaterThan">
      <formula>F$54</formula>
    </cfRule>
  </conditionalFormatting>
  <conditionalFormatting sqref="G53">
    <cfRule type="cellIs" dxfId="28" priority="81" operator="greaterThan">
      <formula>G$54</formula>
    </cfRule>
  </conditionalFormatting>
  <conditionalFormatting sqref="H53">
    <cfRule type="cellIs" dxfId="27" priority="391" operator="greaterThan">
      <formula>H$54</formula>
    </cfRule>
  </conditionalFormatting>
  <conditionalFormatting sqref="I53">
    <cfRule type="cellIs" dxfId="26" priority="79" operator="greaterThan">
      <formula>I$54</formula>
    </cfRule>
  </conditionalFormatting>
  <conditionalFormatting sqref="K53">
    <cfRule type="cellIs" priority="77" stopIfTrue="1" operator="equal">
      <formula>$D$36</formula>
    </cfRule>
    <cfRule type="cellIs" priority="78" stopIfTrue="1" operator="greaterThan">
      <formula>""""""</formula>
    </cfRule>
  </conditionalFormatting>
  <conditionalFormatting sqref="K53">
    <cfRule type="cellIs" dxfId="25" priority="76" operator="greaterThan">
      <formula>K$54</formula>
    </cfRule>
  </conditionalFormatting>
  <conditionalFormatting sqref="L53">
    <cfRule type="cellIs" priority="74" stopIfTrue="1" operator="equal">
      <formula>$D$36</formula>
    </cfRule>
    <cfRule type="cellIs" priority="75" stopIfTrue="1" operator="greaterThan">
      <formula>""""""</formula>
    </cfRule>
  </conditionalFormatting>
  <conditionalFormatting sqref="L53">
    <cfRule type="cellIs" dxfId="24" priority="73" operator="greaterThan">
      <formula>L$54</formula>
    </cfRule>
  </conditionalFormatting>
  <conditionalFormatting sqref="M53">
    <cfRule type="cellIs" priority="71" stopIfTrue="1" operator="equal">
      <formula>$D$36</formula>
    </cfRule>
    <cfRule type="cellIs" priority="72" stopIfTrue="1" operator="greaterThan">
      <formula>""""""</formula>
    </cfRule>
  </conditionalFormatting>
  <conditionalFormatting sqref="M53">
    <cfRule type="cellIs" dxfId="23" priority="70" operator="greaterThan">
      <formula>M$54</formula>
    </cfRule>
  </conditionalFormatting>
  <conditionalFormatting sqref="N53">
    <cfRule type="cellIs" priority="68" stopIfTrue="1" operator="equal">
      <formula>$D$36</formula>
    </cfRule>
    <cfRule type="cellIs" priority="69" stopIfTrue="1" operator="greaterThan">
      <formula>""""""</formula>
    </cfRule>
  </conditionalFormatting>
  <conditionalFormatting sqref="N53">
    <cfRule type="cellIs" dxfId="22" priority="67" operator="greaterThan">
      <formula>N$54</formula>
    </cfRule>
  </conditionalFormatting>
  <conditionalFormatting sqref="P53">
    <cfRule type="cellIs" priority="65" stopIfTrue="1" operator="equal">
      <formula>$D$36</formula>
    </cfRule>
    <cfRule type="cellIs" priority="66" stopIfTrue="1" operator="greaterThan">
      <formula>""""""</formula>
    </cfRule>
  </conditionalFormatting>
  <conditionalFormatting sqref="P53">
    <cfRule type="cellIs" dxfId="21" priority="64" operator="greaterThan">
      <formula>P$54</formula>
    </cfRule>
  </conditionalFormatting>
  <conditionalFormatting sqref="Q53">
    <cfRule type="cellIs" priority="62" stopIfTrue="1" operator="equal">
      <formula>$D$36</formula>
    </cfRule>
    <cfRule type="cellIs" priority="63" stopIfTrue="1" operator="greaterThan">
      <formula>""""""</formula>
    </cfRule>
  </conditionalFormatting>
  <conditionalFormatting sqref="Q53">
    <cfRule type="cellIs" dxfId="20" priority="61" operator="greaterThan">
      <formula>Q$54</formula>
    </cfRule>
  </conditionalFormatting>
  <conditionalFormatting sqref="R53">
    <cfRule type="cellIs" priority="59" stopIfTrue="1" operator="equal">
      <formula>$D$36</formula>
    </cfRule>
    <cfRule type="cellIs" priority="60" stopIfTrue="1" operator="greaterThan">
      <formula>""""""</formula>
    </cfRule>
  </conditionalFormatting>
  <conditionalFormatting sqref="R53">
    <cfRule type="cellIs" dxfId="19" priority="58" operator="greaterThan">
      <formula>R$54</formula>
    </cfRule>
  </conditionalFormatting>
  <conditionalFormatting sqref="S53">
    <cfRule type="cellIs" priority="56" stopIfTrue="1" operator="equal">
      <formula>$D$36</formula>
    </cfRule>
    <cfRule type="cellIs" priority="57" stopIfTrue="1" operator="greaterThan">
      <formula>""""""</formula>
    </cfRule>
  </conditionalFormatting>
  <conditionalFormatting sqref="S53">
    <cfRule type="cellIs" dxfId="18" priority="55" operator="greaterThan">
      <formula>S$54</formula>
    </cfRule>
  </conditionalFormatting>
  <conditionalFormatting sqref="T53">
    <cfRule type="cellIs" priority="53" stopIfTrue="1" operator="equal">
      <formula>$D$36</formula>
    </cfRule>
    <cfRule type="cellIs" priority="54" stopIfTrue="1" operator="greaterThan">
      <formula>""""""</formula>
    </cfRule>
  </conditionalFormatting>
  <conditionalFormatting sqref="T53">
    <cfRule type="cellIs" dxfId="17" priority="52" operator="greaterThan">
      <formula>T$54</formula>
    </cfRule>
  </conditionalFormatting>
  <conditionalFormatting sqref="U53">
    <cfRule type="cellIs" priority="50" stopIfTrue="1" operator="equal">
      <formula>$D$36</formula>
    </cfRule>
    <cfRule type="cellIs" priority="51" stopIfTrue="1" operator="greaterThan">
      <formula>""""""</formula>
    </cfRule>
  </conditionalFormatting>
  <conditionalFormatting sqref="U53">
    <cfRule type="cellIs" dxfId="16" priority="49" operator="greaterThan">
      <formula>U$54</formula>
    </cfRule>
  </conditionalFormatting>
  <conditionalFormatting sqref="V53">
    <cfRule type="cellIs" priority="47" stopIfTrue="1" operator="equal">
      <formula>$D$36</formula>
    </cfRule>
    <cfRule type="cellIs" priority="48" stopIfTrue="1" operator="greaterThan">
      <formula>""""""</formula>
    </cfRule>
  </conditionalFormatting>
  <conditionalFormatting sqref="V53">
    <cfRule type="cellIs" dxfId="15" priority="46" operator="greaterThan">
      <formula>V$54</formula>
    </cfRule>
  </conditionalFormatting>
  <conditionalFormatting sqref="W53">
    <cfRule type="cellIs" priority="44" stopIfTrue="1" operator="equal">
      <formula>$D$36</formula>
    </cfRule>
    <cfRule type="cellIs" priority="45" stopIfTrue="1" operator="greaterThan">
      <formula>""""""</formula>
    </cfRule>
  </conditionalFormatting>
  <conditionalFormatting sqref="W53">
    <cfRule type="cellIs" dxfId="14" priority="43" operator="greaterThan">
      <formula>W$54</formula>
    </cfRule>
  </conditionalFormatting>
  <conditionalFormatting sqref="X53">
    <cfRule type="cellIs" priority="40" stopIfTrue="1" operator="greaterThan">
      <formula>""""""</formula>
    </cfRule>
    <cfRule type="cellIs" priority="41" stopIfTrue="1" operator="equal">
      <formula>$D$36</formula>
    </cfRule>
  </conditionalFormatting>
  <conditionalFormatting sqref="X53">
    <cfRule type="cellIs" dxfId="13" priority="42" operator="greaterThan">
      <formula>X$54</formula>
    </cfRule>
  </conditionalFormatting>
  <conditionalFormatting sqref="Y53">
    <cfRule type="cellIs" priority="37" stopIfTrue="1" operator="greaterThan">
      <formula>""""""</formula>
    </cfRule>
    <cfRule type="cellIs" priority="38" stopIfTrue="1" operator="equal">
      <formula>$D$36</formula>
    </cfRule>
  </conditionalFormatting>
  <conditionalFormatting sqref="Y53">
    <cfRule type="cellIs" dxfId="12" priority="39" operator="greaterThan">
      <formula>Y$54</formula>
    </cfRule>
  </conditionalFormatting>
  <conditionalFormatting sqref="Z53">
    <cfRule type="cellIs" priority="34" stopIfTrue="1" operator="greaterThan">
      <formula>""""""</formula>
    </cfRule>
    <cfRule type="cellIs" priority="35" stopIfTrue="1" operator="equal">
      <formula>$D$36</formula>
    </cfRule>
  </conditionalFormatting>
  <conditionalFormatting sqref="Z53">
    <cfRule type="cellIs" dxfId="11" priority="36" operator="greaterThan">
      <formula>Z$54</formula>
    </cfRule>
  </conditionalFormatting>
  <conditionalFormatting sqref="AA53">
    <cfRule type="cellIs" priority="31" stopIfTrue="1" operator="greaterThan">
      <formula>""""""</formula>
    </cfRule>
    <cfRule type="cellIs" priority="32" stopIfTrue="1" operator="equal">
      <formula>$D$36</formula>
    </cfRule>
  </conditionalFormatting>
  <conditionalFormatting sqref="AA53">
    <cfRule type="cellIs" dxfId="10" priority="33" operator="greaterThan">
      <formula>AA$54</formula>
    </cfRule>
  </conditionalFormatting>
  <conditionalFormatting sqref="AB53">
    <cfRule type="cellIs" priority="28" stopIfTrue="1" operator="greaterThan">
      <formula>""""""</formula>
    </cfRule>
    <cfRule type="cellIs" priority="29" stopIfTrue="1" operator="equal">
      <formula>$D$36</formula>
    </cfRule>
  </conditionalFormatting>
  <conditionalFormatting sqref="AB53">
    <cfRule type="cellIs" dxfId="9" priority="30" operator="greaterThan">
      <formula>AB$54</formula>
    </cfRule>
  </conditionalFormatting>
  <conditionalFormatting sqref="AD53">
    <cfRule type="cellIs" priority="25" stopIfTrue="1" operator="greaterThan">
      <formula>""""""</formula>
    </cfRule>
    <cfRule type="cellIs" priority="26" stopIfTrue="1" operator="equal">
      <formula>$D$36</formula>
    </cfRule>
  </conditionalFormatting>
  <conditionalFormatting sqref="AD53">
    <cfRule type="cellIs" dxfId="8" priority="27" operator="greaterThan">
      <formula>AD$54</formula>
    </cfRule>
  </conditionalFormatting>
  <conditionalFormatting sqref="AE53">
    <cfRule type="cellIs" priority="22" stopIfTrue="1" operator="greaterThan">
      <formula>""""""</formula>
    </cfRule>
    <cfRule type="cellIs" priority="23" stopIfTrue="1" operator="equal">
      <formula>$D$36</formula>
    </cfRule>
  </conditionalFormatting>
  <conditionalFormatting sqref="AE53">
    <cfRule type="cellIs" dxfId="7" priority="24" operator="greaterThan">
      <formula>AE$54</formula>
    </cfRule>
  </conditionalFormatting>
  <conditionalFormatting sqref="AF53">
    <cfRule type="cellIs" priority="19" stopIfTrue="1" operator="greaterThan">
      <formula>""""""</formula>
    </cfRule>
    <cfRule type="cellIs" priority="20" stopIfTrue="1" operator="equal">
      <formula>$D$36</formula>
    </cfRule>
  </conditionalFormatting>
  <conditionalFormatting sqref="AF53">
    <cfRule type="cellIs" dxfId="6" priority="21" operator="greaterThan">
      <formula>AF$54</formula>
    </cfRule>
  </conditionalFormatting>
  <conditionalFormatting sqref="AG53">
    <cfRule type="cellIs" priority="16" stopIfTrue="1" operator="greaterThan">
      <formula>""""""</formula>
    </cfRule>
    <cfRule type="cellIs" priority="17" stopIfTrue="1" operator="equal">
      <formula>$D$36</formula>
    </cfRule>
  </conditionalFormatting>
  <conditionalFormatting sqref="AG53">
    <cfRule type="cellIs" dxfId="5" priority="18" operator="greaterThan">
      <formula>AG$54</formula>
    </cfRule>
  </conditionalFormatting>
  <conditionalFormatting sqref="AH53">
    <cfRule type="cellIs" priority="13" stopIfTrue="1" operator="greaterThan">
      <formula>""""""</formula>
    </cfRule>
    <cfRule type="cellIs" priority="14" stopIfTrue="1" operator="equal">
      <formula>$D$36</formula>
    </cfRule>
  </conditionalFormatting>
  <conditionalFormatting sqref="AH53">
    <cfRule type="cellIs" dxfId="4" priority="15" operator="greaterThan">
      <formula>AH$54</formula>
    </cfRule>
  </conditionalFormatting>
  <conditionalFormatting sqref="AI53">
    <cfRule type="cellIs" priority="10" stopIfTrue="1" operator="greaterThan">
      <formula>""""""</formula>
    </cfRule>
    <cfRule type="cellIs" priority="11" stopIfTrue="1" operator="equal">
      <formula>$D$36</formula>
    </cfRule>
  </conditionalFormatting>
  <conditionalFormatting sqref="AI53">
    <cfRule type="cellIs" dxfId="3" priority="12" operator="greaterThan">
      <formula>AI$54</formula>
    </cfRule>
  </conditionalFormatting>
  <conditionalFormatting sqref="AJ53">
    <cfRule type="cellIs" priority="7" stopIfTrue="1" operator="greaterThan">
      <formula>""""""</formula>
    </cfRule>
    <cfRule type="cellIs" priority="8" stopIfTrue="1" operator="equal">
      <formula>$D$36</formula>
    </cfRule>
  </conditionalFormatting>
  <conditionalFormatting sqref="AJ53">
    <cfRule type="cellIs" dxfId="2" priority="9" operator="greaterThan">
      <formula>AJ$54</formula>
    </cfRule>
  </conditionalFormatting>
  <conditionalFormatting sqref="AK53">
    <cfRule type="cellIs" priority="4" stopIfTrue="1" operator="greaterThan">
      <formula>""""""</formula>
    </cfRule>
    <cfRule type="cellIs" priority="5" stopIfTrue="1" operator="equal">
      <formula>$D$36</formula>
    </cfRule>
  </conditionalFormatting>
  <conditionalFormatting sqref="AK53">
    <cfRule type="cellIs" dxfId="1" priority="6" operator="greaterThan">
      <formula>AK$54</formula>
    </cfRule>
  </conditionalFormatting>
  <conditionalFormatting sqref="AM53">
    <cfRule type="cellIs" priority="1" stopIfTrue="1" operator="greaterThan">
      <formula>""""""</formula>
    </cfRule>
    <cfRule type="cellIs" priority="2" stopIfTrue="1" operator="equal">
      <formula>$D$36</formula>
    </cfRule>
  </conditionalFormatting>
  <conditionalFormatting sqref="AM53">
    <cfRule type="cellIs" dxfId="0" priority="3" operator="greaterThan">
      <formula>AM$54</formula>
    </cfRule>
  </conditionalFormatting>
  <pageMargins left="0.70866141732283472" right="0.70866141732283472" top="0.62992125984251968" bottom="0.74803149606299213" header="0.31496062992125984" footer="0.31496062992125984"/>
  <pageSetup paperSize="17" scale="30" fitToWidth="2" fitToHeight="2" orientation="landscape" verticalDpi="1200" r:id="rId1"/>
  <headerFooter>
    <oddHeader xml:space="preserve">&amp;L&amp;"Calibri,Bold"&amp;14&amp;K000000Mount Nansen Mine Site
Water Resources Investigation Program
Water Quality
&amp;C&amp;G&amp;R&amp;"-,Bold"&amp;14Monthly Report
Data Tables
</oddHeader>
    <oddFooter>&amp;L&amp;"Calibri,Bold"&amp;14&amp;K000000Client: Assessment and Abandoned Mines Branch, Yukon Government
Project: 15Y0146&amp;C&amp;"Calibri,Regular"&amp;12&amp;K000000Page &amp;P of &amp;N</oddFooter>
  </headerFooter>
  <rowBreaks count="1" manualBreakCount="1">
    <brk id="55" max="30"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
  <sheetViews>
    <sheetView workbookViewId="0">
      <selection activeCell="F20" sqref="F20"/>
    </sheetView>
  </sheetViews>
  <sheetFormatPr defaultRowHeight="15" x14ac:dyDescent="0.25"/>
  <sheetData>
    <row r="2" spans="1:2" x14ac:dyDescent="0.25">
      <c r="A2">
        <v>1</v>
      </c>
      <c r="B2" t="s">
        <v>508</v>
      </c>
    </row>
    <row r="3" spans="1:2" x14ac:dyDescent="0.25">
      <c r="B3" t="s">
        <v>509</v>
      </c>
    </row>
    <row r="4" spans="1:2" x14ac:dyDescent="0.25">
      <c r="B4" t="s">
        <v>510</v>
      </c>
    </row>
    <row r="5" spans="1:2" x14ac:dyDescent="0.25">
      <c r="B5" t="s">
        <v>511</v>
      </c>
    </row>
    <row r="6" spans="1:2" x14ac:dyDescent="0.25">
      <c r="B6" t="s">
        <v>512</v>
      </c>
    </row>
    <row r="8" spans="1:2" x14ac:dyDescent="0.25">
      <c r="A8">
        <v>2</v>
      </c>
      <c r="B8" t="s">
        <v>513</v>
      </c>
    </row>
    <row r="9" spans="1:2" x14ac:dyDescent="0.25">
      <c r="B9" t="s">
        <v>514</v>
      </c>
    </row>
    <row r="10" spans="1:2" x14ac:dyDescent="0.25">
      <c r="B10" t="s">
        <v>515</v>
      </c>
    </row>
    <row r="11" spans="1:2" x14ac:dyDescent="0.25">
      <c r="B11" t="s">
        <v>516</v>
      </c>
    </row>
    <row r="12" spans="1:2" x14ac:dyDescent="0.25">
      <c r="B12" t="s">
        <v>517</v>
      </c>
    </row>
    <row r="13" spans="1:2" x14ac:dyDescent="0.25">
      <c r="B13" t="s">
        <v>518</v>
      </c>
    </row>
    <row r="14" spans="1:2" x14ac:dyDescent="0.25">
      <c r="B14" t="s">
        <v>519</v>
      </c>
    </row>
    <row r="15" spans="1:2" x14ac:dyDescent="0.25">
      <c r="B15" t="s">
        <v>520</v>
      </c>
    </row>
    <row r="16" spans="1:2" x14ac:dyDescent="0.25">
      <c r="B16" t="s">
        <v>521</v>
      </c>
    </row>
    <row r="17" spans="2:2" x14ac:dyDescent="0.25">
      <c r="B17" t="s">
        <v>522</v>
      </c>
    </row>
    <row r="18" spans="2:2" x14ac:dyDescent="0.25">
      <c r="B18" t="s">
        <v>523</v>
      </c>
    </row>
    <row r="19" spans="2:2" x14ac:dyDescent="0.25">
      <c r="B19" t="s">
        <v>524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 Hydrology</vt:lpstr>
      <vt:lpstr>Hydrology Legend</vt:lpstr>
      <vt:lpstr>2 - WQ Conditions</vt:lpstr>
      <vt:lpstr>3 - WQ results - May 4-6 2015</vt:lpstr>
      <vt:lpstr>3 - WQ results - May 12-14 2015</vt:lpstr>
      <vt:lpstr>3 - WQ instructions</vt:lpstr>
      <vt:lpstr>'3 - WQ results - May 12-14 2015'!Print_Area</vt:lpstr>
      <vt:lpstr>'3 - WQ results - May 4-6 2015'!Print_Area</vt:lpstr>
      <vt:lpstr>'1 - Hydrology'!Print_Titles</vt:lpstr>
      <vt:lpstr>'2 - WQ Conditions'!Print_Titles</vt:lpstr>
      <vt:lpstr>'3 - WQ results - May 12-14 2015'!Print_Titles</vt:lpstr>
      <vt:lpstr>'3 - WQ results - May 4-6 2015'!Print_Titles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Bachman | EDI</dc:creator>
  <cp:lastModifiedBy>Meghan Marjanovic</cp:lastModifiedBy>
  <cp:lastPrinted>2015-06-30T22:40:38Z</cp:lastPrinted>
  <dcterms:created xsi:type="dcterms:W3CDTF">2015-05-19T22:17:21Z</dcterms:created>
  <dcterms:modified xsi:type="dcterms:W3CDTF">2015-07-03T17:19:19Z</dcterms:modified>
</cp:coreProperties>
</file>