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6251601\NTFS_Vol_LaCie\GoodFiles\LaCie Backup 10 Nov 2018\COVID19 La Cie\Chromite TGI\2019-2020 Reporting\March 15 2020 Submission\tables\"/>
    </mc:Choice>
  </mc:AlternateContent>
  <xr:revisionPtr revIDLastSave="0" documentId="8_{41176D68-E257-4C71-B96D-DE2CA8CAE176}" xr6:coauthVersionLast="47" xr6:coauthVersionMax="47" xr10:uidLastSave="{00000000-0000-0000-0000-000000000000}"/>
  <bookViews>
    <workbookView xWindow="-108" yWindow="-108" windowWidth="23256" windowHeight="12576" activeTab="1" xr2:uid="{F8891A4D-C15B-4CBD-A58D-6EF99FAA4ED6}"/>
  </bookViews>
  <sheets>
    <sheet name="Table A1 Major Elements" sheetId="2" r:id="rId1"/>
    <sheet name="Table A2 Trace Elements" sheetId="3" r:id="rId2"/>
  </sheets>
  <definedNames>
    <definedName name="_Order1">0</definedName>
    <definedName name="_Order2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3" i="2" l="1"/>
  <c r="Z103" i="2"/>
  <c r="Y103" i="2"/>
  <c r="X103" i="2"/>
  <c r="AA102" i="2"/>
  <c r="Z102" i="2"/>
  <c r="Y102" i="2"/>
  <c r="X102" i="2"/>
  <c r="U102" i="2"/>
  <c r="T102" i="2"/>
  <c r="AA101" i="2"/>
  <c r="Z101" i="2"/>
  <c r="Y101" i="2"/>
  <c r="X101" i="2"/>
  <c r="AA100" i="2"/>
  <c r="Z100" i="2"/>
  <c r="Y100" i="2"/>
  <c r="X100" i="2"/>
  <c r="U100" i="2"/>
  <c r="T100" i="2"/>
  <c r="AA99" i="2"/>
  <c r="Z99" i="2"/>
  <c r="Y99" i="2"/>
  <c r="X99" i="2"/>
  <c r="AA98" i="2"/>
  <c r="Z98" i="2"/>
  <c r="Y98" i="2"/>
  <c r="X98" i="2"/>
  <c r="U98" i="2"/>
  <c r="T98" i="2"/>
  <c r="AA97" i="2"/>
  <c r="Z97" i="2"/>
  <c r="Y97" i="2"/>
  <c r="X97" i="2"/>
  <c r="AA96" i="2"/>
  <c r="Z96" i="2"/>
  <c r="Y96" i="2"/>
  <c r="X96" i="2"/>
  <c r="U96" i="2"/>
  <c r="T96" i="2"/>
  <c r="AA95" i="2"/>
  <c r="Z95" i="2"/>
  <c r="Y95" i="2"/>
  <c r="X95" i="2"/>
  <c r="AA94" i="2"/>
  <c r="Z94" i="2"/>
  <c r="Y94" i="2"/>
  <c r="X94" i="2"/>
  <c r="U94" i="2"/>
  <c r="T94" i="2"/>
  <c r="AA93" i="2"/>
  <c r="Z93" i="2"/>
  <c r="Y93" i="2"/>
  <c r="X93" i="2"/>
  <c r="AA92" i="2"/>
  <c r="Z92" i="2"/>
  <c r="Y92" i="2"/>
  <c r="X92" i="2"/>
  <c r="U92" i="2"/>
  <c r="T92" i="2"/>
  <c r="AA91" i="2"/>
  <c r="Z91" i="2"/>
  <c r="Y91" i="2"/>
  <c r="X91" i="2"/>
  <c r="AA90" i="2"/>
  <c r="Z90" i="2"/>
  <c r="Y90" i="2"/>
  <c r="X90" i="2"/>
  <c r="U90" i="2"/>
  <c r="T90" i="2"/>
  <c r="AA89" i="2"/>
  <c r="Z89" i="2"/>
  <c r="Y89" i="2"/>
  <c r="X89" i="2"/>
  <c r="AA88" i="2"/>
  <c r="Z88" i="2"/>
  <c r="Y88" i="2"/>
  <c r="X88" i="2"/>
  <c r="U88" i="2"/>
  <c r="T88" i="2"/>
  <c r="AA87" i="2"/>
  <c r="Z87" i="2"/>
  <c r="Y87" i="2"/>
  <c r="X87" i="2"/>
  <c r="AA86" i="2"/>
  <c r="Z86" i="2"/>
  <c r="Y86" i="2"/>
  <c r="X86" i="2"/>
  <c r="U86" i="2"/>
  <c r="T86" i="2"/>
  <c r="AA85" i="2"/>
  <c r="Z85" i="2"/>
  <c r="Y85" i="2"/>
  <c r="X85" i="2"/>
  <c r="AA84" i="2"/>
  <c r="Z84" i="2"/>
  <c r="Y84" i="2"/>
  <c r="X84" i="2"/>
  <c r="U84" i="2"/>
  <c r="T84" i="2"/>
  <c r="AA83" i="2"/>
  <c r="Z83" i="2"/>
  <c r="Y83" i="2"/>
  <c r="X83" i="2"/>
  <c r="AA82" i="2"/>
  <c r="Z82" i="2"/>
  <c r="Y82" i="2"/>
  <c r="X82" i="2"/>
  <c r="U82" i="2"/>
  <c r="T82" i="2"/>
  <c r="AA81" i="2"/>
  <c r="Z81" i="2"/>
  <c r="Y81" i="2"/>
  <c r="X81" i="2"/>
  <c r="AA80" i="2"/>
  <c r="Z80" i="2"/>
  <c r="Y80" i="2"/>
  <c r="X80" i="2"/>
  <c r="U80" i="2"/>
  <c r="T80" i="2"/>
  <c r="AA79" i="2"/>
  <c r="Z79" i="2"/>
  <c r="Y79" i="2"/>
  <c r="X79" i="2"/>
  <c r="AA78" i="2"/>
  <c r="Z78" i="2"/>
  <c r="Y78" i="2"/>
  <c r="X78" i="2"/>
  <c r="U78" i="2"/>
  <c r="T78" i="2"/>
  <c r="AA77" i="2"/>
  <c r="Z77" i="2"/>
  <c r="Y77" i="2"/>
  <c r="X77" i="2"/>
  <c r="AA76" i="2"/>
  <c r="Z76" i="2"/>
  <c r="Y76" i="2"/>
  <c r="X76" i="2"/>
  <c r="U76" i="2"/>
  <c r="T76" i="2"/>
  <c r="AA75" i="2"/>
  <c r="Z75" i="2"/>
  <c r="Y75" i="2"/>
  <c r="X75" i="2"/>
  <c r="AA74" i="2"/>
  <c r="Z74" i="2"/>
  <c r="Y74" i="2"/>
  <c r="X74" i="2"/>
  <c r="U74" i="2"/>
  <c r="T74" i="2"/>
  <c r="AA73" i="2"/>
  <c r="Z73" i="2"/>
  <c r="Y73" i="2"/>
  <c r="X73" i="2"/>
  <c r="AA72" i="2"/>
  <c r="Z72" i="2"/>
  <c r="Y72" i="2"/>
  <c r="X72" i="2"/>
  <c r="U72" i="2"/>
  <c r="T72" i="2"/>
  <c r="AA71" i="2"/>
  <c r="Z71" i="2"/>
  <c r="Y71" i="2"/>
  <c r="X71" i="2"/>
  <c r="AA70" i="2"/>
  <c r="Z70" i="2"/>
  <c r="Y70" i="2"/>
  <c r="X70" i="2"/>
  <c r="U70" i="2"/>
  <c r="T70" i="2"/>
  <c r="AA69" i="2"/>
  <c r="Z69" i="2"/>
  <c r="Y69" i="2"/>
  <c r="X69" i="2"/>
  <c r="AA68" i="2"/>
  <c r="Z68" i="2"/>
  <c r="Y68" i="2"/>
  <c r="X68" i="2"/>
  <c r="U68" i="2"/>
  <c r="T68" i="2"/>
  <c r="AA67" i="2"/>
  <c r="Z67" i="2"/>
  <c r="Y67" i="2"/>
  <c r="X67" i="2"/>
  <c r="AA66" i="2"/>
  <c r="Z66" i="2"/>
  <c r="Y66" i="2"/>
  <c r="X66" i="2"/>
  <c r="U66" i="2"/>
  <c r="T66" i="2"/>
  <c r="AA65" i="2"/>
  <c r="Z65" i="2"/>
  <c r="Y65" i="2"/>
  <c r="X65" i="2"/>
  <c r="AA64" i="2"/>
  <c r="Z64" i="2"/>
  <c r="Y64" i="2"/>
  <c r="X64" i="2"/>
  <c r="U64" i="2"/>
  <c r="T64" i="2"/>
  <c r="AA63" i="2"/>
  <c r="Z63" i="2"/>
  <c r="Y63" i="2"/>
  <c r="X63" i="2"/>
  <c r="AA62" i="2"/>
  <c r="Z62" i="2"/>
  <c r="Y62" i="2"/>
  <c r="X62" i="2"/>
  <c r="U62" i="2"/>
  <c r="T62" i="2"/>
  <c r="AA61" i="2"/>
  <c r="Z61" i="2"/>
  <c r="Y61" i="2"/>
  <c r="X61" i="2"/>
  <c r="AA60" i="2"/>
  <c r="Z60" i="2"/>
  <c r="Y60" i="2"/>
  <c r="X60" i="2"/>
  <c r="U60" i="2"/>
  <c r="T60" i="2"/>
  <c r="AA59" i="2"/>
  <c r="Z59" i="2"/>
  <c r="Y59" i="2"/>
  <c r="X59" i="2"/>
  <c r="AA58" i="2"/>
  <c r="Z58" i="2"/>
  <c r="Y58" i="2"/>
  <c r="X58" i="2"/>
  <c r="U58" i="2"/>
  <c r="T58" i="2"/>
  <c r="AA57" i="2"/>
  <c r="Z57" i="2"/>
  <c r="Y57" i="2"/>
  <c r="X57" i="2"/>
  <c r="AA56" i="2"/>
  <c r="Z56" i="2"/>
  <c r="Y56" i="2"/>
  <c r="X56" i="2"/>
  <c r="U56" i="2"/>
  <c r="T56" i="2"/>
  <c r="AA55" i="2"/>
  <c r="Z55" i="2"/>
  <c r="Y55" i="2"/>
  <c r="X55" i="2"/>
  <c r="AA54" i="2"/>
  <c r="Z54" i="2"/>
  <c r="Y54" i="2"/>
  <c r="X54" i="2"/>
  <c r="U54" i="2"/>
  <c r="T54" i="2"/>
  <c r="AA53" i="2"/>
  <c r="Z53" i="2"/>
  <c r="Y53" i="2"/>
  <c r="X53" i="2"/>
  <c r="AA52" i="2"/>
  <c r="Z52" i="2"/>
  <c r="Y52" i="2"/>
  <c r="X52" i="2"/>
  <c r="U52" i="2"/>
  <c r="T52" i="2"/>
  <c r="AA51" i="2"/>
  <c r="Z51" i="2"/>
  <c r="Y51" i="2"/>
  <c r="X51" i="2"/>
  <c r="AA50" i="2"/>
  <c r="Z50" i="2"/>
  <c r="Y50" i="2"/>
  <c r="X50" i="2"/>
  <c r="U50" i="2"/>
  <c r="T50" i="2"/>
  <c r="AA49" i="2"/>
  <c r="Z49" i="2"/>
  <c r="Y49" i="2"/>
  <c r="X49" i="2"/>
  <c r="AA48" i="2"/>
  <c r="Z48" i="2"/>
  <c r="Y48" i="2"/>
  <c r="X48" i="2"/>
  <c r="U48" i="2"/>
  <c r="T48" i="2"/>
  <c r="AA47" i="2"/>
  <c r="Z47" i="2"/>
  <c r="Y47" i="2"/>
  <c r="X47" i="2"/>
  <c r="AA46" i="2"/>
  <c r="Z46" i="2"/>
  <c r="Y46" i="2"/>
  <c r="X46" i="2"/>
  <c r="U46" i="2"/>
  <c r="T46" i="2"/>
  <c r="AA45" i="2"/>
  <c r="Z45" i="2"/>
  <c r="Y45" i="2"/>
  <c r="X45" i="2"/>
  <c r="AA44" i="2"/>
  <c r="Z44" i="2"/>
  <c r="Y44" i="2"/>
  <c r="X44" i="2"/>
  <c r="U44" i="2"/>
  <c r="T44" i="2"/>
  <c r="AA43" i="2"/>
  <c r="Z43" i="2"/>
  <c r="Y43" i="2"/>
  <c r="X43" i="2"/>
  <c r="AA42" i="2"/>
  <c r="Z42" i="2"/>
  <c r="Y42" i="2"/>
  <c r="X42" i="2"/>
  <c r="U42" i="2"/>
  <c r="T42" i="2"/>
  <c r="AA41" i="2"/>
  <c r="Z41" i="2"/>
  <c r="Y41" i="2"/>
  <c r="X41" i="2"/>
  <c r="AA40" i="2"/>
  <c r="Z40" i="2"/>
  <c r="Y40" i="2"/>
  <c r="X40" i="2"/>
  <c r="U40" i="2"/>
  <c r="T40" i="2"/>
  <c r="AA39" i="2"/>
  <c r="Z39" i="2"/>
  <c r="Y39" i="2"/>
  <c r="X39" i="2"/>
  <c r="AA38" i="2"/>
  <c r="Z38" i="2"/>
  <c r="Y38" i="2"/>
  <c r="X38" i="2"/>
  <c r="U38" i="2"/>
  <c r="T38" i="2"/>
  <c r="AA37" i="2"/>
  <c r="Z37" i="2"/>
  <c r="Y37" i="2"/>
  <c r="X37" i="2"/>
  <c r="AA36" i="2"/>
  <c r="Z36" i="2"/>
  <c r="Y36" i="2"/>
  <c r="X36" i="2"/>
  <c r="U36" i="2"/>
  <c r="T36" i="2"/>
  <c r="AA35" i="2"/>
  <c r="Z35" i="2"/>
  <c r="Y35" i="2"/>
  <c r="X35" i="2"/>
  <c r="AA34" i="2"/>
  <c r="Z34" i="2"/>
  <c r="Y34" i="2"/>
  <c r="X34" i="2"/>
  <c r="U34" i="2"/>
  <c r="T34" i="2"/>
  <c r="AA33" i="2"/>
  <c r="Z33" i="2"/>
  <c r="Y33" i="2"/>
  <c r="X33" i="2"/>
  <c r="AA32" i="2"/>
  <c r="Z32" i="2"/>
  <c r="Y32" i="2"/>
  <c r="X32" i="2"/>
  <c r="U32" i="2"/>
  <c r="T32" i="2"/>
  <c r="AA31" i="2"/>
  <c r="Z31" i="2"/>
  <c r="Y31" i="2"/>
  <c r="X31" i="2"/>
  <c r="AA30" i="2"/>
  <c r="Z30" i="2"/>
  <c r="Y30" i="2"/>
  <c r="X30" i="2"/>
  <c r="U30" i="2"/>
  <c r="T30" i="2"/>
  <c r="AA29" i="2"/>
  <c r="Z29" i="2"/>
  <c r="Y29" i="2"/>
  <c r="X29" i="2"/>
  <c r="AA28" i="2"/>
  <c r="Z28" i="2"/>
  <c r="Y28" i="2"/>
  <c r="X28" i="2"/>
  <c r="U28" i="2"/>
  <c r="T28" i="2"/>
  <c r="AA27" i="2"/>
  <c r="Z27" i="2"/>
  <c r="Y27" i="2"/>
  <c r="X27" i="2"/>
  <c r="AA26" i="2"/>
  <c r="Z26" i="2"/>
  <c r="Y26" i="2"/>
  <c r="X26" i="2"/>
  <c r="U26" i="2"/>
  <c r="T26" i="2"/>
  <c r="AA25" i="2"/>
  <c r="Z25" i="2"/>
  <c r="Y25" i="2"/>
  <c r="X25" i="2"/>
  <c r="AA24" i="2"/>
  <c r="Z24" i="2"/>
  <c r="Y24" i="2"/>
  <c r="X24" i="2"/>
  <c r="U24" i="2"/>
  <c r="T24" i="2"/>
  <c r="AA23" i="2"/>
  <c r="Z23" i="2"/>
  <c r="Y23" i="2"/>
  <c r="X23" i="2"/>
  <c r="AA22" i="2"/>
  <c r="Z22" i="2"/>
  <c r="Y22" i="2"/>
  <c r="X22" i="2"/>
  <c r="U22" i="2"/>
  <c r="T22" i="2"/>
  <c r="AA21" i="2"/>
  <c r="Z21" i="2"/>
  <c r="Y21" i="2"/>
  <c r="X21" i="2"/>
  <c r="AA20" i="2"/>
  <c r="Z20" i="2"/>
  <c r="Y20" i="2"/>
  <c r="X20" i="2"/>
  <c r="U20" i="2"/>
  <c r="T20" i="2"/>
  <c r="AA19" i="2"/>
  <c r="Z19" i="2"/>
  <c r="Y19" i="2"/>
  <c r="X19" i="2"/>
  <c r="AA18" i="2"/>
  <c r="Z18" i="2"/>
  <c r="Y18" i="2"/>
  <c r="X18" i="2"/>
  <c r="U18" i="2"/>
  <c r="T18" i="2"/>
  <c r="AA17" i="2"/>
  <c r="Z17" i="2"/>
  <c r="Y17" i="2"/>
  <c r="X17" i="2"/>
  <c r="AA16" i="2"/>
  <c r="Z16" i="2"/>
  <c r="Y16" i="2"/>
  <c r="X16" i="2"/>
  <c r="U16" i="2"/>
  <c r="P16" i="2"/>
  <c r="T16" i="2" s="1"/>
  <c r="AA15" i="2"/>
  <c r="Z15" i="2"/>
  <c r="Y15" i="2"/>
  <c r="X15" i="2"/>
  <c r="AA14" i="2"/>
  <c r="Z14" i="2"/>
  <c r="Y14" i="2"/>
  <c r="X14" i="2"/>
  <c r="U14" i="2"/>
  <c r="T14" i="2"/>
  <c r="AA13" i="2"/>
  <c r="Z13" i="2"/>
  <c r="Y13" i="2"/>
  <c r="X13" i="2"/>
  <c r="AA12" i="2"/>
  <c r="Z12" i="2"/>
  <c r="Y12" i="2"/>
  <c r="X12" i="2"/>
  <c r="U12" i="2"/>
  <c r="T12" i="2"/>
  <c r="AA11" i="2"/>
  <c r="Z11" i="2"/>
  <c r="Y11" i="2"/>
  <c r="X11" i="2"/>
  <c r="AA10" i="2"/>
  <c r="Z10" i="2"/>
  <c r="Y10" i="2"/>
  <c r="X10" i="2"/>
  <c r="U10" i="2"/>
  <c r="T10" i="2"/>
  <c r="AA9" i="2"/>
  <c r="Z9" i="2"/>
  <c r="Y9" i="2"/>
  <c r="X9" i="2"/>
  <c r="AA8" i="2"/>
  <c r="Z8" i="2"/>
  <c r="Y8" i="2"/>
  <c r="X8" i="2"/>
  <c r="U8" i="2"/>
  <c r="T8" i="2"/>
  <c r="AA7" i="2"/>
  <c r="Z7" i="2"/>
  <c r="Y7" i="2"/>
  <c r="X7" i="2"/>
  <c r="AA6" i="2"/>
  <c r="Z6" i="2"/>
  <c r="Y6" i="2"/>
  <c r="X6" i="2"/>
  <c r="U6" i="2"/>
  <c r="T6" i="2"/>
  <c r="AA5" i="2"/>
  <c r="Z5" i="2"/>
  <c r="Y5" i="2"/>
  <c r="X5" i="2"/>
  <c r="AA4" i="2"/>
  <c r="Z4" i="2"/>
  <c r="Y4" i="2"/>
  <c r="X4" i="2"/>
  <c r="U4" i="2"/>
  <c r="T4" i="2"/>
</calcChain>
</file>

<file path=xl/sharedStrings.xml><?xml version="1.0" encoding="utf-8"?>
<sst xmlns="http://schemas.openxmlformats.org/spreadsheetml/2006/main" count="1192" uniqueCount="268">
  <si>
    <t>(nd = no data)</t>
  </si>
  <si>
    <t>(*measured as FeO total and estimated from stoichiometry; errors given are for FeO total measurement)</t>
  </si>
  <si>
    <t>Calculated from EPMA</t>
  </si>
  <si>
    <t>n</t>
  </si>
  <si>
    <t>Sample</t>
  </si>
  <si>
    <t>Unit</t>
  </si>
  <si>
    <t>Cr#</t>
  </si>
  <si>
    <t>Fe#</t>
  </si>
  <si>
    <t>SiO2</t>
  </si>
  <si>
    <t>TiO2</t>
  </si>
  <si>
    <t>V2O5</t>
  </si>
  <si>
    <t>Al2O3</t>
  </si>
  <si>
    <t>Cr2O3</t>
  </si>
  <si>
    <t>FeO*</t>
  </si>
  <si>
    <t>Fe2O3*</t>
  </si>
  <si>
    <t>MnO</t>
  </si>
  <si>
    <t>MgO</t>
  </si>
  <si>
    <t>CoO</t>
  </si>
  <si>
    <t>NiO</t>
  </si>
  <si>
    <t>ZnO</t>
  </si>
  <si>
    <t>TOTAL</t>
  </si>
  <si>
    <t>wt% Mg</t>
  </si>
  <si>
    <t>Cr/3+</t>
  </si>
  <si>
    <t>Al/3+</t>
  </si>
  <si>
    <r>
      <t>Al (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scheme val="minor"/>
      </rPr>
      <t>g/g)</t>
    </r>
  </si>
  <si>
    <r>
      <t>Cr (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scheme val="minor"/>
      </rPr>
      <t>g/g)</t>
    </r>
  </si>
  <si>
    <r>
      <t>Mn (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scheme val="minor"/>
      </rPr>
      <t>g/g)</t>
    </r>
  </si>
  <si>
    <r>
      <t>V (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scheme val="minor"/>
      </rPr>
      <t>g/g)</t>
    </r>
  </si>
  <si>
    <t>BT 31</t>
  </si>
  <si>
    <t>Black Thor</t>
  </si>
  <si>
    <t>&lt;0.012</t>
  </si>
  <si>
    <t>error (1σ)</t>
  </si>
  <si>
    <t>--</t>
  </si>
  <si>
    <t>BT 32</t>
  </si>
  <si>
    <t>BT 33</t>
  </si>
  <si>
    <t>BT 41</t>
  </si>
  <si>
    <t>BT 42</t>
  </si>
  <si>
    <t>BT 43</t>
  </si>
  <si>
    <t>BT 101</t>
  </si>
  <si>
    <t>&lt;0.011</t>
  </si>
  <si>
    <t>nd</t>
  </si>
  <si>
    <t>BT 102</t>
  </si>
  <si>
    <t>BT 103</t>
  </si>
  <si>
    <t>BL 161</t>
  </si>
  <si>
    <t>Black Label</t>
  </si>
  <si>
    <t>BL 162</t>
  </si>
  <si>
    <t>BL 163</t>
  </si>
  <si>
    <t>BL 164</t>
  </si>
  <si>
    <t>BL 165</t>
  </si>
  <si>
    <t>BL 166</t>
  </si>
  <si>
    <t>BL 209</t>
  </si>
  <si>
    <t>BL 210</t>
  </si>
  <si>
    <t>BL 211</t>
  </si>
  <si>
    <t>BL 218</t>
  </si>
  <si>
    <t>BL 219</t>
  </si>
  <si>
    <t>BL 220</t>
  </si>
  <si>
    <t>BL 368</t>
  </si>
  <si>
    <t>BL 369</t>
  </si>
  <si>
    <t>BL 370</t>
  </si>
  <si>
    <t>BL 281</t>
  </si>
  <si>
    <t>BL 282</t>
  </si>
  <si>
    <t>BL 283</t>
  </si>
  <si>
    <t>BD 2784</t>
  </si>
  <si>
    <t>Big Daddy</t>
  </si>
  <si>
    <t>BD 2785</t>
  </si>
  <si>
    <t>BD 2786</t>
  </si>
  <si>
    <t>BD 2805</t>
  </si>
  <si>
    <t>BD 2806</t>
  </si>
  <si>
    <t>BD 2807</t>
  </si>
  <si>
    <t>FW03 153.3</t>
  </si>
  <si>
    <t>FW03 159.1</t>
  </si>
  <si>
    <t>FW03 159.65</t>
  </si>
  <si>
    <t>FW05 265.5</t>
  </si>
  <si>
    <t>FW05 269</t>
  </si>
  <si>
    <t>FW05 292</t>
  </si>
  <si>
    <t>FW07 223</t>
  </si>
  <si>
    <t>FW07 298</t>
  </si>
  <si>
    <t>1G17 202</t>
  </si>
  <si>
    <t>Blackbird 1</t>
  </si>
  <si>
    <t>1G17 222</t>
  </si>
  <si>
    <t>1G17 225.8</t>
  </si>
  <si>
    <t>1G17 243</t>
  </si>
  <si>
    <t>1G20 257.6</t>
  </si>
  <si>
    <t>1G20 283.2</t>
  </si>
  <si>
    <t>1G20 284.8</t>
  </si>
  <si>
    <t>1G21 291.2a</t>
  </si>
  <si>
    <t>1G21 291.2b</t>
  </si>
  <si>
    <t>Ca44</t>
  </si>
  <si>
    <t>Sc45</t>
  </si>
  <si>
    <t>Ti48</t>
  </si>
  <si>
    <t>V51</t>
  </si>
  <si>
    <t>Mn55</t>
  </si>
  <si>
    <t>Co59</t>
  </si>
  <si>
    <t>Ni60</t>
  </si>
  <si>
    <t>Cu63</t>
  </si>
  <si>
    <t>Cu65</t>
  </si>
  <si>
    <t>Zn66</t>
  </si>
  <si>
    <t>Zn67</t>
  </si>
  <si>
    <t>Ga69</t>
  </si>
  <si>
    <t>Ga71</t>
  </si>
  <si>
    <t>Ge72</t>
  </si>
  <si>
    <t>As75</t>
  </si>
  <si>
    <t>Sr88</t>
  </si>
  <si>
    <t>Y89</t>
  </si>
  <si>
    <t>Nb93</t>
  </si>
  <si>
    <t>Mo95</t>
  </si>
  <si>
    <t>Cd111</t>
  </si>
  <si>
    <t>In115</t>
  </si>
  <si>
    <t>Sn118</t>
  </si>
  <si>
    <t>Sn119</t>
  </si>
  <si>
    <t>Sn120</t>
  </si>
  <si>
    <t>Sb121</t>
  </si>
  <si>
    <t>Hf178</t>
  </si>
  <si>
    <t>Ta181</t>
  </si>
  <si>
    <t>W182</t>
  </si>
  <si>
    <t>Pb208</t>
  </si>
  <si>
    <t>Bi209</t>
  </si>
  <si>
    <t>Th232</t>
  </si>
  <si>
    <t>U238</t>
  </si>
  <si>
    <t>&lt;5.87</t>
  </si>
  <si>
    <t>&lt;0.047</t>
  </si>
  <si>
    <t>&lt;0.046</t>
  </si>
  <si>
    <t>&lt;0.009</t>
  </si>
  <si>
    <t>&lt;0.002</t>
  </si>
  <si>
    <t>&lt;0.042</t>
  </si>
  <si>
    <t>&lt;0.008</t>
  </si>
  <si>
    <t>&lt;0.041</t>
  </si>
  <si>
    <t>&lt;0.003</t>
  </si>
  <si>
    <t>&lt;10.63</t>
  </si>
  <si>
    <t>&lt;0.161</t>
  </si>
  <si>
    <t>&lt;0.004</t>
  </si>
  <si>
    <t>&lt;0.110</t>
  </si>
  <si>
    <t>&lt;0.013</t>
  </si>
  <si>
    <t>&lt;0.007</t>
  </si>
  <si>
    <t>&lt;0.001</t>
  </si>
  <si>
    <t>&lt;11.69</t>
  </si>
  <si>
    <t>&lt;0.167</t>
  </si>
  <si>
    <t>&lt;0.005</t>
  </si>
  <si>
    <t>&lt;0.045</t>
  </si>
  <si>
    <t>&lt;0.131</t>
  </si>
  <si>
    <t>&lt;0.059</t>
  </si>
  <si>
    <t>&lt;0.020</t>
  </si>
  <si>
    <t>&lt;11.46</t>
  </si>
  <si>
    <t>&lt;0.185</t>
  </si>
  <si>
    <t>&lt;0.151</t>
  </si>
  <si>
    <t>&lt;0.006</t>
  </si>
  <si>
    <t>&lt;0.054</t>
  </si>
  <si>
    <t>&lt;0.043</t>
  </si>
  <si>
    <t>&lt;0.010</t>
  </si>
  <si>
    <t>&lt;4.39</t>
  </si>
  <si>
    <t>&lt;0.044</t>
  </si>
  <si>
    <t>&lt;0.038</t>
  </si>
  <si>
    <t>&lt;0.055</t>
  </si>
  <si>
    <t>&lt;LOD</t>
  </si>
  <si>
    <t>&lt;0.111</t>
  </si>
  <si>
    <t>&lt;0.081</t>
  </si>
  <si>
    <t>&lt;0.098</t>
  </si>
  <si>
    <t>&lt;0.113</t>
  </si>
  <si>
    <t>&lt;0.101</t>
  </si>
  <si>
    <t>&lt;0.026</t>
  </si>
  <si>
    <t>&lt;0.106</t>
  </si>
  <si>
    <t>&lt;0.083</t>
  </si>
  <si>
    <t>&lt;0.024</t>
  </si>
  <si>
    <t>&lt;0.163</t>
  </si>
  <si>
    <t>&lt;0.039</t>
  </si>
  <si>
    <t>&lt;0.148</t>
  </si>
  <si>
    <t>&lt;0.014</t>
  </si>
  <si>
    <t>&lt;0.150</t>
  </si>
  <si>
    <t>&lt;0.140</t>
  </si>
  <si>
    <t>&lt;0.029</t>
  </si>
  <si>
    <t>&lt;0.109</t>
  </si>
  <si>
    <t>&lt;0.051</t>
  </si>
  <si>
    <t>&lt;0.036</t>
  </si>
  <si>
    <t>nq</t>
  </si>
  <si>
    <t>&lt;14.10</t>
  </si>
  <si>
    <t>&lt;0.178</t>
  </si>
  <si>
    <t>&lt;0.141</t>
  </si>
  <si>
    <t>&lt;13.90</t>
  </si>
  <si>
    <t>&lt;0.191</t>
  </si>
  <si>
    <t>&lt;0.147</t>
  </si>
  <si>
    <t>&lt;13.40</t>
  </si>
  <si>
    <t>&lt;0.174</t>
  </si>
  <si>
    <t>&lt;0.034</t>
  </si>
  <si>
    <t>&lt;0.129</t>
  </si>
  <si>
    <t>&lt;0.025</t>
  </si>
  <si>
    <t>&lt;0.248</t>
  </si>
  <si>
    <t>&lt;0.037</t>
  </si>
  <si>
    <t>&lt;0.142</t>
  </si>
  <si>
    <t>&lt;0.021</t>
  </si>
  <si>
    <t>&lt;12.30</t>
  </si>
  <si>
    <t>&lt;0.130</t>
  </si>
  <si>
    <t>&lt;0.075</t>
  </si>
  <si>
    <t>&lt;0.022</t>
  </si>
  <si>
    <t>&lt;11.80</t>
  </si>
  <si>
    <t>&lt;0.127</t>
  </si>
  <si>
    <t>&lt;0.063</t>
  </si>
  <si>
    <t>&lt;11.90</t>
  </si>
  <si>
    <t>&lt;0.138</t>
  </si>
  <si>
    <t>&lt;0.080</t>
  </si>
  <si>
    <t>&lt;18.20</t>
  </si>
  <si>
    <t>&lt;0.321</t>
  </si>
  <si>
    <t>&lt;0.052</t>
  </si>
  <si>
    <t>&lt;0.219</t>
  </si>
  <si>
    <t>&lt;0.027</t>
  </si>
  <si>
    <t>&lt;12.00</t>
  </si>
  <si>
    <t>&lt;0.195</t>
  </si>
  <si>
    <t>&lt;0.158</t>
  </si>
  <si>
    <t>&lt;0.032</t>
  </si>
  <si>
    <t>&lt;0.095</t>
  </si>
  <si>
    <t>&lt;0.030</t>
  </si>
  <si>
    <t>&lt;15.50</t>
  </si>
  <si>
    <t>&lt;0.193</t>
  </si>
  <si>
    <t>&lt;0.123</t>
  </si>
  <si>
    <t>&lt;0.203</t>
  </si>
  <si>
    <t>&lt;0.135</t>
  </si>
  <si>
    <t>&lt;0.033</t>
  </si>
  <si>
    <t>&lt;0.146</t>
  </si>
  <si>
    <t>&lt;0.090</t>
  </si>
  <si>
    <t>&lt;0.028</t>
  </si>
  <si>
    <t>&lt;0.377</t>
  </si>
  <si>
    <t>&lt;0.056</t>
  </si>
  <si>
    <t>&lt;0.218</t>
  </si>
  <si>
    <t>&lt;24.20</t>
  </si>
  <si>
    <t>&lt;0.325</t>
  </si>
  <si>
    <t>&lt;0.196</t>
  </si>
  <si>
    <t>&lt;30.40</t>
  </si>
  <si>
    <t>&lt;0.392</t>
  </si>
  <si>
    <t>&lt;0.226</t>
  </si>
  <si>
    <t>&lt;12.50</t>
  </si>
  <si>
    <t>&lt;0.119</t>
  </si>
  <si>
    <t>&lt;17.40</t>
  </si>
  <si>
    <t>&lt;0.227</t>
  </si>
  <si>
    <t>&lt;0.053</t>
  </si>
  <si>
    <t>&lt;0.187</t>
  </si>
  <si>
    <t>&lt;18.00</t>
  </si>
  <si>
    <t>&lt;0.159</t>
  </si>
  <si>
    <t>&lt;16.50</t>
  </si>
  <si>
    <t>&lt;0.205</t>
  </si>
  <si>
    <t>&lt;0.179</t>
  </si>
  <si>
    <t>&lt;19.20</t>
  </si>
  <si>
    <t>&lt;0.308</t>
  </si>
  <si>
    <t>&lt;0.235</t>
  </si>
  <si>
    <t>&lt;21.90</t>
  </si>
  <si>
    <t>&lt;0.337</t>
  </si>
  <si>
    <t>&lt;0.065</t>
  </si>
  <si>
    <t>&lt;0.281</t>
  </si>
  <si>
    <t>&lt;20.40</t>
  </si>
  <si>
    <t>&lt;0.069</t>
  </si>
  <si>
    <t>&lt;0.241</t>
  </si>
  <si>
    <t>&lt;0.342</t>
  </si>
  <si>
    <t>&lt;14.70</t>
  </si>
  <si>
    <t>&lt;0.186</t>
  </si>
  <si>
    <t>&lt;0.107</t>
  </si>
  <si>
    <t>&lt;0.212</t>
  </si>
  <si>
    <t>&lt;0.100</t>
  </si>
  <si>
    <t>&lt;0.00008</t>
  </si>
  <si>
    <t xml:space="preserve">     notes:</t>
  </si>
  <si>
    <t xml:space="preserve">     samples in italics were not included in the Ga-V modeling as their Mn concentrations exceeded the magmatic filter of wt% MnO vs Mg# as proposed by Barnes (1998)</t>
  </si>
  <si>
    <r>
      <t xml:space="preserve">     all concentrations in </t>
    </r>
    <r>
      <rPr>
        <sz val="12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g/g</t>
    </r>
  </si>
  <si>
    <t xml:space="preserve">     nd = not determined</t>
  </si>
  <si>
    <t xml:space="preserve">     samples for which n = 0 contain grains too small for laser abltion analysis</t>
  </si>
  <si>
    <r>
      <t>Table A2. Summary of chromite trace element concentrations (</t>
    </r>
    <r>
      <rPr>
        <b/>
        <sz val="12"/>
        <color theme="1"/>
        <rFont val="Symbol"/>
        <family val="1"/>
        <charset val="2"/>
      </rPr>
      <t>m</t>
    </r>
    <r>
      <rPr>
        <b/>
        <sz val="12"/>
        <color theme="1"/>
        <rFont val="Calibri"/>
        <family val="2"/>
        <scheme val="minor"/>
      </rPr>
      <t>g/g)</t>
    </r>
  </si>
  <si>
    <t>Table A1. Summary of chromite major element concentrations (wt%)</t>
  </si>
  <si>
    <t>textural type</t>
  </si>
  <si>
    <t>chromite-bearing dunite</t>
  </si>
  <si>
    <t>chromite/porphyritic cumulate</t>
  </si>
  <si>
    <t>porphyritic chromitite</t>
  </si>
  <si>
    <t>chromite cumulate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</si>
</sst>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 (Body)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Symbol"/>
      <family val="1"/>
      <charset val="2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" fillId="2" borderId="0" xfId="1" applyFill="1"/>
    <xf numFmtId="0" fontId="2" fillId="2" borderId="1" xfId="1" applyFont="1" applyFill="1" applyBorder="1" applyAlignment="1">
      <alignment horizontal="center"/>
    </xf>
    <xf numFmtId="164" fontId="1" fillId="2" borderId="0" xfId="1" applyNumberFormat="1" applyFill="1" applyAlignment="1">
      <alignment horizontal="center"/>
    </xf>
    <xf numFmtId="2" fontId="1" fillId="2" borderId="0" xfId="1" applyNumberFormat="1" applyFill="1" applyAlignment="1">
      <alignment horizontal="center"/>
    </xf>
    <xf numFmtId="165" fontId="1" fillId="2" borderId="0" xfId="1" applyNumberFormat="1" applyFill="1" applyAlignment="1">
      <alignment horizontal="center"/>
    </xf>
    <xf numFmtId="1" fontId="1" fillId="2" borderId="0" xfId="1" applyNumberFormat="1" applyFill="1" applyAlignment="1">
      <alignment horizontal="center"/>
    </xf>
    <xf numFmtId="164" fontId="1" fillId="2" borderId="0" xfId="1" quotePrefix="1" applyNumberFormat="1" applyFill="1" applyAlignment="1">
      <alignment horizontal="center"/>
    </xf>
    <xf numFmtId="0" fontId="1" fillId="2" borderId="0" xfId="1" quotePrefix="1" applyFill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2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5" fillId="2" borderId="0" xfId="1" quotePrefix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2" fontId="8" fillId="2" borderId="0" xfId="1" applyNumberFormat="1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/>
    </xf>
    <xf numFmtId="2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0" fontId="1" fillId="2" borderId="0" xfId="1" applyFill="1" applyAlignment="1">
      <alignment horizontal="left"/>
    </xf>
    <xf numFmtId="1" fontId="5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2" xfId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1" fillId="2" borderId="2" xfId="1" quotePrefix="1" applyNumberFormat="1" applyFill="1" applyBorder="1" applyAlignment="1">
      <alignment horizontal="center"/>
    </xf>
    <xf numFmtId="164" fontId="1" fillId="2" borderId="2" xfId="1" applyNumberFormat="1" applyFill="1" applyBorder="1" applyAlignment="1">
      <alignment horizontal="center"/>
    </xf>
    <xf numFmtId="2" fontId="1" fillId="2" borderId="2" xfId="1" applyNumberFormat="1" applyFill="1" applyBorder="1" applyAlignment="1">
      <alignment horizontal="center"/>
    </xf>
    <xf numFmtId="1" fontId="1" fillId="2" borderId="2" xfId="1" applyNumberFormat="1" applyFill="1" applyBorder="1" applyAlignment="1">
      <alignment horizontal="center"/>
    </xf>
    <xf numFmtId="0" fontId="1" fillId="2" borderId="2" xfId="1" applyFill="1" applyBorder="1"/>
    <xf numFmtId="0" fontId="10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Normal 2" xfId="1" xr:uid="{B508FE24-DCE2-4663-8E1D-D3D49BDDB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5F0A-86CC-480E-BEF8-7400651C5800}">
  <dimension ref="A1:AA103"/>
  <sheetViews>
    <sheetView zoomScale="75" workbookViewId="0">
      <selection activeCell="N84" sqref="N84"/>
    </sheetView>
  </sheetViews>
  <sheetFormatPr defaultColWidth="12.44140625" defaultRowHeight="15.6"/>
  <cols>
    <col min="1" max="1" width="12.44140625" style="1"/>
    <col min="2" max="2" width="17.109375" style="2" customWidth="1"/>
    <col min="3" max="3" width="12.44140625" style="1"/>
    <col min="4" max="4" width="40.88671875" style="1" customWidth="1"/>
    <col min="5" max="16384" width="12.44140625" style="1"/>
  </cols>
  <sheetData>
    <row r="1" spans="1:27">
      <c r="A1" s="26" t="s">
        <v>262</v>
      </c>
    </row>
    <row r="2" spans="1:27" s="3" customFormat="1">
      <c r="A2" s="1"/>
      <c r="B2" s="2"/>
      <c r="C2" s="1" t="s">
        <v>0</v>
      </c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2</v>
      </c>
      <c r="Z2" s="1"/>
      <c r="AA2" s="1"/>
    </row>
    <row r="3" spans="1:27" s="4" customFormat="1">
      <c r="A3" s="4" t="s">
        <v>3</v>
      </c>
      <c r="B3" s="4" t="s">
        <v>4</v>
      </c>
      <c r="C3" s="4" t="s">
        <v>5</v>
      </c>
      <c r="D3" s="4" t="s">
        <v>263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</row>
    <row r="4" spans="1:27" s="3" customFormat="1">
      <c r="A4" s="1">
        <v>15</v>
      </c>
      <c r="B4" s="2" t="s">
        <v>28</v>
      </c>
      <c r="C4" s="1" t="s">
        <v>29</v>
      </c>
      <c r="D4" s="27" t="s">
        <v>264</v>
      </c>
      <c r="E4" s="5">
        <v>0.7106417225820858</v>
      </c>
      <c r="F4" s="5">
        <v>0.534657090008828</v>
      </c>
      <c r="G4" s="5" t="s">
        <v>30</v>
      </c>
      <c r="H4" s="5">
        <v>0.38034239999999997</v>
      </c>
      <c r="I4" s="5">
        <v>0.18258919999999998</v>
      </c>
      <c r="J4" s="5">
        <v>13.587893333333332</v>
      </c>
      <c r="K4" s="5">
        <v>49.764886666666669</v>
      </c>
      <c r="L4" s="5">
        <v>19.531669314374252</v>
      </c>
      <c r="M4" s="5">
        <v>6.5130453803834252</v>
      </c>
      <c r="N4" s="5">
        <v>0.2208794</v>
      </c>
      <c r="O4" s="5">
        <v>9.5396433333333324</v>
      </c>
      <c r="P4" s="5">
        <v>4.4803066666666662E-2</v>
      </c>
      <c r="Q4" s="5">
        <v>7.3387466666666651E-2</v>
      </c>
      <c r="R4" s="5">
        <v>0.10858366666666666</v>
      </c>
      <c r="S4" s="1"/>
      <c r="T4" s="6">
        <f>SUM(G4:R4)</f>
        <v>99.947723228091007</v>
      </c>
      <c r="U4" s="7">
        <f>O4*(24.305/(24.305+15.999))</f>
        <v>5.7528044664714821</v>
      </c>
      <c r="V4" s="5">
        <v>0.65284374155359937</v>
      </c>
      <c r="W4" s="5">
        <v>0.26582416212861049</v>
      </c>
      <c r="X4" s="8">
        <f t="shared" ref="X4:X67" si="0">J4*((26.982*2)/(26.982*2+15.999*3))*10000</f>
        <v>71915.445693941787</v>
      </c>
      <c r="Y4" s="8">
        <f t="shared" ref="Y4:Y67" si="1">K4*((51.996*2)/(51.996*2+15.999*3))*10000</f>
        <v>340495.04202540976</v>
      </c>
      <c r="Z4" s="8">
        <f t="shared" ref="Z4:Z67" si="2">N4*((54.938)/(54.938+15.999))*10000</f>
        <v>1710.6266796171251</v>
      </c>
      <c r="AA4" s="8">
        <f xml:space="preserve"> I4*0.56016*10000</f>
        <v>1022.7916627199999</v>
      </c>
    </row>
    <row r="5" spans="1:27" s="3" customFormat="1">
      <c r="A5" s="1"/>
      <c r="B5" s="1" t="s">
        <v>31</v>
      </c>
      <c r="C5" s="1"/>
      <c r="D5" s="27"/>
      <c r="E5" s="9" t="s">
        <v>32</v>
      </c>
      <c r="F5" s="9" t="s">
        <v>32</v>
      </c>
      <c r="G5" s="5"/>
      <c r="H5" s="5">
        <v>2.5839796358109554E-2</v>
      </c>
      <c r="I5" s="5">
        <v>1.0983886107774947E-2</v>
      </c>
      <c r="J5" s="5">
        <v>0.15684845491595964</v>
      </c>
      <c r="K5" s="5">
        <v>0.37117418103454558</v>
      </c>
      <c r="L5" s="5">
        <v>0.21105448811238545</v>
      </c>
      <c r="M5" s="9" t="s">
        <v>32</v>
      </c>
      <c r="N5" s="5">
        <v>3.012535255466478E-2</v>
      </c>
      <c r="O5" s="5">
        <v>0.13010585726721932</v>
      </c>
      <c r="P5" s="5">
        <v>6.906199362753415E-3</v>
      </c>
      <c r="Q5" s="5">
        <v>8.4033197255325119E-3</v>
      </c>
      <c r="R5" s="5">
        <v>1.6468602354899876E-2</v>
      </c>
      <c r="S5" s="1"/>
      <c r="T5" s="6"/>
      <c r="U5" s="7"/>
      <c r="V5" s="5"/>
      <c r="W5" s="5"/>
      <c r="X5" s="8">
        <f t="shared" si="0"/>
        <v>830.13799600679135</v>
      </c>
      <c r="Y5" s="8">
        <f t="shared" si="1"/>
        <v>2539.6012497052066</v>
      </c>
      <c r="Z5" s="8">
        <f t="shared" si="2"/>
        <v>233.30936163753387</v>
      </c>
      <c r="AA5" s="8">
        <f t="shared" ref="AA5:AA68" si="3" xml:space="preserve"> I5*0.56016*10000</f>
        <v>61.527336421312143</v>
      </c>
    </row>
    <row r="6" spans="1:27" s="3" customFormat="1">
      <c r="A6" s="1">
        <v>15</v>
      </c>
      <c r="B6" s="2" t="s">
        <v>33</v>
      </c>
      <c r="C6" s="1" t="s">
        <v>29</v>
      </c>
      <c r="D6" s="27" t="s">
        <v>267</v>
      </c>
      <c r="E6" s="5">
        <v>0.72147647659234904</v>
      </c>
      <c r="F6" s="5">
        <v>0.41910303005842292</v>
      </c>
      <c r="G6" s="5">
        <v>2.2912999999999999E-2</v>
      </c>
      <c r="H6" s="5">
        <v>0.35286666666666661</v>
      </c>
      <c r="I6" s="5">
        <v>0.19298146666666668</v>
      </c>
      <c r="J6" s="5">
        <v>13.641833333333334</v>
      </c>
      <c r="K6" s="5">
        <v>52.697393333333345</v>
      </c>
      <c r="L6" s="5">
        <v>15.688851817443705</v>
      </c>
      <c r="M6" s="5">
        <v>5.2346350226460698</v>
      </c>
      <c r="N6" s="5">
        <v>0.16627073333333336</v>
      </c>
      <c r="O6" s="5">
        <v>12.202940000000002</v>
      </c>
      <c r="P6" s="5">
        <v>2.4915428571428571E-2</v>
      </c>
      <c r="Q6" s="5">
        <v>8.0604066666666682E-2</v>
      </c>
      <c r="R6" s="5">
        <v>8.3791466666666647E-2</v>
      </c>
      <c r="S6" s="1"/>
      <c r="T6" s="6">
        <f>SUM(G6:R6)</f>
        <v>100.38999633532789</v>
      </c>
      <c r="U6" s="7">
        <f>O6*(24.305/(24.305+15.999))</f>
        <v>7.3588838998610564</v>
      </c>
      <c r="V6" s="5">
        <v>0.67540070712956812</v>
      </c>
      <c r="W6" s="5">
        <v>0.26073613037287646</v>
      </c>
      <c r="X6" s="8">
        <f t="shared" si="0"/>
        <v>72200.92917880365</v>
      </c>
      <c r="Y6" s="8">
        <f t="shared" si="1"/>
        <v>360559.46993006079</v>
      </c>
      <c r="Z6" s="8">
        <f t="shared" si="2"/>
        <v>1287.7033914412323</v>
      </c>
      <c r="AA6" s="8">
        <f t="shared" si="3"/>
        <v>1081.0049836800001</v>
      </c>
    </row>
    <row r="7" spans="1:27" s="3" customFormat="1">
      <c r="A7" s="1"/>
      <c r="B7" s="1" t="s">
        <v>31</v>
      </c>
      <c r="C7" s="1"/>
      <c r="D7" s="27"/>
      <c r="E7" s="9" t="s">
        <v>32</v>
      </c>
      <c r="F7" s="9" t="s">
        <v>32</v>
      </c>
      <c r="G7" s="5">
        <v>2.6742778464475233E-3</v>
      </c>
      <c r="H7" s="5">
        <v>1.5523286501560291E-2</v>
      </c>
      <c r="I7" s="5">
        <v>1.0806465107694074E-2</v>
      </c>
      <c r="J7" s="5">
        <v>7.2239855112442353E-2</v>
      </c>
      <c r="K7" s="5">
        <v>0.37264293991254638</v>
      </c>
      <c r="L7" s="5">
        <v>0.53119839151004355</v>
      </c>
      <c r="M7" s="9" t="s">
        <v>32</v>
      </c>
      <c r="N7" s="5">
        <v>2.2398879983053416E-2</v>
      </c>
      <c r="O7" s="5">
        <v>0.40306107973854294</v>
      </c>
      <c r="P7" s="5">
        <v>6.0081379518409483E-3</v>
      </c>
      <c r="Q7" s="5">
        <v>1.1736295859223833E-2</v>
      </c>
      <c r="R7" s="5">
        <v>1.4271295570713565E-2</v>
      </c>
      <c r="S7" s="1"/>
      <c r="T7" s="6"/>
      <c r="U7" s="7"/>
      <c r="V7" s="5"/>
      <c r="W7" s="5"/>
      <c r="X7" s="8">
        <f t="shared" si="0"/>
        <v>382.33751545079383</v>
      </c>
      <c r="Y7" s="8">
        <f t="shared" si="1"/>
        <v>2549.6506067798014</v>
      </c>
      <c r="Z7" s="8">
        <f t="shared" si="2"/>
        <v>173.47077949574816</v>
      </c>
      <c r="AA7" s="8">
        <f t="shared" si="3"/>
        <v>60.533494947259129</v>
      </c>
    </row>
    <row r="8" spans="1:27" s="3" customFormat="1">
      <c r="A8" s="1">
        <v>15</v>
      </c>
      <c r="B8" s="2" t="s">
        <v>34</v>
      </c>
      <c r="C8" s="1" t="s">
        <v>29</v>
      </c>
      <c r="D8" s="27" t="s">
        <v>265</v>
      </c>
      <c r="E8" s="5">
        <v>0.72231240860938661</v>
      </c>
      <c r="F8" s="5">
        <v>0.47260061055612801</v>
      </c>
      <c r="G8" s="5">
        <v>2.1833999999999999E-2</v>
      </c>
      <c r="H8" s="5">
        <v>0.36079828571428568</v>
      </c>
      <c r="I8" s="5">
        <v>0.19488871428571425</v>
      </c>
      <c r="J8" s="5">
        <v>13.416621428571428</v>
      </c>
      <c r="K8" s="5">
        <v>52.043664285714286</v>
      </c>
      <c r="L8" s="5">
        <v>17.524223866928008</v>
      </c>
      <c r="M8" s="5">
        <v>5.536740246705615</v>
      </c>
      <c r="N8" s="5">
        <v>0.18398814285714288</v>
      </c>
      <c r="O8" s="5">
        <v>10.974357142857144</v>
      </c>
      <c r="P8" s="5">
        <v>3.0807357142857143E-2</v>
      </c>
      <c r="Q8" s="5">
        <v>7.5878142857142866E-2</v>
      </c>
      <c r="R8" s="5">
        <v>0.10645514285714285</v>
      </c>
      <c r="S8" s="1"/>
      <c r="T8" s="6">
        <f>SUM(G8:R8)</f>
        <v>100.4702567564908</v>
      </c>
      <c r="U8" s="7">
        <f>O8*(24.305/(24.305+15.999))</f>
        <v>6.6179969818663871</v>
      </c>
      <c r="V8" s="5">
        <v>0.6730780408550936</v>
      </c>
      <c r="W8" s="5">
        <v>0.25875980774412927</v>
      </c>
      <c r="X8" s="8">
        <f t="shared" si="0"/>
        <v>71008.969975915155</v>
      </c>
      <c r="Y8" s="8">
        <f t="shared" si="1"/>
        <v>356086.60734658426</v>
      </c>
      <c r="Z8" s="8">
        <f t="shared" si="2"/>
        <v>1424.9179683783802</v>
      </c>
      <c r="AA8" s="8">
        <f t="shared" si="3"/>
        <v>1091.6886219428568</v>
      </c>
    </row>
    <row r="9" spans="1:27" s="3" customFormat="1">
      <c r="A9" s="1"/>
      <c r="B9" s="1" t="s">
        <v>31</v>
      </c>
      <c r="C9" s="1"/>
      <c r="D9" s="27"/>
      <c r="E9" s="9" t="s">
        <v>32</v>
      </c>
      <c r="F9" s="9" t="s">
        <v>32</v>
      </c>
      <c r="G9" s="5">
        <v>1.2456393057382222E-2</v>
      </c>
      <c r="H9" s="5">
        <v>1.5220923728304308E-2</v>
      </c>
      <c r="I9" s="5">
        <v>8.3486141404387603E-3</v>
      </c>
      <c r="J9" s="5">
        <v>5.9547229846715864E-2</v>
      </c>
      <c r="K9" s="5">
        <v>0.34161589002662257</v>
      </c>
      <c r="L9" s="5">
        <v>0.49094520726702451</v>
      </c>
      <c r="M9" s="9" t="s">
        <v>32</v>
      </c>
      <c r="N9" s="5">
        <v>2.6749860482330905E-2</v>
      </c>
      <c r="O9" s="5">
        <v>0.31736313516292253</v>
      </c>
      <c r="P9" s="5">
        <v>7.0105686766716458E-3</v>
      </c>
      <c r="Q9" s="5">
        <v>8.0391677703329761E-3</v>
      </c>
      <c r="R9" s="5">
        <v>1.4511126499542219E-2</v>
      </c>
      <c r="S9" s="1"/>
      <c r="T9" s="6"/>
      <c r="U9" s="7"/>
      <c r="V9" s="5"/>
      <c r="W9" s="5"/>
      <c r="X9" s="8">
        <f t="shared" si="0"/>
        <v>315.16037616815981</v>
      </c>
      <c r="Y9" s="8">
        <f t="shared" si="1"/>
        <v>2337.3612324344876</v>
      </c>
      <c r="Z9" s="8">
        <f t="shared" si="2"/>
        <v>207.16746340813614</v>
      </c>
      <c r="AA9" s="8">
        <f t="shared" si="3"/>
        <v>46.765596969081756</v>
      </c>
    </row>
    <row r="10" spans="1:27" s="3" customFormat="1">
      <c r="A10" s="1">
        <v>15</v>
      </c>
      <c r="B10" s="2" t="s">
        <v>35</v>
      </c>
      <c r="C10" s="1" t="s">
        <v>29</v>
      </c>
      <c r="D10" s="27" t="s">
        <v>267</v>
      </c>
      <c r="E10" s="5">
        <v>0.73155791187150143</v>
      </c>
      <c r="F10" s="5">
        <v>0.4104685086422537</v>
      </c>
      <c r="G10" s="5">
        <v>0.11384966666666667</v>
      </c>
      <c r="H10" s="5">
        <v>0.35037540000000006</v>
      </c>
      <c r="I10" s="5">
        <v>0.18998246666666668</v>
      </c>
      <c r="J10" s="5">
        <v>13.092537333333333</v>
      </c>
      <c r="K10" s="5">
        <v>53.208133333333336</v>
      </c>
      <c r="L10" s="5">
        <v>15.326982387194901</v>
      </c>
      <c r="M10" s="5">
        <v>5.4283526010088732</v>
      </c>
      <c r="N10" s="5">
        <v>0.1779348</v>
      </c>
      <c r="O10" s="5">
        <v>12.353183333333336</v>
      </c>
      <c r="P10" s="5">
        <v>2.5762399999999998E-2</v>
      </c>
      <c r="Q10" s="5">
        <v>0.10306113333333335</v>
      </c>
      <c r="R10" s="5">
        <v>7.5495133333333353E-2</v>
      </c>
      <c r="S10" s="1"/>
      <c r="T10" s="6">
        <f>SUM(G10:R10)</f>
        <v>100.44564998820377</v>
      </c>
      <c r="U10" s="7">
        <f>O10*(24.305/(24.305+15.999))</f>
        <v>7.4494869223071332</v>
      </c>
      <c r="V10" s="5">
        <v>0.68303223168128635</v>
      </c>
      <c r="W10" s="5">
        <v>0.2506357945914735</v>
      </c>
      <c r="X10" s="8">
        <f t="shared" si="0"/>
        <v>69293.71864301055</v>
      </c>
      <c r="Y10" s="8">
        <f t="shared" si="1"/>
        <v>364053.99085460132</v>
      </c>
      <c r="Z10" s="8">
        <f t="shared" si="2"/>
        <v>1378.0371375163879</v>
      </c>
      <c r="AA10" s="8">
        <f t="shared" si="3"/>
        <v>1064.2057852800001</v>
      </c>
    </row>
    <row r="11" spans="1:27" s="3" customFormat="1">
      <c r="A11" s="1"/>
      <c r="B11" s="1" t="s">
        <v>31</v>
      </c>
      <c r="C11" s="1"/>
      <c r="D11" s="27"/>
      <c r="E11" s="9" t="s">
        <v>32</v>
      </c>
      <c r="F11" s="9" t="s">
        <v>32</v>
      </c>
      <c r="G11" s="5">
        <v>0.16719102828900037</v>
      </c>
      <c r="H11" s="5">
        <v>1.5531636818350562E-2</v>
      </c>
      <c r="I11" s="5">
        <v>1.2159647832463072E-2</v>
      </c>
      <c r="J11" s="5">
        <v>2.3274867031182809</v>
      </c>
      <c r="K11" s="5">
        <v>0.95457195992060595</v>
      </c>
      <c r="L11" s="5">
        <v>1.63463129315801</v>
      </c>
      <c r="M11" s="9" t="s">
        <v>32</v>
      </c>
      <c r="N11" s="5">
        <v>6.6446074347333892E-2</v>
      </c>
      <c r="O11" s="5">
        <v>0.88226246492968807</v>
      </c>
      <c r="P11" s="5">
        <v>8.0583108988706402E-3</v>
      </c>
      <c r="Q11" s="5">
        <v>2.5210027766366119E-2</v>
      </c>
      <c r="R11" s="5">
        <v>1.2462461972239679E-2</v>
      </c>
      <c r="S11" s="1"/>
      <c r="T11" s="6"/>
      <c r="U11" s="7"/>
      <c r="V11" s="5"/>
      <c r="W11" s="5"/>
      <c r="X11" s="8">
        <f t="shared" si="0"/>
        <v>12318.483777824355</v>
      </c>
      <c r="Y11" s="8">
        <f t="shared" si="1"/>
        <v>6531.2520811416389</v>
      </c>
      <c r="Z11" s="8">
        <f t="shared" si="2"/>
        <v>514.59949426869332</v>
      </c>
      <c r="AA11" s="8">
        <f t="shared" si="3"/>
        <v>68.113483298325136</v>
      </c>
    </row>
    <row r="12" spans="1:27" s="3" customFormat="1">
      <c r="A12" s="1">
        <v>15</v>
      </c>
      <c r="B12" s="2" t="s">
        <v>36</v>
      </c>
      <c r="C12" s="1" t="s">
        <v>29</v>
      </c>
      <c r="D12" s="27" t="s">
        <v>267</v>
      </c>
      <c r="E12" s="5">
        <v>0.7175413191451292</v>
      </c>
      <c r="F12" s="5">
        <v>0.44496274544345865</v>
      </c>
      <c r="G12" s="5">
        <v>1.5910333333333332E-2</v>
      </c>
      <c r="H12" s="5">
        <v>0.34567766666666672</v>
      </c>
      <c r="I12" s="5">
        <v>0.18390060000000003</v>
      </c>
      <c r="J12" s="5">
        <v>13.769959999999999</v>
      </c>
      <c r="K12" s="5">
        <v>52.165186666666663</v>
      </c>
      <c r="L12" s="5">
        <v>16.606850537012328</v>
      </c>
      <c r="M12" s="5">
        <v>5.5005215720654013</v>
      </c>
      <c r="N12" s="5">
        <v>0.18206619999999998</v>
      </c>
      <c r="O12" s="5">
        <v>11.624673333333332</v>
      </c>
      <c r="P12" s="5">
        <v>2.961066666666666E-2</v>
      </c>
      <c r="Q12" s="5">
        <v>9.5531333333333343E-2</v>
      </c>
      <c r="R12" s="5">
        <v>9.5702200000000001E-2</v>
      </c>
      <c r="S12" s="1"/>
      <c r="T12" s="6">
        <f>SUM(G12:R12)</f>
        <v>100.61559110907771</v>
      </c>
      <c r="U12" s="7">
        <f>O12*(24.305/(24.305+15.999))</f>
        <v>7.010164881070529</v>
      </c>
      <c r="V12" s="5">
        <v>0.66933487424653049</v>
      </c>
      <c r="W12" s="5">
        <v>0.26348231186892374</v>
      </c>
      <c r="X12" s="8">
        <f t="shared" si="0"/>
        <v>72879.053897078295</v>
      </c>
      <c r="Y12" s="8">
        <f t="shared" si="1"/>
        <v>356918.07248156116</v>
      </c>
      <c r="Z12" s="8">
        <f t="shared" si="2"/>
        <v>1410.0332542396777</v>
      </c>
      <c r="AA12" s="8">
        <f t="shared" si="3"/>
        <v>1030.1376009600001</v>
      </c>
    </row>
    <row r="13" spans="1:27" s="3" customFormat="1">
      <c r="A13" s="1"/>
      <c r="B13" s="1" t="s">
        <v>31</v>
      </c>
      <c r="C13" s="1"/>
      <c r="D13" s="27"/>
      <c r="E13" s="9" t="s">
        <v>32</v>
      </c>
      <c r="F13" s="9" t="s">
        <v>32</v>
      </c>
      <c r="G13" s="5">
        <v>1.6895734175623534E-3</v>
      </c>
      <c r="H13" s="5">
        <v>1.7550612226466901E-2</v>
      </c>
      <c r="I13" s="5">
        <v>9.5414791890086788E-3</v>
      </c>
      <c r="J13" s="5">
        <v>8.4972598944769245E-2</v>
      </c>
      <c r="K13" s="5">
        <v>0.25425314119893117</v>
      </c>
      <c r="L13" s="5">
        <v>0.20798614605877255</v>
      </c>
      <c r="M13" s="9" t="s">
        <v>32</v>
      </c>
      <c r="N13" s="5">
        <v>2.0896410095653177E-2</v>
      </c>
      <c r="O13" s="5">
        <v>0.16241198260977574</v>
      </c>
      <c r="P13" s="5">
        <v>7.4269667877719346E-3</v>
      </c>
      <c r="Q13" s="5">
        <v>7.285528431336296E-3</v>
      </c>
      <c r="R13" s="5">
        <v>1.6496054472855935E-2</v>
      </c>
      <c r="S13" s="1"/>
      <c r="T13" s="6"/>
      <c r="U13" s="7"/>
      <c r="V13" s="5"/>
      <c r="W13" s="5"/>
      <c r="X13" s="8">
        <f t="shared" si="0"/>
        <v>449.72698673566629</v>
      </c>
      <c r="Y13" s="8">
        <f t="shared" si="1"/>
        <v>1739.6188315969741</v>
      </c>
      <c r="Z13" s="8">
        <f t="shared" si="2"/>
        <v>161.83472346377692</v>
      </c>
      <c r="AA13" s="8">
        <f t="shared" si="3"/>
        <v>53.447549825151015</v>
      </c>
    </row>
    <row r="14" spans="1:27" s="3" customFormat="1">
      <c r="A14" s="1">
        <v>15</v>
      </c>
      <c r="B14" s="2" t="s">
        <v>37</v>
      </c>
      <c r="C14" s="1" t="s">
        <v>29</v>
      </c>
      <c r="D14" s="27" t="s">
        <v>266</v>
      </c>
      <c r="E14" s="5">
        <v>0.70404334276002145</v>
      </c>
      <c r="F14" s="5">
        <v>0.48296643168905767</v>
      </c>
      <c r="G14" s="5" t="s">
        <v>30</v>
      </c>
      <c r="H14" s="5">
        <v>0.38809813333333337</v>
      </c>
      <c r="I14" s="5">
        <v>0.18426773333333329</v>
      </c>
      <c r="J14" s="5">
        <v>14.247453333333333</v>
      </c>
      <c r="K14" s="5">
        <v>50.54341999999999</v>
      </c>
      <c r="L14" s="5">
        <v>17.925252657438957</v>
      </c>
      <c r="M14" s="5">
        <v>5.8826582366527402</v>
      </c>
      <c r="N14" s="5">
        <v>0.19485880000000003</v>
      </c>
      <c r="O14" s="5">
        <v>10.768670000000002</v>
      </c>
      <c r="P14" s="5">
        <v>3.0988399999999992E-2</v>
      </c>
      <c r="Q14" s="5">
        <v>0.11219766666666665</v>
      </c>
      <c r="R14" s="5">
        <v>9.0550199999999983E-2</v>
      </c>
      <c r="S14" s="1"/>
      <c r="T14" s="6">
        <f>SUM(G14:R14)</f>
        <v>100.36841516075836</v>
      </c>
      <c r="U14" s="7">
        <f>O14*(24.305/(24.305+15.999))</f>
        <v>6.4939590201965069</v>
      </c>
      <c r="V14" s="5">
        <v>0.65310084271459923</v>
      </c>
      <c r="W14" s="5">
        <v>0.27454210630368808</v>
      </c>
      <c r="X14" s="8">
        <f t="shared" si="0"/>
        <v>75406.240786182942</v>
      </c>
      <c r="Y14" s="8">
        <f t="shared" si="1"/>
        <v>345821.82477942476</v>
      </c>
      <c r="Z14" s="8">
        <f t="shared" si="2"/>
        <v>1509.1070604057124</v>
      </c>
      <c r="AA14" s="8">
        <f t="shared" si="3"/>
        <v>1032.1941350399998</v>
      </c>
    </row>
    <row r="15" spans="1:27" s="3" customFormat="1">
      <c r="A15" s="1"/>
      <c r="B15" s="1" t="s">
        <v>31</v>
      </c>
      <c r="C15" s="1"/>
      <c r="D15" s="27"/>
      <c r="E15" s="9" t="s">
        <v>32</v>
      </c>
      <c r="F15" s="9" t="s">
        <v>32</v>
      </c>
      <c r="G15" s="5"/>
      <c r="H15" s="5">
        <v>2.6848647358497457E-2</v>
      </c>
      <c r="I15" s="5">
        <v>1.0709727790769518E-2</v>
      </c>
      <c r="J15" s="5">
        <v>0.30936775819326079</v>
      </c>
      <c r="K15" s="5">
        <v>0.49371672647379394</v>
      </c>
      <c r="L15" s="5">
        <v>0.40677977158584094</v>
      </c>
      <c r="M15" s="9" t="s">
        <v>32</v>
      </c>
      <c r="N15" s="5">
        <v>2.2010933562987993E-2</v>
      </c>
      <c r="O15" s="5">
        <v>0.30428605890322535</v>
      </c>
      <c r="P15" s="5">
        <v>8.2705920137039392E-3</v>
      </c>
      <c r="Q15" s="5">
        <v>1.5463893427994852E-2</v>
      </c>
      <c r="R15" s="5">
        <v>2.0495348873760255E-2</v>
      </c>
      <c r="S15" s="1"/>
      <c r="T15" s="6"/>
      <c r="U15" s="7"/>
      <c r="V15" s="5"/>
      <c r="W15" s="5"/>
      <c r="X15" s="8">
        <f t="shared" si="0"/>
        <v>1637.3634726161104</v>
      </c>
      <c r="Y15" s="8">
        <f t="shared" si="1"/>
        <v>3378.0464256928317</v>
      </c>
      <c r="Z15" s="8">
        <f t="shared" si="2"/>
        <v>170.46628248776162</v>
      </c>
      <c r="AA15" s="8">
        <f t="shared" si="3"/>
        <v>59.991611192774528</v>
      </c>
    </row>
    <row r="16" spans="1:27" s="3" customFormat="1">
      <c r="A16" s="1">
        <v>15</v>
      </c>
      <c r="B16" s="2" t="s">
        <v>38</v>
      </c>
      <c r="C16" s="1" t="s">
        <v>29</v>
      </c>
      <c r="D16" s="27" t="s">
        <v>266</v>
      </c>
      <c r="E16" s="5">
        <v>0.70734099759489455</v>
      </c>
      <c r="F16" s="5">
        <v>0.49983160005252208</v>
      </c>
      <c r="G16" s="5" t="s">
        <v>39</v>
      </c>
      <c r="H16" s="5">
        <v>0.40913613333333332</v>
      </c>
      <c r="I16" s="5">
        <v>0.19193399999999999</v>
      </c>
      <c r="J16" s="5">
        <v>13.993559999999999</v>
      </c>
      <c r="K16" s="5">
        <v>50.437233333333332</v>
      </c>
      <c r="L16" s="5">
        <v>18.302812685138409</v>
      </c>
      <c r="M16" s="5">
        <v>5.5929903376251131</v>
      </c>
      <c r="N16" s="5">
        <v>0.22115093333333335</v>
      </c>
      <c r="O16" s="5">
        <v>10.362550666666667</v>
      </c>
      <c r="P16" s="5">
        <f>N92*(54.938/(54.938+15.999))</f>
        <v>0.17414352881758935</v>
      </c>
      <c r="Q16" s="5" t="s">
        <v>40</v>
      </c>
      <c r="R16" s="5" t="s">
        <v>40</v>
      </c>
      <c r="S16" s="1"/>
      <c r="T16" s="6">
        <f>SUM(G16:R16)</f>
        <v>99.685511618247773</v>
      </c>
      <c r="U16" s="7">
        <f>O16*(24.305/(24.305+15.999))</f>
        <v>6.2490520532287945</v>
      </c>
      <c r="V16" s="5">
        <v>0.65956942616171998</v>
      </c>
      <c r="W16" s="5">
        <v>0.27289373998359356</v>
      </c>
      <c r="X16" s="8">
        <f t="shared" si="0"/>
        <v>74062.481913672862</v>
      </c>
      <c r="Y16" s="8">
        <f t="shared" si="1"/>
        <v>345095.28773792839</v>
      </c>
      <c r="Z16" s="8">
        <f t="shared" si="2"/>
        <v>1712.7296016841237</v>
      </c>
      <c r="AA16" s="8">
        <f t="shared" si="3"/>
        <v>1075.1374943999999</v>
      </c>
    </row>
    <row r="17" spans="1:27" s="3" customFormat="1">
      <c r="A17" s="1"/>
      <c r="B17" s="1" t="s">
        <v>31</v>
      </c>
      <c r="C17" s="1"/>
      <c r="D17" s="27"/>
      <c r="E17" s="9" t="s">
        <v>32</v>
      </c>
      <c r="F17" s="9" t="s">
        <v>32</v>
      </c>
      <c r="G17" s="5"/>
      <c r="H17" s="5">
        <v>1.4934847126610909E-2</v>
      </c>
      <c r="I17" s="5">
        <v>8.0815968365522579E-3</v>
      </c>
      <c r="J17" s="5">
        <v>0.18867578692410056</v>
      </c>
      <c r="K17" s="5">
        <v>0.23082202997939663</v>
      </c>
      <c r="L17" s="5">
        <v>0.27246437215760527</v>
      </c>
      <c r="M17" s="9" t="s">
        <v>32</v>
      </c>
      <c r="N17" s="5">
        <v>1.4579065134964028E-2</v>
      </c>
      <c r="O17" s="5">
        <v>0.2208876163982382</v>
      </c>
      <c r="P17" s="9" t="s">
        <v>32</v>
      </c>
      <c r="Q17" s="9" t="s">
        <v>32</v>
      </c>
      <c r="R17" s="9" t="s">
        <v>32</v>
      </c>
      <c r="S17" s="1"/>
      <c r="T17" s="6"/>
      <c r="U17" s="7"/>
      <c r="V17" s="5"/>
      <c r="W17" s="5"/>
      <c r="X17" s="8">
        <f t="shared" si="0"/>
        <v>998.5877115340337</v>
      </c>
      <c r="Y17" s="8">
        <f t="shared" si="1"/>
        <v>1579.3014324469148</v>
      </c>
      <c r="Z17" s="8">
        <f t="shared" si="2"/>
        <v>112.90929703605367</v>
      </c>
      <c r="AA17" s="8">
        <f t="shared" si="3"/>
        <v>45.269872839631134</v>
      </c>
    </row>
    <row r="18" spans="1:27" s="3" customFormat="1">
      <c r="A18" s="1">
        <v>15</v>
      </c>
      <c r="B18" s="2" t="s">
        <v>41</v>
      </c>
      <c r="C18" s="1" t="s">
        <v>29</v>
      </c>
      <c r="D18" s="27" t="s">
        <v>267</v>
      </c>
      <c r="E18" s="5">
        <v>0.72240133826667519</v>
      </c>
      <c r="F18" s="5">
        <v>0.45532869107129259</v>
      </c>
      <c r="G18" s="5">
        <v>1.7121999999999998E-2</v>
      </c>
      <c r="H18" s="5">
        <v>0.34774106666666671</v>
      </c>
      <c r="I18" s="5">
        <v>0.19717660000000001</v>
      </c>
      <c r="J18" s="5">
        <v>13.621933333333333</v>
      </c>
      <c r="K18" s="5">
        <v>52.86351333333333</v>
      </c>
      <c r="L18" s="5">
        <v>16.832824032652557</v>
      </c>
      <c r="M18" s="5">
        <v>4.5545980281980034</v>
      </c>
      <c r="N18" s="5">
        <v>0.20193260000000002</v>
      </c>
      <c r="O18" s="5">
        <v>11.389246666666667</v>
      </c>
      <c r="P18" s="5" t="s">
        <v>40</v>
      </c>
      <c r="Q18" s="5" t="s">
        <v>40</v>
      </c>
      <c r="R18" s="5" t="s">
        <v>40</v>
      </c>
      <c r="S18" s="1"/>
      <c r="T18" s="6">
        <f>SUM(G18:R18)</f>
        <v>100.02608766085055</v>
      </c>
      <c r="U18" s="7">
        <f>O18*(24.305/(24.305+15.999))</f>
        <v>6.8681927410017201</v>
      </c>
      <c r="V18" s="5">
        <v>0.68324132476912514</v>
      </c>
      <c r="W18" s="5">
        <v>0.26255056206277039</v>
      </c>
      <c r="X18" s="8">
        <f t="shared" si="0"/>
        <v>72095.606202371491</v>
      </c>
      <c r="Y18" s="8">
        <f t="shared" si="1"/>
        <v>361696.075279132</v>
      </c>
      <c r="Z18" s="8">
        <f t="shared" si="2"/>
        <v>1563.8909424982733</v>
      </c>
      <c r="AA18" s="8">
        <f t="shared" si="3"/>
        <v>1104.5044425600001</v>
      </c>
    </row>
    <row r="19" spans="1:27" s="3" customFormat="1">
      <c r="A19" s="1"/>
      <c r="B19" s="1" t="s">
        <v>31</v>
      </c>
      <c r="C19" s="1"/>
      <c r="D19" s="27"/>
      <c r="E19" s="9" t="s">
        <v>32</v>
      </c>
      <c r="F19" s="9" t="s">
        <v>32</v>
      </c>
      <c r="G19" s="5">
        <v>3.9747982338730094E-3</v>
      </c>
      <c r="H19" s="5">
        <v>1.554806883032041E-2</v>
      </c>
      <c r="I19" s="5">
        <v>1.1160219773821662E-2</v>
      </c>
      <c r="J19" s="5">
        <v>0.28418984516558315</v>
      </c>
      <c r="K19" s="5">
        <v>0.73137915598513148</v>
      </c>
      <c r="L19" s="5">
        <v>0.44812389942748615</v>
      </c>
      <c r="M19" s="9" t="s">
        <v>32</v>
      </c>
      <c r="N19" s="5">
        <v>1.529195573682918E-2</v>
      </c>
      <c r="O19" s="5">
        <v>0.3171859140870511</v>
      </c>
      <c r="P19" s="10" t="s">
        <v>32</v>
      </c>
      <c r="Q19" s="10" t="s">
        <v>32</v>
      </c>
      <c r="R19" s="10" t="s">
        <v>32</v>
      </c>
      <c r="S19" s="1"/>
      <c r="T19" s="6"/>
      <c r="U19" s="7"/>
      <c r="V19" s="5"/>
      <c r="W19" s="5"/>
      <c r="X19" s="8">
        <f t="shared" si="0"/>
        <v>1504.1065509867035</v>
      </c>
      <c r="Y19" s="8">
        <f t="shared" si="1"/>
        <v>5004.1503785935693</v>
      </c>
      <c r="Z19" s="8">
        <f t="shared" si="2"/>
        <v>118.43036275426385</v>
      </c>
      <c r="AA19" s="8">
        <f t="shared" si="3"/>
        <v>62.515087085039426</v>
      </c>
    </row>
    <row r="20" spans="1:27" s="3" customFormat="1">
      <c r="A20" s="1">
        <v>15</v>
      </c>
      <c r="B20" s="2" t="s">
        <v>42</v>
      </c>
      <c r="C20" s="1" t="s">
        <v>29</v>
      </c>
      <c r="D20" s="27" t="s">
        <v>267</v>
      </c>
      <c r="E20" s="5">
        <v>0.72065104747809827</v>
      </c>
      <c r="F20" s="5">
        <v>0.44805385241524354</v>
      </c>
      <c r="G20" s="5" t="s">
        <v>39</v>
      </c>
      <c r="H20" s="5">
        <v>0.35140559999999998</v>
      </c>
      <c r="I20" s="5">
        <v>0.1890512</v>
      </c>
      <c r="J20" s="5">
        <v>13.713926666666671</v>
      </c>
      <c r="K20" s="5">
        <v>52.758920000000003</v>
      </c>
      <c r="L20" s="5">
        <v>16.55674862811177</v>
      </c>
      <c r="M20" s="5">
        <v>4.5181260502705909</v>
      </c>
      <c r="N20" s="5">
        <v>0.19791753333333334</v>
      </c>
      <c r="O20" s="5">
        <v>11.540333333333335</v>
      </c>
      <c r="P20" s="5" t="s">
        <v>40</v>
      </c>
      <c r="Q20" s="5" t="s">
        <v>40</v>
      </c>
      <c r="R20" s="5" t="s">
        <v>40</v>
      </c>
      <c r="S20" s="1"/>
      <c r="T20" s="6">
        <f>SUM(G20:R20)</f>
        <v>99.826429011715717</v>
      </c>
      <c r="U20" s="7">
        <f>O20*(24.305/(24.305+15.999))</f>
        <v>6.9593043287680301</v>
      </c>
      <c r="V20" s="5">
        <v>0.68194091456232886</v>
      </c>
      <c r="W20" s="5">
        <v>0.26434358325220342</v>
      </c>
      <c r="X20" s="8">
        <f t="shared" si="0"/>
        <v>72582.491211345536</v>
      </c>
      <c r="Y20" s="8">
        <f t="shared" si="1"/>
        <v>360980.43994236429</v>
      </c>
      <c r="Z20" s="8">
        <f t="shared" si="2"/>
        <v>1532.7957830563271</v>
      </c>
      <c r="AA20" s="8">
        <f t="shared" si="3"/>
        <v>1058.9892019200001</v>
      </c>
    </row>
    <row r="21" spans="1:27" s="3" customFormat="1">
      <c r="A21" s="1"/>
      <c r="B21" s="1" t="s">
        <v>31</v>
      </c>
      <c r="C21" s="1"/>
      <c r="D21" s="27"/>
      <c r="E21" s="9" t="s">
        <v>32</v>
      </c>
      <c r="F21" s="9" t="s">
        <v>32</v>
      </c>
      <c r="G21" s="5"/>
      <c r="H21" s="5">
        <v>1.2954756538485341E-2</v>
      </c>
      <c r="I21" s="5">
        <v>8.6589900367850577E-3</v>
      </c>
      <c r="J21" s="5">
        <v>0.12622065410941874</v>
      </c>
      <c r="K21" s="5">
        <v>0.22936605241403962</v>
      </c>
      <c r="L21" s="5">
        <v>0.44171977520768002</v>
      </c>
      <c r="M21" s="9" t="s">
        <v>32</v>
      </c>
      <c r="N21" s="5">
        <v>1.5978389579440751E-2</v>
      </c>
      <c r="O21" s="5">
        <v>0.17379116641477912</v>
      </c>
      <c r="P21" s="9" t="s">
        <v>32</v>
      </c>
      <c r="Q21" s="9" t="s">
        <v>32</v>
      </c>
      <c r="R21" s="9" t="s">
        <v>32</v>
      </c>
      <c r="S21" s="1"/>
      <c r="T21" s="6"/>
      <c r="U21" s="7"/>
      <c r="V21" s="5"/>
      <c r="W21" s="5"/>
      <c r="X21" s="8">
        <f t="shared" si="0"/>
        <v>668.03693356878341</v>
      </c>
      <c r="Y21" s="8">
        <f t="shared" si="1"/>
        <v>1569.3395260604916</v>
      </c>
      <c r="Z21" s="8">
        <f t="shared" si="2"/>
        <v>123.74653096625401</v>
      </c>
      <c r="AA21" s="8">
        <f t="shared" si="3"/>
        <v>48.504198590055175</v>
      </c>
    </row>
    <row r="22" spans="1:27" s="3" customFormat="1">
      <c r="A22" s="1">
        <v>14</v>
      </c>
      <c r="B22" s="2" t="s">
        <v>43</v>
      </c>
      <c r="C22" s="1" t="s">
        <v>44</v>
      </c>
      <c r="D22" s="28" t="s">
        <v>264</v>
      </c>
      <c r="E22" s="5">
        <v>0.65682634773499382</v>
      </c>
      <c r="F22" s="5">
        <v>0.75821507071203753</v>
      </c>
      <c r="G22" s="5">
        <v>0.12267400000000001</v>
      </c>
      <c r="H22" s="5">
        <v>0.76692207142857138</v>
      </c>
      <c r="I22" s="5">
        <v>0.22637578571428571</v>
      </c>
      <c r="J22" s="5">
        <v>14.985292857142856</v>
      </c>
      <c r="K22" s="5">
        <v>42.771842857142857</v>
      </c>
      <c r="L22" s="5">
        <v>27.008255804480328</v>
      </c>
      <c r="M22" s="5">
        <v>8.33732899510035</v>
      </c>
      <c r="N22" s="5">
        <v>0.3547414285714286</v>
      </c>
      <c r="O22" s="5">
        <v>4.8331278571428564</v>
      </c>
      <c r="P22" s="5">
        <v>4.5908857142857147E-2</v>
      </c>
      <c r="Q22" s="5">
        <v>2.8810230769230775E-2</v>
      </c>
      <c r="R22" s="5">
        <v>0.19117628571428566</v>
      </c>
      <c r="S22" s="1"/>
      <c r="T22" s="6">
        <f>SUM(G22:R22)</f>
        <v>99.672457030349918</v>
      </c>
      <c r="U22" s="7">
        <f>O22*(24.305/(24.305+15.999))</f>
        <v>2.914578517463704</v>
      </c>
      <c r="V22" s="5">
        <v>0.58547246933276753</v>
      </c>
      <c r="W22" s="5">
        <v>0.30589321864810637</v>
      </c>
      <c r="X22" s="8">
        <f t="shared" si="0"/>
        <v>79311.339016178448</v>
      </c>
      <c r="Y22" s="8">
        <f t="shared" si="1"/>
        <v>292648.1181138109</v>
      </c>
      <c r="Z22" s="8">
        <f t="shared" si="2"/>
        <v>2747.3370177561983</v>
      </c>
      <c r="AA22" s="8">
        <f t="shared" si="3"/>
        <v>1268.0666012571428</v>
      </c>
    </row>
    <row r="23" spans="1:27" s="3" customFormat="1">
      <c r="A23" s="1"/>
      <c r="B23" s="1" t="s">
        <v>31</v>
      </c>
      <c r="C23" s="1"/>
      <c r="D23" s="28"/>
      <c r="E23" s="9" t="s">
        <v>32</v>
      </c>
      <c r="F23" s="9" t="s">
        <v>32</v>
      </c>
      <c r="G23" s="5"/>
      <c r="H23" s="5">
        <v>5.7052390454151579E-2</v>
      </c>
      <c r="I23" s="5">
        <v>1.0903568633734069E-2</v>
      </c>
      <c r="J23" s="5">
        <v>0.40714416358957534</v>
      </c>
      <c r="K23" s="5">
        <v>0.44218464593301027</v>
      </c>
      <c r="L23" s="5">
        <v>0.51587816220669713</v>
      </c>
      <c r="M23" s="9" t="s">
        <v>32</v>
      </c>
      <c r="N23" s="5">
        <v>1.2074684685892888E-2</v>
      </c>
      <c r="O23" s="5">
        <v>0.1938403687882842</v>
      </c>
      <c r="P23" s="5">
        <v>6.535184240321389E-3</v>
      </c>
      <c r="Q23" s="5">
        <v>6.6906311629751289E-3</v>
      </c>
      <c r="R23" s="5">
        <v>1.7516743196718396E-2</v>
      </c>
      <c r="S23" s="1"/>
      <c r="T23" s="6"/>
      <c r="U23" s="7"/>
      <c r="V23" s="5"/>
      <c r="W23" s="5"/>
      <c r="X23" s="8">
        <f t="shared" si="0"/>
        <v>2154.8560374994204</v>
      </c>
      <c r="Y23" s="8">
        <f t="shared" si="1"/>
        <v>3025.4601122361223</v>
      </c>
      <c r="Z23" s="8">
        <f t="shared" si="2"/>
        <v>93.513825968617724</v>
      </c>
      <c r="AA23" s="8">
        <f t="shared" si="3"/>
        <v>61.077430058724758</v>
      </c>
    </row>
    <row r="24" spans="1:27" s="3" customFormat="1">
      <c r="A24" s="1">
        <v>14</v>
      </c>
      <c r="B24" s="2" t="s">
        <v>45</v>
      </c>
      <c r="C24" s="1" t="s">
        <v>44</v>
      </c>
      <c r="D24" s="28" t="s">
        <v>264</v>
      </c>
      <c r="E24" s="5">
        <v>0.68857589117542684</v>
      </c>
      <c r="F24" s="5">
        <v>0.7884116047201799</v>
      </c>
      <c r="G24" s="5">
        <v>6.1053499999999997E-2</v>
      </c>
      <c r="H24" s="5">
        <v>0.67022407142857143</v>
      </c>
      <c r="I24" s="5">
        <v>0.23341171428571425</v>
      </c>
      <c r="J24" s="5">
        <v>13.045345714285714</v>
      </c>
      <c r="K24" s="5">
        <v>42.891657142857142</v>
      </c>
      <c r="L24" s="5">
        <v>27.538769910829135</v>
      </c>
      <c r="M24" s="5">
        <v>10.293896308464179</v>
      </c>
      <c r="N24" s="5">
        <v>0.37378464285714286</v>
      </c>
      <c r="O24" s="5">
        <v>4.1833964285714282</v>
      </c>
      <c r="P24" s="5">
        <v>4.5660928571428575E-2</v>
      </c>
      <c r="Q24" s="5">
        <v>3.2919666666666667E-2</v>
      </c>
      <c r="R24" s="5">
        <v>0.20213085714285714</v>
      </c>
      <c r="S24" s="1"/>
      <c r="T24" s="6">
        <f>SUM(G24:R24)</f>
        <v>99.572250885959988</v>
      </c>
      <c r="U24" s="7">
        <f>O24*(24.305/(24.305+15.999))</f>
        <v>2.5227632541789538</v>
      </c>
      <c r="V24" s="5">
        <v>0.5945238618441322</v>
      </c>
      <c r="W24" s="5">
        <v>0.26965480049149271</v>
      </c>
      <c r="X24" s="8">
        <f t="shared" si="0"/>
        <v>69043.951719354867</v>
      </c>
      <c r="Y24" s="8">
        <f t="shared" si="1"/>
        <v>293467.89633460314</v>
      </c>
      <c r="Z24" s="8">
        <f t="shared" si="2"/>
        <v>2894.8194467324129</v>
      </c>
      <c r="AA24" s="8">
        <f t="shared" si="3"/>
        <v>1307.479058742857</v>
      </c>
    </row>
    <row r="25" spans="1:27" s="3" customFormat="1">
      <c r="A25" s="1"/>
      <c r="B25" s="1" t="s">
        <v>31</v>
      </c>
      <c r="C25" s="1"/>
      <c r="D25" s="28"/>
      <c r="E25" s="9" t="s">
        <v>32</v>
      </c>
      <c r="F25" s="9" t="s">
        <v>32</v>
      </c>
      <c r="G25" s="5">
        <v>6.8413288186579671E-2</v>
      </c>
      <c r="H25" s="5">
        <v>0.25824401102668088</v>
      </c>
      <c r="I25" s="5">
        <v>1.8968832312419852E-2</v>
      </c>
      <c r="J25" s="5">
        <v>3.268406554604276</v>
      </c>
      <c r="K25" s="5">
        <v>2.2875919326509417</v>
      </c>
      <c r="L25" s="5">
        <v>5.4220342362954552</v>
      </c>
      <c r="M25" s="9" t="s">
        <v>32</v>
      </c>
      <c r="N25" s="5">
        <v>2.6310335765501101E-2</v>
      </c>
      <c r="O25" s="5">
        <v>0.80314747925901497</v>
      </c>
      <c r="P25" s="5">
        <v>9.7529601381346406E-3</v>
      </c>
      <c r="Q25" s="5">
        <v>1.3046469653674226E-2</v>
      </c>
      <c r="R25" s="5">
        <v>4.6301426262891909E-2</v>
      </c>
      <c r="S25" s="1"/>
      <c r="T25" s="6"/>
      <c r="U25" s="7"/>
      <c r="V25" s="5"/>
      <c r="W25" s="5"/>
      <c r="X25" s="8">
        <f t="shared" si="0"/>
        <v>17298.407362880429</v>
      </c>
      <c r="Y25" s="8">
        <f t="shared" si="1"/>
        <v>15651.873507966809</v>
      </c>
      <c r="Z25" s="8">
        <f t="shared" si="2"/>
        <v>203.7635121706725</v>
      </c>
      <c r="AA25" s="8">
        <f t="shared" si="3"/>
        <v>106.25581108125104</v>
      </c>
    </row>
    <row r="26" spans="1:27" s="3" customFormat="1">
      <c r="A26" s="1">
        <v>14</v>
      </c>
      <c r="B26" s="2" t="s">
        <v>46</v>
      </c>
      <c r="C26" s="1" t="s">
        <v>44</v>
      </c>
      <c r="D26" s="28" t="s">
        <v>264</v>
      </c>
      <c r="E26" s="5">
        <v>0.68857589117542684</v>
      </c>
      <c r="F26" s="5">
        <v>0.7884116047201799</v>
      </c>
      <c r="G26" s="5" t="s">
        <v>30</v>
      </c>
      <c r="H26" s="5">
        <v>0.66687535714285706</v>
      </c>
      <c r="I26" s="5">
        <v>0.22916792857142856</v>
      </c>
      <c r="J26" s="5">
        <v>14.180728571428572</v>
      </c>
      <c r="K26" s="5">
        <v>44.42903571428571</v>
      </c>
      <c r="L26" s="5">
        <v>26.841222446357094</v>
      </c>
      <c r="M26" s="5">
        <v>7.9528810539988157</v>
      </c>
      <c r="N26" s="5">
        <v>0.35632135714285712</v>
      </c>
      <c r="O26" s="5">
        <v>4.8485042857142853</v>
      </c>
      <c r="P26" s="5">
        <v>4.2668999999999999E-2</v>
      </c>
      <c r="Q26" s="5">
        <v>2.8060749999999999E-2</v>
      </c>
      <c r="R26" s="5">
        <v>0.20136464285714287</v>
      </c>
      <c r="S26" s="1"/>
      <c r="T26" s="6">
        <f>SUM(G26:R26)</f>
        <v>99.776831107498779</v>
      </c>
      <c r="U26" s="7">
        <f>O26*(24.305/(24.305+15.999))</f>
        <v>2.9238511478832296</v>
      </c>
      <c r="V26" s="5">
        <v>0.60739653578494501</v>
      </c>
      <c r="W26" s="5">
        <v>0.28910797152670337</v>
      </c>
      <c r="X26" s="8">
        <f t="shared" si="0"/>
        <v>75053.092518568024</v>
      </c>
      <c r="Y26" s="8">
        <f t="shared" si="1"/>
        <v>303986.75443617627</v>
      </c>
      <c r="Z26" s="8">
        <f t="shared" si="2"/>
        <v>2759.5729617427132</v>
      </c>
      <c r="AA26" s="8">
        <f t="shared" si="3"/>
        <v>1283.7070686857141</v>
      </c>
    </row>
    <row r="27" spans="1:27" s="3" customFormat="1">
      <c r="A27" s="1"/>
      <c r="B27" s="1" t="s">
        <v>31</v>
      </c>
      <c r="C27" s="1"/>
      <c r="D27" s="28"/>
      <c r="E27" s="9" t="s">
        <v>32</v>
      </c>
      <c r="F27" s="9" t="s">
        <v>32</v>
      </c>
      <c r="G27" s="5"/>
      <c r="H27" s="5">
        <v>8.8886238200736462E-2</v>
      </c>
      <c r="I27" s="5">
        <v>1.2722036208964256E-2</v>
      </c>
      <c r="J27" s="5">
        <v>0.75261277655150904</v>
      </c>
      <c r="K27" s="5">
        <v>1.4550140383182901</v>
      </c>
      <c r="L27" s="5">
        <v>0.9219941549777777</v>
      </c>
      <c r="M27" s="9" t="s">
        <v>32</v>
      </c>
      <c r="N27" s="5">
        <v>1.3071198895087821E-2</v>
      </c>
      <c r="O27" s="5">
        <v>0.18283348497026919</v>
      </c>
      <c r="P27" s="5">
        <v>6.2818247961265814E-3</v>
      </c>
      <c r="Q27" s="5">
        <v>6.6610880919097523E-3</v>
      </c>
      <c r="R27" s="5">
        <v>2.3002869057198911E-2</v>
      </c>
      <c r="S27" s="1"/>
      <c r="T27" s="6"/>
      <c r="U27" s="7"/>
      <c r="V27" s="5"/>
      <c r="W27" s="5"/>
      <c r="X27" s="8">
        <f t="shared" si="0"/>
        <v>3983.2873229789461</v>
      </c>
      <c r="Y27" s="8">
        <f t="shared" si="1"/>
        <v>9955.3138630292742</v>
      </c>
      <c r="Z27" s="8">
        <f t="shared" si="2"/>
        <v>101.23144831305733</v>
      </c>
      <c r="AA27" s="8">
        <f t="shared" si="3"/>
        <v>71.263758028134177</v>
      </c>
    </row>
    <row r="28" spans="1:27" s="3" customFormat="1">
      <c r="A28" s="1">
        <v>15</v>
      </c>
      <c r="B28" s="2" t="s">
        <v>47</v>
      </c>
      <c r="C28" s="1" t="s">
        <v>44</v>
      </c>
      <c r="D28" s="28" t="s">
        <v>264</v>
      </c>
      <c r="E28" s="5">
        <v>0.67697042362730564</v>
      </c>
      <c r="F28" s="5">
        <v>0.7613473871841997</v>
      </c>
      <c r="G28" s="5">
        <v>5.7049500000000003E-2</v>
      </c>
      <c r="H28" s="5">
        <v>0.6462545999999999</v>
      </c>
      <c r="I28" s="5">
        <v>0.22107780000000002</v>
      </c>
      <c r="J28" s="5">
        <v>13.775366666666667</v>
      </c>
      <c r="K28" s="5">
        <v>43.051339999999996</v>
      </c>
      <c r="L28" s="5">
        <v>26.863133119060997</v>
      </c>
      <c r="M28" s="5">
        <v>9.7601559421430686</v>
      </c>
      <c r="N28" s="5">
        <v>0.36590713333333341</v>
      </c>
      <c r="O28" s="5">
        <v>4.7253619999999996</v>
      </c>
      <c r="P28" s="5">
        <v>4.3593466666666671E-2</v>
      </c>
      <c r="Q28" s="5">
        <v>4.7156214285714294E-2</v>
      </c>
      <c r="R28" s="5">
        <v>0.19742973333333336</v>
      </c>
      <c r="S28" s="1"/>
      <c r="T28" s="6">
        <f>SUM(G28:R28)</f>
        <v>99.753826175489806</v>
      </c>
      <c r="U28" s="7">
        <f>O28*(24.305/(24.305+15.999))</f>
        <v>2.8495911921893606</v>
      </c>
      <c r="V28" s="5">
        <v>0.59067633083307725</v>
      </c>
      <c r="W28" s="5">
        <v>0.28185267518781787</v>
      </c>
      <c r="X28" s="8">
        <f t="shared" si="0"/>
        <v>72907.669285314973</v>
      </c>
      <c r="Y28" s="8">
        <f t="shared" si="1"/>
        <v>294560.45827526989</v>
      </c>
      <c r="Z28" s="8">
        <f t="shared" si="2"/>
        <v>2833.8111410218462</v>
      </c>
      <c r="AA28" s="8">
        <f t="shared" si="3"/>
        <v>1238.3894044800002</v>
      </c>
    </row>
    <row r="29" spans="1:27" s="3" customFormat="1">
      <c r="A29" s="1"/>
      <c r="B29" s="1" t="s">
        <v>31</v>
      </c>
      <c r="C29" s="1"/>
      <c r="D29" s="28"/>
      <c r="E29" s="9" t="s">
        <v>32</v>
      </c>
      <c r="F29" s="9" t="s">
        <v>32</v>
      </c>
      <c r="G29" s="5">
        <v>1.7832525914743508E-2</v>
      </c>
      <c r="H29" s="5">
        <v>0.11104588508347188</v>
      </c>
      <c r="I29" s="5">
        <v>1.5736440045775468E-2</v>
      </c>
      <c r="J29" s="5">
        <v>1.1635989329088725</v>
      </c>
      <c r="K29" s="5">
        <v>1.3619236116610944</v>
      </c>
      <c r="L29" s="5">
        <v>1.8835248873170904</v>
      </c>
      <c r="M29" s="9" t="s">
        <v>32</v>
      </c>
      <c r="N29" s="5">
        <v>1.5290811423235611E-2</v>
      </c>
      <c r="O29" s="5">
        <v>0.37417427196809933</v>
      </c>
      <c r="P29" s="5">
        <v>5.4150891678012188E-3</v>
      </c>
      <c r="Q29" s="5">
        <v>1.6547610128068317E-2</v>
      </c>
      <c r="R29" s="5">
        <v>1.7412752373175355E-2</v>
      </c>
      <c r="S29" s="1"/>
      <c r="T29" s="6"/>
      <c r="U29" s="7"/>
      <c r="V29" s="5"/>
      <c r="W29" s="5"/>
      <c r="X29" s="8">
        <f t="shared" si="0"/>
        <v>6158.4775370479292</v>
      </c>
      <c r="Y29" s="8">
        <f t="shared" si="1"/>
        <v>9318.3822660758706</v>
      </c>
      <c r="Z29" s="8">
        <f t="shared" si="2"/>
        <v>118.42150048207819</v>
      </c>
      <c r="AA29" s="8">
        <f t="shared" si="3"/>
        <v>88.149242560415857</v>
      </c>
    </row>
    <row r="30" spans="1:27" s="3" customFormat="1">
      <c r="A30" s="1">
        <v>14</v>
      </c>
      <c r="B30" s="2" t="s">
        <v>48</v>
      </c>
      <c r="C30" s="1" t="s">
        <v>44</v>
      </c>
      <c r="D30" s="28" t="s">
        <v>264</v>
      </c>
      <c r="E30" s="5">
        <v>0.67697042362730564</v>
      </c>
      <c r="F30" s="5">
        <v>0.7613473871841997</v>
      </c>
      <c r="G30" s="5" t="s">
        <v>30</v>
      </c>
      <c r="H30" s="5">
        <v>0.59427885714285722</v>
      </c>
      <c r="I30" s="5">
        <v>0.21072714285714284</v>
      </c>
      <c r="J30" s="5">
        <v>13.503264285714284</v>
      </c>
      <c r="K30" s="5">
        <v>42.777635714285722</v>
      </c>
      <c r="L30" s="5">
        <v>27.289346989323775</v>
      </c>
      <c r="M30" s="5">
        <v>10.315719982736807</v>
      </c>
      <c r="N30" s="5">
        <v>0.35804214285714298</v>
      </c>
      <c r="O30" s="5">
        <v>4.3777999999999997</v>
      </c>
      <c r="P30" s="5">
        <v>4.3266214285714276E-2</v>
      </c>
      <c r="Q30" s="5">
        <v>5.7704428571428566E-2</v>
      </c>
      <c r="R30" s="5">
        <v>0.21134485714285711</v>
      </c>
      <c r="S30" s="1"/>
      <c r="T30" s="6">
        <f>SUM(G30:R30)</f>
        <v>99.739130614917727</v>
      </c>
      <c r="U30" s="7">
        <f>O30*(24.305/(24.305+15.999))</f>
        <v>2.6399967497022625</v>
      </c>
      <c r="V30" s="5">
        <v>0.58727419318698515</v>
      </c>
      <c r="W30" s="5">
        <v>0.27779474285974259</v>
      </c>
      <c r="X30" s="8">
        <f t="shared" si="0"/>
        <v>71467.536991034372</v>
      </c>
      <c r="Y30" s="8">
        <f t="shared" si="1"/>
        <v>292687.75327161839</v>
      </c>
      <c r="Z30" s="8">
        <f t="shared" si="2"/>
        <v>2772.8997905586257</v>
      </c>
      <c r="AA30" s="8">
        <f t="shared" si="3"/>
        <v>1180.4091634285712</v>
      </c>
    </row>
    <row r="31" spans="1:27" s="3" customFormat="1">
      <c r="A31" s="1"/>
      <c r="B31" s="1" t="s">
        <v>31</v>
      </c>
      <c r="C31" s="1"/>
      <c r="D31" s="28"/>
      <c r="E31" s="9" t="s">
        <v>32</v>
      </c>
      <c r="F31" s="9" t="s">
        <v>32</v>
      </c>
      <c r="G31" s="5"/>
      <c r="H31" s="5">
        <v>9.6551874823733549E-2</v>
      </c>
      <c r="I31" s="5">
        <v>2.2949439536837587E-2</v>
      </c>
      <c r="J31" s="5">
        <v>0.96628697569386945</v>
      </c>
      <c r="K31" s="5">
        <v>1.2851437947723034</v>
      </c>
      <c r="L31" s="5">
        <v>1.5970076059326059</v>
      </c>
      <c r="M31" s="9" t="s">
        <v>32</v>
      </c>
      <c r="N31" s="5">
        <v>2.1276996111210894E-2</v>
      </c>
      <c r="O31" s="5">
        <v>0.3287661868726301</v>
      </c>
      <c r="P31" s="5">
        <v>6.1463871211352395E-3</v>
      </c>
      <c r="Q31" s="5">
        <v>1.3199126991610475E-2</v>
      </c>
      <c r="R31" s="5">
        <v>1.3928081423220792E-2</v>
      </c>
      <c r="S31" s="1"/>
      <c r="T31" s="6"/>
      <c r="U31" s="7"/>
      <c r="V31" s="5"/>
      <c r="W31" s="5"/>
      <c r="X31" s="8">
        <f t="shared" si="0"/>
        <v>5114.1819280258105</v>
      </c>
      <c r="Y31" s="8">
        <f t="shared" si="1"/>
        <v>8793.0490697327696</v>
      </c>
      <c r="Z31" s="8">
        <f t="shared" si="2"/>
        <v>164.78221694710859</v>
      </c>
      <c r="AA31" s="8">
        <f t="shared" si="3"/>
        <v>128.55358050954942</v>
      </c>
    </row>
    <row r="32" spans="1:27" s="3" customFormat="1">
      <c r="A32" s="1">
        <v>12</v>
      </c>
      <c r="B32" s="2" t="s">
        <v>49</v>
      </c>
      <c r="C32" s="1" t="s">
        <v>44</v>
      </c>
      <c r="D32" s="28" t="s">
        <v>264</v>
      </c>
      <c r="E32" s="5">
        <v>0.6610593110777423</v>
      </c>
      <c r="F32" s="5">
        <v>0.75484978804163494</v>
      </c>
      <c r="G32" s="5" t="s">
        <v>39</v>
      </c>
      <c r="H32" s="5">
        <v>0.69741533333333339</v>
      </c>
      <c r="I32" s="5">
        <v>0.23384991666666663</v>
      </c>
      <c r="J32" s="5">
        <v>14.773999999999999</v>
      </c>
      <c r="K32" s="5">
        <v>42.970550000000003</v>
      </c>
      <c r="L32" s="5">
        <v>26.788684636095237</v>
      </c>
      <c r="M32" s="5">
        <v>8.5438281566846896</v>
      </c>
      <c r="N32" s="5">
        <v>0.33828883333333332</v>
      </c>
      <c r="O32" s="5">
        <v>4.8822283333333338</v>
      </c>
      <c r="P32" s="5">
        <v>4.2423583333333327E-2</v>
      </c>
      <c r="Q32" s="5">
        <v>5.6976083333333344E-2</v>
      </c>
      <c r="R32" s="5">
        <v>0.24578416666666661</v>
      </c>
      <c r="S32" s="1"/>
      <c r="T32" s="6">
        <f>SUM(G32:R32)</f>
        <v>99.574029042779941</v>
      </c>
      <c r="U32" s="7">
        <f>O32*(24.305/(24.305+15.999))</f>
        <v>2.9441881610179306</v>
      </c>
      <c r="V32" s="5">
        <v>0.58754757925545031</v>
      </c>
      <c r="W32" s="5">
        <v>0.30124949146057389</v>
      </c>
      <c r="X32" s="8">
        <f t="shared" si="0"/>
        <v>78193.047930090906</v>
      </c>
      <c r="Y32" s="8">
        <f t="shared" si="1"/>
        <v>294007.6871089355</v>
      </c>
      <c r="Z32" s="8">
        <f t="shared" si="2"/>
        <v>2619.9179448900668</v>
      </c>
      <c r="AA32" s="8">
        <f t="shared" si="3"/>
        <v>1309.9336931999997</v>
      </c>
    </row>
    <row r="33" spans="1:27" s="3" customFormat="1">
      <c r="A33" s="1"/>
      <c r="B33" s="1" t="s">
        <v>31</v>
      </c>
      <c r="C33" s="1"/>
      <c r="D33" s="28"/>
      <c r="E33" s="9" t="s">
        <v>32</v>
      </c>
      <c r="F33" s="9" t="s">
        <v>32</v>
      </c>
      <c r="G33" s="5"/>
      <c r="H33" s="5">
        <v>7.0866657350693543E-2</v>
      </c>
      <c r="I33" s="5">
        <v>1.1697308000004519E-2</v>
      </c>
      <c r="J33" s="5">
        <v>0.73301396861302603</v>
      </c>
      <c r="K33" s="5">
        <v>1.1783336928978059</v>
      </c>
      <c r="L33" s="5">
        <v>1.0001044810191309</v>
      </c>
      <c r="M33" s="9" t="s">
        <v>32</v>
      </c>
      <c r="N33" s="5">
        <v>1.7270967430045622E-2</v>
      </c>
      <c r="O33" s="5">
        <v>0.24828233942368294</v>
      </c>
      <c r="P33" s="5">
        <v>8.3158336209069334E-3</v>
      </c>
      <c r="Q33" s="5">
        <v>1.3438153562682709E-2</v>
      </c>
      <c r="R33" s="5">
        <v>1.9785228837481648E-2</v>
      </c>
      <c r="S33" s="1"/>
      <c r="T33" s="6"/>
      <c r="U33" s="7"/>
      <c r="V33" s="5"/>
      <c r="W33" s="5"/>
      <c r="X33" s="8">
        <f t="shared" si="0"/>
        <v>3879.5584392300325</v>
      </c>
      <c r="Y33" s="8">
        <f t="shared" si="1"/>
        <v>8062.2464383493952</v>
      </c>
      <c r="Z33" s="8">
        <f t="shared" si="2"/>
        <v>133.75705325455635</v>
      </c>
      <c r="AA33" s="8">
        <f t="shared" si="3"/>
        <v>65.523640492825308</v>
      </c>
    </row>
    <row r="34" spans="1:27" s="3" customFormat="1">
      <c r="A34" s="1">
        <v>15</v>
      </c>
      <c r="B34" s="2" t="s">
        <v>50</v>
      </c>
      <c r="C34" s="1" t="s">
        <v>44</v>
      </c>
      <c r="D34" s="28" t="s">
        <v>267</v>
      </c>
      <c r="E34" s="5">
        <v>0.69077340408157406</v>
      </c>
      <c r="F34" s="5">
        <v>0.60286599960418197</v>
      </c>
      <c r="G34" s="5">
        <v>3.5583500000000004E-2</v>
      </c>
      <c r="H34" s="5">
        <v>0.57922953333333327</v>
      </c>
      <c r="I34" s="5">
        <v>0.24918940000000001</v>
      </c>
      <c r="J34" s="5">
        <v>14.288933333333334</v>
      </c>
      <c r="K34" s="5">
        <v>47.600846666666669</v>
      </c>
      <c r="L34" s="5">
        <v>22.028914970447527</v>
      </c>
      <c r="M34" s="5">
        <v>6.748792005703061</v>
      </c>
      <c r="N34" s="5">
        <v>0.32929633333333336</v>
      </c>
      <c r="O34" s="5">
        <v>8.1433726666666679</v>
      </c>
      <c r="P34" s="5">
        <v>2.7584199999999996E-2</v>
      </c>
      <c r="Q34" s="5">
        <v>2.2570200000000002E-2</v>
      </c>
      <c r="R34" s="5">
        <v>7.870640000000001E-2</v>
      </c>
      <c r="S34" s="1"/>
      <c r="T34" s="6">
        <f>SUM(G34:R34)</f>
        <v>100.13301920948393</v>
      </c>
      <c r="U34" s="7">
        <f>O34*(24.305/(24.305+15.999))</f>
        <v>4.9107947762835789</v>
      </c>
      <c r="V34" s="5">
        <v>0.63186678994828493</v>
      </c>
      <c r="W34" s="5">
        <v>0.28285688964732847</v>
      </c>
      <c r="X34" s="8">
        <f t="shared" si="0"/>
        <v>75625.778327007385</v>
      </c>
      <c r="Y34" s="8">
        <f t="shared" si="1"/>
        <v>325688.519995526</v>
      </c>
      <c r="Z34" s="8">
        <f t="shared" si="2"/>
        <v>2550.2744633501088</v>
      </c>
      <c r="AA34" s="8">
        <f t="shared" si="3"/>
        <v>1395.8593430400001</v>
      </c>
    </row>
    <row r="35" spans="1:27" s="3" customFormat="1">
      <c r="A35" s="1"/>
      <c r="B35" s="1" t="s">
        <v>31</v>
      </c>
      <c r="C35" s="1"/>
      <c r="D35" s="28"/>
      <c r="E35" s="9" t="s">
        <v>32</v>
      </c>
      <c r="F35" s="9" t="s">
        <v>32</v>
      </c>
      <c r="G35" s="5">
        <v>1.0760043889315661E-2</v>
      </c>
      <c r="H35" s="5">
        <v>6.3430776095865837E-2</v>
      </c>
      <c r="I35" s="5">
        <v>1.2361810852090281E-2</v>
      </c>
      <c r="J35" s="5">
        <v>0.47715031873264707</v>
      </c>
      <c r="K35" s="5">
        <v>0.44688075409548816</v>
      </c>
      <c r="L35" s="5">
        <v>0.47655982655456219</v>
      </c>
      <c r="M35" s="9" t="s">
        <v>32</v>
      </c>
      <c r="N35" s="5">
        <v>1.9459119495080182E-2</v>
      </c>
      <c r="O35" s="5">
        <v>0.28982145305260598</v>
      </c>
      <c r="P35" s="5">
        <v>5.2274013511222081E-3</v>
      </c>
      <c r="Q35" s="5">
        <v>4.9515187299790367E-3</v>
      </c>
      <c r="R35" s="5">
        <v>7.396339739550715E-3</v>
      </c>
      <c r="S35" s="1"/>
      <c r="T35" s="6"/>
      <c r="U35" s="7"/>
      <c r="V35" s="5"/>
      <c r="W35" s="5"/>
      <c r="X35" s="8">
        <f t="shared" si="0"/>
        <v>2525.3714459537041</v>
      </c>
      <c r="Y35" s="8">
        <f t="shared" si="1"/>
        <v>3057.5912322535187</v>
      </c>
      <c r="Z35" s="8">
        <f t="shared" si="2"/>
        <v>150.70345614005598</v>
      </c>
      <c r="AA35" s="8">
        <f t="shared" si="3"/>
        <v>69.245919669068925</v>
      </c>
    </row>
    <row r="36" spans="1:27" s="3" customFormat="1">
      <c r="A36" s="1">
        <v>15</v>
      </c>
      <c r="B36" s="2" t="s">
        <v>51</v>
      </c>
      <c r="C36" s="1" t="s">
        <v>44</v>
      </c>
      <c r="D36" s="28" t="s">
        <v>264</v>
      </c>
      <c r="E36" s="5">
        <v>0.63894446659612447</v>
      </c>
      <c r="F36" s="5">
        <v>0.64443888692388362</v>
      </c>
      <c r="G36" s="5">
        <v>2.17725E-2</v>
      </c>
      <c r="H36" s="5">
        <v>0.64829939999999986</v>
      </c>
      <c r="I36" s="5">
        <v>0.24072080000000004</v>
      </c>
      <c r="J36" s="5">
        <v>16.386960000000002</v>
      </c>
      <c r="K36" s="5">
        <v>43.245766666666668</v>
      </c>
      <c r="L36" s="5">
        <v>23.59569983356603</v>
      </c>
      <c r="M36" s="5">
        <v>8.0559483269276644</v>
      </c>
      <c r="N36" s="5">
        <v>0.34895793333333336</v>
      </c>
      <c r="O36" s="5">
        <v>7.3056760000000001</v>
      </c>
      <c r="P36" s="5">
        <v>2.8735666666666666E-2</v>
      </c>
      <c r="Q36" s="5">
        <v>2.3300769230769229E-2</v>
      </c>
      <c r="R36" s="5">
        <v>0.10729686666666668</v>
      </c>
      <c r="S36" s="1"/>
      <c r="T36" s="6">
        <f>SUM(G36:R36)</f>
        <v>100.00913476305782</v>
      </c>
      <c r="U36" s="7">
        <f>O36*(24.305/(24.305+15.999))</f>
        <v>4.4056286021238584</v>
      </c>
      <c r="V36" s="5">
        <v>0.57391967659072862</v>
      </c>
      <c r="W36" s="5">
        <v>0.32431124424061503</v>
      </c>
      <c r="X36" s="8">
        <f t="shared" si="0"/>
        <v>86729.819189690184</v>
      </c>
      <c r="Y36" s="8">
        <f t="shared" si="1"/>
        <v>295890.73993512685</v>
      </c>
      <c r="Z36" s="8">
        <f t="shared" si="2"/>
        <v>2702.5460537472222</v>
      </c>
      <c r="AA36" s="8">
        <f t="shared" si="3"/>
        <v>1348.4216332800004</v>
      </c>
    </row>
    <row r="37" spans="1:27" s="3" customFormat="1">
      <c r="A37" s="1"/>
      <c r="B37" s="1" t="s">
        <v>31</v>
      </c>
      <c r="C37" s="1"/>
      <c r="D37" s="28"/>
      <c r="E37" s="9" t="s">
        <v>32</v>
      </c>
      <c r="F37" s="9" t="s">
        <v>32</v>
      </c>
      <c r="G37" s="5">
        <v>1.1645341579361252E-2</v>
      </c>
      <c r="H37" s="5">
        <v>4.7506178005452232E-2</v>
      </c>
      <c r="I37" s="5">
        <v>1.2363595271140657E-2</v>
      </c>
      <c r="J37" s="5">
        <v>0.27597064233097596</v>
      </c>
      <c r="K37" s="5">
        <v>0.36723958444175564</v>
      </c>
      <c r="L37" s="5">
        <v>0.4392551468110536</v>
      </c>
      <c r="M37" s="9" t="s">
        <v>32</v>
      </c>
      <c r="N37" s="5">
        <v>1.2994982402377278E-2</v>
      </c>
      <c r="O37" s="5">
        <v>0.12848250808128378</v>
      </c>
      <c r="P37" s="5">
        <v>6.7899305242255332E-3</v>
      </c>
      <c r="Q37" s="5">
        <v>4.2214752388599524E-3</v>
      </c>
      <c r="R37" s="5">
        <v>1.4657243030893021E-2</v>
      </c>
      <c r="S37" s="1"/>
      <c r="T37" s="6"/>
      <c r="U37" s="7"/>
      <c r="V37" s="5"/>
      <c r="W37" s="5"/>
      <c r="X37" s="8">
        <f t="shared" si="0"/>
        <v>1460.6055004118032</v>
      </c>
      <c r="Y37" s="8">
        <f t="shared" si="1"/>
        <v>2512.6804482736943</v>
      </c>
      <c r="Z37" s="8">
        <f t="shared" si="2"/>
        <v>100.64118065632927</v>
      </c>
      <c r="AA37" s="8">
        <f t="shared" si="3"/>
        <v>69.25591527082149</v>
      </c>
    </row>
    <row r="38" spans="1:27" s="3" customFormat="1">
      <c r="A38" s="1">
        <v>14</v>
      </c>
      <c r="B38" s="2" t="s">
        <v>52</v>
      </c>
      <c r="C38" s="1" t="s">
        <v>44</v>
      </c>
      <c r="D38" s="28" t="s">
        <v>265</v>
      </c>
      <c r="E38" s="5">
        <v>0.66746474785176424</v>
      </c>
      <c r="F38" s="5">
        <v>0.59881490927437642</v>
      </c>
      <c r="G38" s="5">
        <v>2.9667333333333334E-2</v>
      </c>
      <c r="H38" s="5">
        <v>0.62894414285714273</v>
      </c>
      <c r="I38" s="5">
        <v>0.2490285714285714</v>
      </c>
      <c r="J38" s="5">
        <v>15.345521428571431</v>
      </c>
      <c r="K38" s="5">
        <v>45.933378571428577</v>
      </c>
      <c r="L38" s="5">
        <v>22.057552006358147</v>
      </c>
      <c r="M38" s="5">
        <v>7.2601401253526499</v>
      </c>
      <c r="N38" s="5">
        <v>0.31461214285714284</v>
      </c>
      <c r="O38" s="5">
        <v>8.2928628571428558</v>
      </c>
      <c r="P38" s="5">
        <v>2.7125307692307692E-2</v>
      </c>
      <c r="Q38" s="5">
        <v>2.6135599999999998E-2</v>
      </c>
      <c r="R38" s="5">
        <v>7.0444785714285724E-2</v>
      </c>
      <c r="S38" s="1"/>
      <c r="T38" s="6">
        <f>SUM(G38:R38)</f>
        <v>100.23541287273643</v>
      </c>
      <c r="U38" s="7">
        <f>O38*(24.305/(24.305+15.999))</f>
        <v>5.0009436220438941</v>
      </c>
      <c r="V38" s="5">
        <v>0.60655245665977509</v>
      </c>
      <c r="W38" s="5">
        <v>0.30218835491411639</v>
      </c>
      <c r="X38" s="8">
        <f t="shared" si="0"/>
        <v>81217.889033201776</v>
      </c>
      <c r="Y38" s="8">
        <f t="shared" si="1"/>
        <v>314279.57973274385</v>
      </c>
      <c r="Z38" s="8">
        <f t="shared" si="2"/>
        <v>2436.5510106553302</v>
      </c>
      <c r="AA38" s="8">
        <f t="shared" si="3"/>
        <v>1394.9584457142855</v>
      </c>
    </row>
    <row r="39" spans="1:27" s="3" customFormat="1">
      <c r="A39" s="1"/>
      <c r="B39" s="1" t="s">
        <v>31</v>
      </c>
      <c r="C39" s="1"/>
      <c r="D39" s="28"/>
      <c r="E39" s="9" t="s">
        <v>32</v>
      </c>
      <c r="F39" s="9" t="s">
        <v>32</v>
      </c>
      <c r="G39" s="5">
        <v>1.7316506643469801E-2</v>
      </c>
      <c r="H39" s="5">
        <v>5.7288415471269505E-2</v>
      </c>
      <c r="I39" s="5">
        <v>1.2193268879018613E-2</v>
      </c>
      <c r="J39" s="5">
        <v>0.77766040361564515</v>
      </c>
      <c r="K39" s="5">
        <v>1.1882240834886391</v>
      </c>
      <c r="L39" s="5">
        <v>0.72819384555439393</v>
      </c>
      <c r="M39" s="9" t="s">
        <v>32</v>
      </c>
      <c r="N39" s="5">
        <v>1.9956801396466866E-2</v>
      </c>
      <c r="O39" s="5">
        <v>0.31750782482007905</v>
      </c>
      <c r="P39" s="5">
        <v>7.9671515443582083E-3</v>
      </c>
      <c r="Q39" s="5">
        <v>6.4838336944880092E-3</v>
      </c>
      <c r="R39" s="5">
        <v>1.1373358865068297E-2</v>
      </c>
      <c r="S39" s="1"/>
      <c r="T39" s="6"/>
      <c r="U39" s="7"/>
      <c r="V39" s="5"/>
      <c r="W39" s="5"/>
      <c r="X39" s="8">
        <f t="shared" si="0"/>
        <v>4115.8546915697834</v>
      </c>
      <c r="Y39" s="8">
        <f t="shared" si="1"/>
        <v>8129.9172236247723</v>
      </c>
      <c r="Z39" s="8">
        <f t="shared" si="2"/>
        <v>154.55781258286885</v>
      </c>
      <c r="AA39" s="8">
        <f t="shared" si="3"/>
        <v>68.301814952710671</v>
      </c>
    </row>
    <row r="40" spans="1:27" s="3" customFormat="1">
      <c r="A40" s="1">
        <v>15</v>
      </c>
      <c r="B40" s="2" t="s">
        <v>53</v>
      </c>
      <c r="C40" s="1" t="s">
        <v>44</v>
      </c>
      <c r="D40" s="28" t="s">
        <v>264</v>
      </c>
      <c r="E40" s="9">
        <v>0.71401864057459663</v>
      </c>
      <c r="F40" s="9">
        <v>0.80611693052356004</v>
      </c>
      <c r="G40" s="5">
        <v>0.168322</v>
      </c>
      <c r="H40" s="5">
        <v>0.55520860000000005</v>
      </c>
      <c r="I40" s="5">
        <v>0.24737939999999997</v>
      </c>
      <c r="J40" s="5">
        <v>11.378725999999999</v>
      </c>
      <c r="K40" s="5">
        <v>42.366399999999999</v>
      </c>
      <c r="L40" s="5">
        <v>28.28461226089625</v>
      </c>
      <c r="M40" s="9">
        <v>13.600958566004653</v>
      </c>
      <c r="N40" s="5">
        <v>0.41063820000000001</v>
      </c>
      <c r="O40" s="5">
        <v>3.8175739999999996</v>
      </c>
      <c r="P40" s="5" t="s">
        <v>40</v>
      </c>
      <c r="Q40" s="5" t="s">
        <v>40</v>
      </c>
      <c r="R40" s="5" t="s">
        <v>40</v>
      </c>
      <c r="S40" s="1"/>
      <c r="T40" s="6">
        <f>SUM(G40:R40)</f>
        <v>100.82981902690088</v>
      </c>
      <c r="U40" s="7">
        <f>O40*(24.305/(24.305+15.999))</f>
        <v>2.3021570084855099</v>
      </c>
      <c r="V40" s="5">
        <v>0.58612721821926772</v>
      </c>
      <c r="W40" s="5">
        <v>0.23475781882624969</v>
      </c>
      <c r="X40" s="8">
        <f t="shared" si="0"/>
        <v>60223.180418395263</v>
      </c>
      <c r="Y40" s="8">
        <f t="shared" si="1"/>
        <v>289874.04804295045</v>
      </c>
      <c r="Z40" s="8">
        <f t="shared" si="2"/>
        <v>3180.2361858550548</v>
      </c>
      <c r="AA40" s="8">
        <f t="shared" si="3"/>
        <v>1385.7204470399997</v>
      </c>
    </row>
    <row r="41" spans="1:27" s="3" customFormat="1">
      <c r="A41" s="1"/>
      <c r="B41" s="1" t="s">
        <v>31</v>
      </c>
      <c r="C41" s="1"/>
      <c r="D41" s="28"/>
      <c r="E41" s="9" t="s">
        <v>32</v>
      </c>
      <c r="F41" s="9" t="s">
        <v>32</v>
      </c>
      <c r="G41" s="5"/>
      <c r="H41" s="5">
        <v>0.39869533368397703</v>
      </c>
      <c r="I41" s="5">
        <v>3.1921833263979807E-2</v>
      </c>
      <c r="J41" s="5">
        <v>2.7619862255236254</v>
      </c>
      <c r="K41" s="5">
        <v>2.6827218905846761</v>
      </c>
      <c r="L41" s="5">
        <v>2.7020737751257315</v>
      </c>
      <c r="M41" s="9" t="s">
        <v>32</v>
      </c>
      <c r="N41" s="5">
        <v>4.8306623127223461E-2</v>
      </c>
      <c r="O41" s="5">
        <v>0.67293863116599073</v>
      </c>
      <c r="P41" s="9" t="s">
        <v>32</v>
      </c>
      <c r="Q41" s="9" t="s">
        <v>32</v>
      </c>
      <c r="R41" s="9" t="s">
        <v>32</v>
      </c>
      <c r="S41" s="1"/>
      <c r="T41" s="6"/>
      <c r="U41" s="7"/>
      <c r="V41" s="5"/>
      <c r="W41" s="5"/>
      <c r="X41" s="8">
        <f t="shared" si="0"/>
        <v>14618.121112401497</v>
      </c>
      <c r="Y41" s="8">
        <f t="shared" si="1"/>
        <v>18355.381958278667</v>
      </c>
      <c r="Z41" s="8">
        <f t="shared" si="2"/>
        <v>374.11636541768087</v>
      </c>
      <c r="AA41" s="8">
        <f t="shared" si="3"/>
        <v>178.81334121150928</v>
      </c>
    </row>
    <row r="42" spans="1:27" s="3" customFormat="1">
      <c r="A42" s="1">
        <v>15</v>
      </c>
      <c r="B42" s="2" t="s">
        <v>54</v>
      </c>
      <c r="C42" s="1" t="s">
        <v>44</v>
      </c>
      <c r="D42" s="28" t="s">
        <v>266</v>
      </c>
      <c r="E42" s="9">
        <v>0.6774008244443257</v>
      </c>
      <c r="F42" s="9">
        <v>0.58191239525221128</v>
      </c>
      <c r="G42" s="5" t="s">
        <v>39</v>
      </c>
      <c r="H42" s="5">
        <v>0.59242060000000007</v>
      </c>
      <c r="I42" s="5">
        <v>0.24607333333333334</v>
      </c>
      <c r="J42" s="5">
        <v>14.8528</v>
      </c>
      <c r="K42" s="5">
        <v>46.510059999999996</v>
      </c>
      <c r="L42" s="5">
        <v>21.514380900776064</v>
      </c>
      <c r="M42" s="9">
        <v>7.6474174262078076</v>
      </c>
      <c r="N42" s="5">
        <v>0.32109766666666667</v>
      </c>
      <c r="O42" s="5">
        <v>8.6742833333333316</v>
      </c>
      <c r="P42" s="5" t="s">
        <v>40</v>
      </c>
      <c r="Q42" s="5" t="s">
        <v>40</v>
      </c>
      <c r="R42" s="5" t="s">
        <v>40</v>
      </c>
      <c r="S42" s="1"/>
      <c r="T42" s="6">
        <f>SUM(G42:R42)</f>
        <v>100.3585332603172</v>
      </c>
      <c r="U42" s="7">
        <f>O42*(24.305/(24.305+15.999))</f>
        <v>5.2309561437243604</v>
      </c>
      <c r="V42" s="5">
        <v>0.61246469811744197</v>
      </c>
      <c r="W42" s="5">
        <v>0.29167458842660526</v>
      </c>
      <c r="X42" s="8">
        <f t="shared" si="0"/>
        <v>78610.105746314759</v>
      </c>
      <c r="Y42" s="8">
        <f t="shared" si="1"/>
        <v>318225.27679766295</v>
      </c>
      <c r="Z42" s="8">
        <f t="shared" si="2"/>
        <v>2486.7789181010385</v>
      </c>
      <c r="AA42" s="8">
        <f t="shared" si="3"/>
        <v>1378.4043839999999</v>
      </c>
    </row>
    <row r="43" spans="1:27" s="3" customFormat="1">
      <c r="A43" s="1"/>
      <c r="B43" s="1" t="s">
        <v>31</v>
      </c>
      <c r="C43" s="1"/>
      <c r="D43" s="28"/>
      <c r="E43" s="9" t="s">
        <v>32</v>
      </c>
      <c r="F43" s="9" t="s">
        <v>32</v>
      </c>
      <c r="G43" s="5"/>
      <c r="H43" s="5">
        <v>1.8648047068742145E-2</v>
      </c>
      <c r="I43" s="5">
        <v>1.1326193103588705E-2</v>
      </c>
      <c r="J43" s="5">
        <v>0.46273412969027899</v>
      </c>
      <c r="K43" s="5">
        <v>0.5478472579305087</v>
      </c>
      <c r="L43" s="5">
        <v>0.42203918787110412</v>
      </c>
      <c r="M43" s="9" t="s">
        <v>32</v>
      </c>
      <c r="N43" s="5">
        <v>9.3501576918593923E-3</v>
      </c>
      <c r="O43" s="5">
        <v>0.25405261896455078</v>
      </c>
      <c r="P43" s="9" t="s">
        <v>32</v>
      </c>
      <c r="Q43" s="9" t="s">
        <v>32</v>
      </c>
      <c r="R43" s="9" t="s">
        <v>32</v>
      </c>
      <c r="S43" s="1"/>
      <c r="T43" s="6"/>
      <c r="U43" s="7"/>
      <c r="V43" s="5"/>
      <c r="W43" s="5"/>
      <c r="X43" s="8">
        <f t="shared" si="0"/>
        <v>2449.0721525491331</v>
      </c>
      <c r="Y43" s="8">
        <f t="shared" si="1"/>
        <v>3748.4115328549738</v>
      </c>
      <c r="Z43" s="8">
        <f t="shared" si="2"/>
        <v>72.413403904220829</v>
      </c>
      <c r="AA43" s="8">
        <f t="shared" si="3"/>
        <v>63.444803289062492</v>
      </c>
    </row>
    <row r="44" spans="1:27" s="3" customFormat="1">
      <c r="A44" s="1">
        <v>15</v>
      </c>
      <c r="B44" s="2" t="s">
        <v>55</v>
      </c>
      <c r="C44" s="1" t="s">
        <v>44</v>
      </c>
      <c r="D44" s="28" t="s">
        <v>264</v>
      </c>
      <c r="E44" s="9">
        <v>0.68613133491460854</v>
      </c>
      <c r="F44" s="9">
        <v>0.71084535489659573</v>
      </c>
      <c r="G44" s="5" t="s">
        <v>39</v>
      </c>
      <c r="H44" s="5">
        <v>0.60632769230769235</v>
      </c>
      <c r="I44" s="5">
        <v>0.26684315384615387</v>
      </c>
      <c r="J44" s="5">
        <v>13.952161538461541</v>
      </c>
      <c r="K44" s="5">
        <v>45.48381538461539</v>
      </c>
      <c r="L44" s="5">
        <v>25.755913498949678</v>
      </c>
      <c r="M44" s="9">
        <v>8.4084152587284322</v>
      </c>
      <c r="N44" s="5">
        <v>0.33624015384615391</v>
      </c>
      <c r="O44" s="5">
        <v>5.8793184615384613</v>
      </c>
      <c r="P44" s="5" t="s">
        <v>40</v>
      </c>
      <c r="Q44" s="5" t="s">
        <v>40</v>
      </c>
      <c r="R44" s="5" t="s">
        <v>40</v>
      </c>
      <c r="S44" s="1"/>
      <c r="T44" s="6">
        <f>SUM(G44:R44)</f>
        <v>100.68903514229349</v>
      </c>
      <c r="U44" s="7">
        <f>O44*(24.305/(24.305+15.999))</f>
        <v>3.5454752681543344</v>
      </c>
      <c r="V44" s="5">
        <v>0.61221201208421683</v>
      </c>
      <c r="W44" s="5">
        <v>0.28005449861290616</v>
      </c>
      <c r="X44" s="8">
        <f t="shared" si="0"/>
        <v>73843.375924278749</v>
      </c>
      <c r="Y44" s="8">
        <f t="shared" si="1"/>
        <v>311203.63509707438</v>
      </c>
      <c r="Z44" s="8">
        <f t="shared" si="2"/>
        <v>2604.0517039062838</v>
      </c>
      <c r="AA44" s="8">
        <f t="shared" si="3"/>
        <v>1494.7486105846156</v>
      </c>
    </row>
    <row r="45" spans="1:27" s="3" customFormat="1">
      <c r="A45" s="1"/>
      <c r="B45" s="1" t="s">
        <v>31</v>
      </c>
      <c r="C45" s="1"/>
      <c r="D45" s="28"/>
      <c r="E45" s="9" t="s">
        <v>32</v>
      </c>
      <c r="F45" s="9" t="s">
        <v>32</v>
      </c>
      <c r="G45" s="5"/>
      <c r="H45" s="5">
        <v>7.0546197482570933E-2</v>
      </c>
      <c r="I45" s="5">
        <v>1.3082367042872798E-2</v>
      </c>
      <c r="J45" s="5">
        <v>0.34777171671147233</v>
      </c>
      <c r="K45" s="5">
        <v>1.0299772223748995</v>
      </c>
      <c r="L45" s="5">
        <v>0.925810810107072</v>
      </c>
      <c r="M45" s="9" t="s">
        <v>32</v>
      </c>
      <c r="N45" s="5">
        <v>7.2282512407912279E-3</v>
      </c>
      <c r="O45" s="5">
        <v>0.18782581346230809</v>
      </c>
      <c r="P45" s="9" t="s">
        <v>32</v>
      </c>
      <c r="Q45" s="9" t="s">
        <v>32</v>
      </c>
      <c r="R45" s="9" t="s">
        <v>32</v>
      </c>
      <c r="S45" s="1"/>
      <c r="T45" s="6"/>
      <c r="U45" s="7"/>
      <c r="V45" s="5"/>
      <c r="W45" s="5"/>
      <c r="X45" s="8">
        <f t="shared" si="0"/>
        <v>1840.6207197475399</v>
      </c>
      <c r="Y45" s="8">
        <f t="shared" si="1"/>
        <v>7047.1804741929054</v>
      </c>
      <c r="Z45" s="8">
        <f t="shared" si="2"/>
        <v>55.980048023822334</v>
      </c>
      <c r="AA45" s="8">
        <f t="shared" si="3"/>
        <v>73.28218722735626</v>
      </c>
    </row>
    <row r="46" spans="1:27" s="3" customFormat="1">
      <c r="A46" s="1">
        <v>14</v>
      </c>
      <c r="B46" s="2" t="s">
        <v>56</v>
      </c>
      <c r="C46" s="1" t="s">
        <v>44</v>
      </c>
      <c r="D46" s="28" t="s">
        <v>266</v>
      </c>
      <c r="E46" s="5">
        <v>0.70168979584030933</v>
      </c>
      <c r="F46" s="5">
        <v>0.49367926844338395</v>
      </c>
      <c r="G46" s="5">
        <v>1.7069500000000001E-2</v>
      </c>
      <c r="H46" s="5">
        <v>0.45525628571428578</v>
      </c>
      <c r="I46" s="5">
        <v>0.20765649999999997</v>
      </c>
      <c r="J46" s="5">
        <v>14.256385714285715</v>
      </c>
      <c r="K46" s="5">
        <v>50.00835714285715</v>
      </c>
      <c r="L46" s="5">
        <v>18.31916798949036</v>
      </c>
      <c r="M46" s="5">
        <v>6.0867345904649781</v>
      </c>
      <c r="N46" s="5">
        <v>0.27168335714285713</v>
      </c>
      <c r="O46" s="5">
        <v>10.543421428571431</v>
      </c>
      <c r="P46" s="5">
        <v>2.9176071428571426E-2</v>
      </c>
      <c r="Q46" s="5">
        <v>5.2345571428571429E-2</v>
      </c>
      <c r="R46" s="5">
        <v>7.6169071428571433E-2</v>
      </c>
      <c r="S46" s="1"/>
      <c r="T46" s="6">
        <f>SUM(G46:R46)</f>
        <v>100.32342322281248</v>
      </c>
      <c r="U46" s="7">
        <f>O46*(24.305/(24.305+15.999))</f>
        <v>6.3581246978321904</v>
      </c>
      <c r="V46" s="5">
        <v>0.64893299774992774</v>
      </c>
      <c r="W46" s="5">
        <v>0.27588164484124367</v>
      </c>
      <c r="X46" s="8">
        <f t="shared" si="0"/>
        <v>75453.516411737262</v>
      </c>
      <c r="Y46" s="8">
        <f t="shared" si="1"/>
        <v>342160.88506405073</v>
      </c>
      <c r="Z46" s="8">
        <f t="shared" si="2"/>
        <v>2104.0839441637349</v>
      </c>
      <c r="AA46" s="8">
        <f t="shared" si="3"/>
        <v>1163.2086503999999</v>
      </c>
    </row>
    <row r="47" spans="1:27" s="3" customFormat="1">
      <c r="A47" s="1"/>
      <c r="B47" s="1" t="s">
        <v>31</v>
      </c>
      <c r="C47" s="1"/>
      <c r="D47" s="28"/>
      <c r="E47" s="9" t="s">
        <v>32</v>
      </c>
      <c r="F47" s="9" t="s">
        <v>32</v>
      </c>
      <c r="G47" s="5">
        <v>1.6892781002546611E-3</v>
      </c>
      <c r="H47" s="5">
        <v>1.756163040191959E-2</v>
      </c>
      <c r="I47" s="5">
        <v>9.2715348721026433E-3</v>
      </c>
      <c r="J47" s="5">
        <v>0.21081544191413124</v>
      </c>
      <c r="K47" s="5">
        <v>0.53088817990273607</v>
      </c>
      <c r="L47" s="5">
        <v>0.2307385395341961</v>
      </c>
      <c r="M47" s="9" t="s">
        <v>32</v>
      </c>
      <c r="N47" s="5">
        <v>1.2745369141572363E-2</v>
      </c>
      <c r="O47" s="5">
        <v>9.4588283374043208E-2</v>
      </c>
      <c r="P47" s="5">
        <v>7.4702779318523965E-3</v>
      </c>
      <c r="Q47" s="5">
        <v>8.8880929140255777E-3</v>
      </c>
      <c r="R47" s="5">
        <v>1.4538098216882955E-2</v>
      </c>
      <c r="S47" s="1"/>
      <c r="T47" s="6"/>
      <c r="U47" s="7"/>
      <c r="V47" s="5"/>
      <c r="W47" s="5"/>
      <c r="X47" s="8">
        <f t="shared" si="0"/>
        <v>1115.7643125758061</v>
      </c>
      <c r="Y47" s="8">
        <f t="shared" si="1"/>
        <v>3632.376264364219</v>
      </c>
      <c r="Z47" s="8">
        <f t="shared" si="2"/>
        <v>98.708021187772601</v>
      </c>
      <c r="AA47" s="8">
        <f t="shared" si="3"/>
        <v>51.935429739570161</v>
      </c>
    </row>
    <row r="48" spans="1:27" s="3" customFormat="1">
      <c r="A48" s="1">
        <v>15</v>
      </c>
      <c r="B48" s="2" t="s">
        <v>57</v>
      </c>
      <c r="C48" s="1" t="s">
        <v>44</v>
      </c>
      <c r="D48" s="28" t="s">
        <v>266</v>
      </c>
      <c r="E48" s="5">
        <v>0.6997297551500351</v>
      </c>
      <c r="F48" s="5">
        <v>0.50529147101358118</v>
      </c>
      <c r="G48" s="5">
        <v>2.7064499999999998E-2</v>
      </c>
      <c r="H48" s="5">
        <v>0.4759166666666666</v>
      </c>
      <c r="I48" s="5">
        <v>0.20574173333333332</v>
      </c>
      <c r="J48" s="5">
        <v>14.368246666666666</v>
      </c>
      <c r="K48" s="5">
        <v>49.93188</v>
      </c>
      <c r="L48" s="5">
        <v>18.770950952146624</v>
      </c>
      <c r="M48" s="5">
        <v>5.9920829710659973</v>
      </c>
      <c r="N48" s="5">
        <v>0.26448966666666668</v>
      </c>
      <c r="O48" s="5">
        <v>10.313086666666667</v>
      </c>
      <c r="P48" s="5">
        <v>2.9056333333333337E-2</v>
      </c>
      <c r="Q48" s="5">
        <v>4.6210866666666663E-2</v>
      </c>
      <c r="R48" s="5">
        <v>8.364033333333333E-2</v>
      </c>
      <c r="S48" s="1"/>
      <c r="T48" s="6">
        <f>SUM(G48:R48)</f>
        <v>100.50836735654595</v>
      </c>
      <c r="U48" s="7">
        <f>O48*(24.305/(24.305+15.999))</f>
        <v>6.219223189592431</v>
      </c>
      <c r="V48" s="5">
        <v>0.64793858976721674</v>
      </c>
      <c r="W48" s="5">
        <v>0.27804545621391591</v>
      </c>
      <c r="X48" s="8">
        <f t="shared" si="0"/>
        <v>76045.553017330152</v>
      </c>
      <c r="Y48" s="8">
        <f t="shared" si="1"/>
        <v>341637.62278585951</v>
      </c>
      <c r="Z48" s="8">
        <f t="shared" si="2"/>
        <v>2048.3715560755791</v>
      </c>
      <c r="AA48" s="8">
        <f t="shared" si="3"/>
        <v>1152.4828934399998</v>
      </c>
    </row>
    <row r="49" spans="1:27" s="3" customFormat="1">
      <c r="A49" s="1"/>
      <c r="B49" s="1" t="s">
        <v>31</v>
      </c>
      <c r="C49" s="1"/>
      <c r="D49" s="28"/>
      <c r="E49" s="9" t="s">
        <v>32</v>
      </c>
      <c r="F49" s="9" t="s">
        <v>32</v>
      </c>
      <c r="G49" s="5">
        <v>1.0316687937511717E-3</v>
      </c>
      <c r="H49" s="5">
        <v>2.6612203510169286E-2</v>
      </c>
      <c r="I49" s="5">
        <v>7.1556976845295059E-3</v>
      </c>
      <c r="J49" s="5">
        <v>0.19889199821104192</v>
      </c>
      <c r="K49" s="5">
        <v>0.31458607316372367</v>
      </c>
      <c r="L49" s="5">
        <v>0.32690870066645283</v>
      </c>
      <c r="M49" s="9" t="s">
        <v>32</v>
      </c>
      <c r="N49" s="5">
        <v>1.59691083911884E-2</v>
      </c>
      <c r="O49" s="5">
        <v>9.9452895286926635E-2</v>
      </c>
      <c r="P49" s="5">
        <v>6.8312127731743775E-3</v>
      </c>
      <c r="Q49" s="5">
        <v>1.0960426216078248E-2</v>
      </c>
      <c r="R49" s="5">
        <v>1.0168920905433044E-2</v>
      </c>
      <c r="S49" s="1"/>
      <c r="T49" s="6"/>
      <c r="U49" s="7"/>
      <c r="V49" s="5"/>
      <c r="W49" s="5"/>
      <c r="X49" s="8">
        <f t="shared" si="0"/>
        <v>1052.6581527702422</v>
      </c>
      <c r="Y49" s="8">
        <f t="shared" si="1"/>
        <v>2152.4212226175546</v>
      </c>
      <c r="Z49" s="8">
        <f t="shared" si="2"/>
        <v>123.67465170434447</v>
      </c>
      <c r="AA49" s="8">
        <f t="shared" si="3"/>
        <v>40.083356149660474</v>
      </c>
    </row>
    <row r="50" spans="1:27" s="3" customFormat="1">
      <c r="A50" s="1">
        <v>14</v>
      </c>
      <c r="B50" s="2" t="s">
        <v>58</v>
      </c>
      <c r="C50" s="1" t="s">
        <v>44</v>
      </c>
      <c r="D50" s="28" t="s">
        <v>266</v>
      </c>
      <c r="E50" s="5">
        <v>0.70183630866879054</v>
      </c>
      <c r="F50" s="5">
        <v>0.51204147612537854</v>
      </c>
      <c r="G50" s="5" t="s">
        <v>30</v>
      </c>
      <c r="H50" s="5">
        <v>0.46312678571428562</v>
      </c>
      <c r="I50" s="5">
        <v>0.1970122857142857</v>
      </c>
      <c r="J50" s="5">
        <v>14.243607142857144</v>
      </c>
      <c r="K50" s="5">
        <v>49.998521428571436</v>
      </c>
      <c r="L50" s="5">
        <v>18.962229995617069</v>
      </c>
      <c r="M50" s="5">
        <v>5.9405161277459779</v>
      </c>
      <c r="N50" s="5">
        <v>0.26665542857142854</v>
      </c>
      <c r="O50" s="5">
        <v>10.140564285714285</v>
      </c>
      <c r="P50" s="5">
        <v>3.2123615384615382E-2</v>
      </c>
      <c r="Q50" s="5">
        <v>4.685992857142858E-2</v>
      </c>
      <c r="R50" s="5">
        <v>7.8851642857142856E-2</v>
      </c>
      <c r="S50" s="1"/>
      <c r="T50" s="6">
        <f>SUM(G50:R50)</f>
        <v>100.3700686673191</v>
      </c>
      <c r="U50" s="7">
        <f>O50*(24.305/(24.305+15.999))</f>
        <v>6.1151849683477</v>
      </c>
      <c r="V50" s="5">
        <v>0.65022354453863973</v>
      </c>
      <c r="W50" s="5">
        <v>0.2762368515784443</v>
      </c>
      <c r="X50" s="8">
        <f t="shared" si="0"/>
        <v>75385.88439277203</v>
      </c>
      <c r="Y50" s="8">
        <f t="shared" si="1"/>
        <v>342093.58837810636</v>
      </c>
      <c r="Z50" s="8">
        <f t="shared" si="2"/>
        <v>2065.144555712413</v>
      </c>
      <c r="AA50" s="8">
        <f t="shared" si="3"/>
        <v>1103.5840196571426</v>
      </c>
    </row>
    <row r="51" spans="1:27" s="3" customFormat="1">
      <c r="A51" s="1"/>
      <c r="B51" s="1" t="s">
        <v>31</v>
      </c>
      <c r="C51" s="1"/>
      <c r="D51" s="28"/>
      <c r="E51" s="9" t="s">
        <v>32</v>
      </c>
      <c r="F51" s="9" t="s">
        <v>32</v>
      </c>
      <c r="G51" s="5"/>
      <c r="H51" s="5">
        <v>3.2782669814725551E-2</v>
      </c>
      <c r="I51" s="5">
        <v>6.3561346191457644E-3</v>
      </c>
      <c r="J51" s="5">
        <v>0.13831301437339488</v>
      </c>
      <c r="K51" s="5">
        <v>0.29467605206283864</v>
      </c>
      <c r="L51" s="5">
        <v>0.25361069856883278</v>
      </c>
      <c r="M51" s="9" t="s">
        <v>32</v>
      </c>
      <c r="N51" s="5">
        <v>1.5411087710398067E-2</v>
      </c>
      <c r="O51" s="5">
        <v>0.21132771534403016</v>
      </c>
      <c r="P51" s="5">
        <v>5.4906535667207761E-3</v>
      </c>
      <c r="Q51" s="5">
        <v>1.0732997598809172E-2</v>
      </c>
      <c r="R51" s="5">
        <v>1.7422464091410378E-2</v>
      </c>
      <c r="S51" s="1"/>
      <c r="T51" s="6"/>
      <c r="U51" s="7"/>
      <c r="V51" s="5"/>
      <c r="W51" s="5"/>
      <c r="X51" s="8">
        <f t="shared" si="0"/>
        <v>732.03710317139689</v>
      </c>
      <c r="Y51" s="8">
        <f t="shared" si="1"/>
        <v>2016.1953829631564</v>
      </c>
      <c r="Z51" s="8">
        <f t="shared" si="2"/>
        <v>119.35299443645053</v>
      </c>
      <c r="AA51" s="8">
        <f t="shared" si="3"/>
        <v>35.604523682606917</v>
      </c>
    </row>
    <row r="52" spans="1:27" s="3" customFormat="1">
      <c r="A52" s="1">
        <v>15</v>
      </c>
      <c r="B52" s="2" t="s">
        <v>59</v>
      </c>
      <c r="C52" s="1" t="s">
        <v>44</v>
      </c>
      <c r="D52" s="28" t="s">
        <v>267</v>
      </c>
      <c r="E52" s="5">
        <v>0.68844008057009187</v>
      </c>
      <c r="F52" s="5">
        <v>0.67476581618416454</v>
      </c>
      <c r="G52" s="5">
        <v>1.2999333333333333E-2</v>
      </c>
      <c r="H52" s="5">
        <v>0.47693246666666672</v>
      </c>
      <c r="I52" s="5">
        <v>0.23675119999999999</v>
      </c>
      <c r="J52" s="5">
        <v>14.412766666666668</v>
      </c>
      <c r="K52" s="5">
        <v>47.492826666666666</v>
      </c>
      <c r="L52" s="5">
        <v>24.314956255321356</v>
      </c>
      <c r="M52" s="5">
        <v>5.9304790352019054</v>
      </c>
      <c r="N52" s="5">
        <v>0.27323693333333332</v>
      </c>
      <c r="O52" s="5">
        <v>6.5767499999999997</v>
      </c>
      <c r="P52" s="5">
        <v>3.2300466666666666E-2</v>
      </c>
      <c r="Q52" s="5">
        <v>2.8693999999999997E-2</v>
      </c>
      <c r="R52" s="5">
        <v>0.10014713333333335</v>
      </c>
      <c r="S52" s="1"/>
      <c r="T52" s="6">
        <f>SUM(G52:R52)</f>
        <v>99.888840157189932</v>
      </c>
      <c r="U52" s="7">
        <f>O52*(24.305/(24.305+15.999))</f>
        <v>3.9660556954644695</v>
      </c>
      <c r="V52" s="5">
        <v>0.63636548785156632</v>
      </c>
      <c r="W52" s="5">
        <v>0.28799308134242524</v>
      </c>
      <c r="X52" s="8">
        <f t="shared" si="0"/>
        <v>76281.180098272875</v>
      </c>
      <c r="Y52" s="8">
        <f t="shared" si="1"/>
        <v>324949.43915151752</v>
      </c>
      <c r="Z52" s="8">
        <f t="shared" si="2"/>
        <v>2116.1157990141487</v>
      </c>
      <c r="AA52" s="8">
        <f t="shared" si="3"/>
        <v>1326.1855219199999</v>
      </c>
    </row>
    <row r="53" spans="1:27" s="3" customFormat="1">
      <c r="A53" s="1"/>
      <c r="B53" s="1" t="s">
        <v>31</v>
      </c>
      <c r="C53" s="1"/>
      <c r="D53" s="28"/>
      <c r="E53" s="9" t="s">
        <v>32</v>
      </c>
      <c r="F53" s="9" t="s">
        <v>32</v>
      </c>
      <c r="G53" s="5">
        <v>6.6656907619040749E-4</v>
      </c>
      <c r="H53" s="5">
        <v>4.8510230913351327E-2</v>
      </c>
      <c r="I53" s="5">
        <v>1.0824723217840589E-2</v>
      </c>
      <c r="J53" s="5">
        <v>0.53584934138866558</v>
      </c>
      <c r="K53" s="5">
        <v>0.72233060541819061</v>
      </c>
      <c r="L53" s="5">
        <v>0.20596186008463743</v>
      </c>
      <c r="M53" s="9" t="s">
        <v>32</v>
      </c>
      <c r="N53" s="5">
        <v>1.4758581288121676E-2</v>
      </c>
      <c r="O53" s="5">
        <v>0.14729112275645509</v>
      </c>
      <c r="P53" s="5">
        <v>7.4577420449841274E-3</v>
      </c>
      <c r="Q53" s="5">
        <v>9.6836617660882862E-3</v>
      </c>
      <c r="R53" s="5">
        <v>9.689817651731613E-3</v>
      </c>
      <c r="S53" s="1"/>
      <c r="T53" s="6"/>
      <c r="U53" s="7"/>
      <c r="V53" s="5"/>
      <c r="W53" s="5"/>
      <c r="X53" s="8">
        <f t="shared" si="0"/>
        <v>2836.0425906668183</v>
      </c>
      <c r="Y53" s="8">
        <f t="shared" si="1"/>
        <v>4942.2395251398775</v>
      </c>
      <c r="Z53" s="8">
        <f t="shared" si="2"/>
        <v>114.2995811504333</v>
      </c>
      <c r="AA53" s="8">
        <f t="shared" si="3"/>
        <v>60.635769577055846</v>
      </c>
    </row>
    <row r="54" spans="1:27" s="3" customFormat="1">
      <c r="A54" s="1">
        <v>15</v>
      </c>
      <c r="B54" s="2" t="s">
        <v>60</v>
      </c>
      <c r="C54" s="1" t="s">
        <v>44</v>
      </c>
      <c r="D54" s="28" t="s">
        <v>264</v>
      </c>
      <c r="E54" s="5">
        <v>0.63941638367701514</v>
      </c>
      <c r="F54" s="5">
        <v>0.73515337891363797</v>
      </c>
      <c r="G54" s="5" t="s">
        <v>30</v>
      </c>
      <c r="H54" s="5">
        <v>0.51015842857142857</v>
      </c>
      <c r="I54" s="5">
        <v>0.26823692857142861</v>
      </c>
      <c r="J54" s="5">
        <v>15.919014285714285</v>
      </c>
      <c r="K54" s="5">
        <v>42.075599999999994</v>
      </c>
      <c r="L54" s="5">
        <v>26.18528474759869</v>
      </c>
      <c r="M54" s="5">
        <v>8.3673586595679765</v>
      </c>
      <c r="N54" s="5">
        <v>0.3078778571428572</v>
      </c>
      <c r="O54" s="5">
        <v>5.3370414285714292</v>
      </c>
      <c r="P54" s="5">
        <v>3.244835714285714E-2</v>
      </c>
      <c r="Q54" s="5">
        <v>2.886745454545455E-2</v>
      </c>
      <c r="R54" s="5">
        <v>0.10504792857142857</v>
      </c>
      <c r="S54" s="1"/>
      <c r="T54" s="6">
        <f>SUM(G54:R54)</f>
        <v>99.136936075997795</v>
      </c>
      <c r="U54" s="7">
        <f>O54*(24.305/(24.305+15.999))</f>
        <v>3.2184595057916976</v>
      </c>
      <c r="V54" s="5">
        <v>0.57212322324254739</v>
      </c>
      <c r="W54" s="5">
        <v>0.32263524377155528</v>
      </c>
      <c r="X54" s="8">
        <f t="shared" si="0"/>
        <v>84253.164142592315</v>
      </c>
      <c r="Y54" s="8">
        <f t="shared" si="1"/>
        <v>287884.37289540685</v>
      </c>
      <c r="Z54" s="8">
        <f t="shared" si="2"/>
        <v>2384.3965371687964</v>
      </c>
      <c r="AA54" s="8">
        <f t="shared" si="3"/>
        <v>1502.5559790857146</v>
      </c>
    </row>
    <row r="55" spans="1:27" s="3" customFormat="1">
      <c r="A55" s="1"/>
      <c r="B55" s="1" t="s">
        <v>31</v>
      </c>
      <c r="C55" s="1"/>
      <c r="D55" s="28"/>
      <c r="E55" s="9" t="s">
        <v>32</v>
      </c>
      <c r="F55" s="9" t="s">
        <v>32</v>
      </c>
      <c r="G55" s="5"/>
      <c r="H55" s="5">
        <v>7.0064767480595674E-2</v>
      </c>
      <c r="I55" s="5">
        <v>1.6202202976823798E-2</v>
      </c>
      <c r="J55" s="5">
        <v>1.2348918911617899</v>
      </c>
      <c r="K55" s="5">
        <v>1.7666120935934888</v>
      </c>
      <c r="L55" s="5">
        <v>0.51603749507054431</v>
      </c>
      <c r="M55" s="9" t="s">
        <v>32</v>
      </c>
      <c r="N55" s="5">
        <v>1.2565523355944682E-2</v>
      </c>
      <c r="O55" s="5">
        <v>0.26601333977126751</v>
      </c>
      <c r="P55" s="5">
        <v>8.8879135096458523E-3</v>
      </c>
      <c r="Q55" s="5">
        <v>7.9145534727315461E-3</v>
      </c>
      <c r="R55" s="5">
        <v>1.5617857665871584E-2</v>
      </c>
      <c r="S55" s="1"/>
      <c r="T55" s="6"/>
      <c r="U55" s="7"/>
      <c r="V55" s="5"/>
      <c r="W55" s="5"/>
      <c r="X55" s="8">
        <f t="shared" si="0"/>
        <v>6535.8034949299072</v>
      </c>
      <c r="Y55" s="8">
        <f t="shared" si="1"/>
        <v>12087.290845848982</v>
      </c>
      <c r="Z55" s="8">
        <f t="shared" si="2"/>
        <v>97.315184195679137</v>
      </c>
      <c r="AA55" s="8">
        <f t="shared" si="3"/>
        <v>90.758260194976188</v>
      </c>
    </row>
    <row r="56" spans="1:27" s="3" customFormat="1">
      <c r="A56" s="1">
        <v>13</v>
      </c>
      <c r="B56" s="2" t="s">
        <v>61</v>
      </c>
      <c r="C56" s="1" t="s">
        <v>44</v>
      </c>
      <c r="D56" s="28" t="s">
        <v>266</v>
      </c>
      <c r="E56" s="5">
        <v>0.64255162511872932</v>
      </c>
      <c r="F56" s="5">
        <v>0.74980555556279305</v>
      </c>
      <c r="G56" s="5" t="s">
        <v>30</v>
      </c>
      <c r="H56" s="5">
        <v>0.43087692307692299</v>
      </c>
      <c r="I56" s="5">
        <v>0.26570099999999996</v>
      </c>
      <c r="J56" s="5">
        <v>16.054838461538459</v>
      </c>
      <c r="K56" s="5">
        <v>43.03846153846154</v>
      </c>
      <c r="L56" s="5">
        <v>26.691913173776918</v>
      </c>
      <c r="M56" s="5">
        <v>7.3243431935772909</v>
      </c>
      <c r="N56" s="5">
        <v>0.32179661538461535</v>
      </c>
      <c r="O56" s="5">
        <v>4.9980838461538468</v>
      </c>
      <c r="P56" s="5">
        <v>4.0827461538461542E-2</v>
      </c>
      <c r="Q56" s="5">
        <v>3.2835833333333335E-2</v>
      </c>
      <c r="R56" s="5">
        <v>0.11287907692307692</v>
      </c>
      <c r="S56" s="1"/>
      <c r="T56" s="6">
        <f>SUM(G56:R56)</f>
        <v>99.312557123764464</v>
      </c>
      <c r="U56" s="7">
        <f>O56*(24.305/(24.305+15.999))</f>
        <v>3.0140538874744252</v>
      </c>
      <c r="V56" s="5">
        <v>0.58197364989099953</v>
      </c>
      <c r="W56" s="5">
        <v>0.32374913897201785</v>
      </c>
      <c r="X56" s="8">
        <f t="shared" si="0"/>
        <v>84972.02878928819</v>
      </c>
      <c r="Y56" s="8">
        <f t="shared" si="1"/>
        <v>294472.34288716241</v>
      </c>
      <c r="Z56" s="8">
        <f t="shared" si="2"/>
        <v>2492.1920092476425</v>
      </c>
      <c r="AA56" s="8">
        <f t="shared" si="3"/>
        <v>1488.3507215999998</v>
      </c>
    </row>
    <row r="57" spans="1:27" s="3" customFormat="1">
      <c r="A57" s="1"/>
      <c r="B57" s="1" t="s">
        <v>31</v>
      </c>
      <c r="C57" s="1"/>
      <c r="D57" s="28"/>
      <c r="E57" s="9" t="s">
        <v>32</v>
      </c>
      <c r="F57" s="9" t="s">
        <v>32</v>
      </c>
      <c r="G57" s="5"/>
      <c r="H57" s="5">
        <v>5.7513499928947165E-2</v>
      </c>
      <c r="I57" s="5">
        <v>1.013875969567613E-2</v>
      </c>
      <c r="J57" s="5">
        <v>0.22123613530366748</v>
      </c>
      <c r="K57" s="5">
        <v>0.49037142986798204</v>
      </c>
      <c r="L57" s="5">
        <v>0.37915181351578348</v>
      </c>
      <c r="M57" s="9" t="s">
        <v>32</v>
      </c>
      <c r="N57" s="5">
        <v>1.4477483808420471E-2</v>
      </c>
      <c r="O57" s="5">
        <v>0.15532716501728758</v>
      </c>
      <c r="P57" s="5">
        <v>5.8969748122149413E-3</v>
      </c>
      <c r="Q57" s="5">
        <v>1.0608549449582741E-2</v>
      </c>
      <c r="R57" s="5">
        <v>1.2770820023668207E-2</v>
      </c>
      <c r="S57" s="1"/>
      <c r="T57" s="6"/>
      <c r="U57" s="7"/>
      <c r="V57" s="5"/>
      <c r="W57" s="5"/>
      <c r="X57" s="8">
        <f t="shared" si="0"/>
        <v>1170.9169982176627</v>
      </c>
      <c r="Y57" s="8">
        <f t="shared" si="1"/>
        <v>3355.1576584378599</v>
      </c>
      <c r="Z57" s="8">
        <f t="shared" si="2"/>
        <v>112.12258841887926</v>
      </c>
      <c r="AA57" s="8">
        <f t="shared" si="3"/>
        <v>56.793276311299415</v>
      </c>
    </row>
    <row r="58" spans="1:27" s="3" customFormat="1">
      <c r="A58" s="1">
        <v>15</v>
      </c>
      <c r="B58" s="2" t="s">
        <v>62</v>
      </c>
      <c r="C58" s="1" t="s">
        <v>63</v>
      </c>
      <c r="D58" s="28" t="s">
        <v>267</v>
      </c>
      <c r="E58" s="5">
        <v>0.70821060369372812</v>
      </c>
      <c r="F58" s="5">
        <v>0.52752134913665805</v>
      </c>
      <c r="G58" s="5" t="s">
        <v>39</v>
      </c>
      <c r="H58" s="5">
        <v>0.51685740000000002</v>
      </c>
      <c r="I58" s="5">
        <v>0.23414539999999998</v>
      </c>
      <c r="J58" s="5">
        <v>13.63676666666667</v>
      </c>
      <c r="K58" s="5">
        <v>49.35832666666667</v>
      </c>
      <c r="L58" s="5">
        <v>19.245461603050206</v>
      </c>
      <c r="M58" s="5">
        <v>5.723970730639401</v>
      </c>
      <c r="N58" s="5">
        <v>0.28200433333333336</v>
      </c>
      <c r="O58" s="5">
        <v>9.673093333333334</v>
      </c>
      <c r="P58" s="5" t="s">
        <v>40</v>
      </c>
      <c r="Q58" s="5" t="s">
        <v>40</v>
      </c>
      <c r="R58" s="5" t="s">
        <v>40</v>
      </c>
      <c r="S58" s="1"/>
      <c r="T58" s="6">
        <f>SUM(G58:R58)</f>
        <v>98.670626133689609</v>
      </c>
      <c r="U58" s="7">
        <f>O58*(24.305/(24.305+15.999))</f>
        <v>5.8332804055842269</v>
      </c>
      <c r="V58" s="5">
        <v>0.65685800479352929</v>
      </c>
      <c r="W58" s="5">
        <v>0.27063164499091996</v>
      </c>
      <c r="X58" s="8">
        <f t="shared" si="0"/>
        <v>72174.113278606528</v>
      </c>
      <c r="Y58" s="8">
        <f t="shared" si="1"/>
        <v>337713.32838034333</v>
      </c>
      <c r="Z58" s="8">
        <f t="shared" si="2"/>
        <v>2184.0159669377999</v>
      </c>
      <c r="AA58" s="8">
        <f t="shared" si="3"/>
        <v>1311.5888726399999</v>
      </c>
    </row>
    <row r="59" spans="1:27" s="3" customFormat="1">
      <c r="A59" s="1"/>
      <c r="B59" s="1" t="s">
        <v>31</v>
      </c>
      <c r="C59" s="1"/>
      <c r="D59" s="28"/>
      <c r="E59" s="9" t="s">
        <v>32</v>
      </c>
      <c r="F59" s="9" t="s">
        <v>32</v>
      </c>
      <c r="G59" s="5"/>
      <c r="H59" s="5">
        <v>4.2069185777376623E-2</v>
      </c>
      <c r="I59" s="5">
        <v>9.0146155357365507E-3</v>
      </c>
      <c r="J59" s="5">
        <v>0.36958650189225306</v>
      </c>
      <c r="K59" s="5">
        <v>0.36650065964989542</v>
      </c>
      <c r="L59" s="5">
        <v>0.36893044214710319</v>
      </c>
      <c r="M59" s="9" t="s">
        <v>32</v>
      </c>
      <c r="N59" s="5">
        <v>1.0593064096491675E-2</v>
      </c>
      <c r="O59" s="5">
        <v>0.12992139847212403</v>
      </c>
      <c r="P59" s="9" t="s">
        <v>32</v>
      </c>
      <c r="Q59" s="9" t="s">
        <v>32</v>
      </c>
      <c r="R59" s="9" t="s">
        <v>32</v>
      </c>
      <c r="S59" s="1"/>
      <c r="T59" s="6"/>
      <c r="U59" s="7"/>
      <c r="V59" s="5"/>
      <c r="W59" s="5"/>
      <c r="X59" s="8">
        <f t="shared" si="0"/>
        <v>1956.0779109770933</v>
      </c>
      <c r="Y59" s="8">
        <f t="shared" si="1"/>
        <v>2507.6246700953307</v>
      </c>
      <c r="Z59" s="8">
        <f t="shared" si="2"/>
        <v>82.039239794896844</v>
      </c>
      <c r="AA59" s="8">
        <f t="shared" si="3"/>
        <v>50.496270384981862</v>
      </c>
    </row>
    <row r="60" spans="1:27" s="3" customFormat="1">
      <c r="A60" s="1">
        <v>15</v>
      </c>
      <c r="B60" s="2" t="s">
        <v>64</v>
      </c>
      <c r="C60" s="1" t="s">
        <v>63</v>
      </c>
      <c r="D60" s="28" t="s">
        <v>267</v>
      </c>
      <c r="E60" s="5">
        <v>0.70190508050565437</v>
      </c>
      <c r="F60" s="5">
        <v>0.52244838171753627</v>
      </c>
      <c r="G60" s="5" t="s">
        <v>39</v>
      </c>
      <c r="H60" s="5">
        <v>0.54913020000000001</v>
      </c>
      <c r="I60" s="5">
        <v>0.23560053333333331</v>
      </c>
      <c r="J60" s="5">
        <v>13.965893333333335</v>
      </c>
      <c r="K60" s="5">
        <v>49.039793333333343</v>
      </c>
      <c r="L60" s="5">
        <v>19.092010476778562</v>
      </c>
      <c r="M60" s="5">
        <v>5.5346843251574835</v>
      </c>
      <c r="N60" s="5">
        <v>0.27784813333333336</v>
      </c>
      <c r="O60" s="5">
        <v>9.7931739999999987</v>
      </c>
      <c r="P60" s="5" t="s">
        <v>40</v>
      </c>
      <c r="Q60" s="5" t="s">
        <v>40</v>
      </c>
      <c r="R60" s="5" t="s">
        <v>40</v>
      </c>
      <c r="S60" s="1"/>
      <c r="T60" s="6">
        <f>SUM(G60:R60)</f>
        <v>98.488134335269379</v>
      </c>
      <c r="U60" s="7">
        <f>O60*(24.305/(24.305+15.999))</f>
        <v>5.9056940767665731</v>
      </c>
      <c r="V60" s="5">
        <v>0.65268758938804494</v>
      </c>
      <c r="W60" s="5">
        <v>0.27719254329007587</v>
      </c>
      <c r="X60" s="8">
        <f t="shared" si="0"/>
        <v>73916.052984964845</v>
      </c>
      <c r="Y60" s="8">
        <f t="shared" si="1"/>
        <v>335533.89971116337</v>
      </c>
      <c r="Z60" s="8">
        <f t="shared" si="2"/>
        <v>2151.827783676596</v>
      </c>
      <c r="AA60" s="8">
        <f t="shared" si="3"/>
        <v>1319.7399475199998</v>
      </c>
    </row>
    <row r="61" spans="1:27" s="3" customFormat="1">
      <c r="A61" s="1"/>
      <c r="B61" s="1" t="s">
        <v>31</v>
      </c>
      <c r="C61" s="1"/>
      <c r="D61" s="28"/>
      <c r="E61" s="9" t="s">
        <v>32</v>
      </c>
      <c r="F61" s="9" t="s">
        <v>32</v>
      </c>
      <c r="G61" s="5"/>
      <c r="H61" s="5">
        <v>1.2750168403369636E-2</v>
      </c>
      <c r="I61" s="5">
        <v>1.085764138335411E-2</v>
      </c>
      <c r="J61" s="5">
        <v>0.14266039828240801</v>
      </c>
      <c r="K61" s="5">
        <v>0.21596514423353075</v>
      </c>
      <c r="L61" s="5">
        <v>0.34805608510835212</v>
      </c>
      <c r="M61" s="9" t="s">
        <v>32</v>
      </c>
      <c r="N61" s="5">
        <v>8.7730109904237061E-3</v>
      </c>
      <c r="O61" s="5">
        <v>0.21429673808596741</v>
      </c>
      <c r="P61" s="9" t="s">
        <v>32</v>
      </c>
      <c r="Q61" s="9" t="s">
        <v>32</v>
      </c>
      <c r="R61" s="9" t="s">
        <v>32</v>
      </c>
      <c r="S61" s="1"/>
      <c r="T61" s="6"/>
      <c r="U61" s="7"/>
      <c r="V61" s="5"/>
      <c r="W61" s="5"/>
      <c r="X61" s="8">
        <f t="shared" si="0"/>
        <v>755.04611889956607</v>
      </c>
      <c r="Y61" s="8">
        <f t="shared" si="1"/>
        <v>1477.6495193160904</v>
      </c>
      <c r="Z61" s="8">
        <f t="shared" si="2"/>
        <v>67.943622903688848</v>
      </c>
      <c r="AA61" s="8">
        <f t="shared" si="3"/>
        <v>60.820163972996383</v>
      </c>
    </row>
    <row r="62" spans="1:27" s="3" customFormat="1">
      <c r="A62" s="1">
        <v>15</v>
      </c>
      <c r="B62" s="2" t="s">
        <v>65</v>
      </c>
      <c r="C62" s="1" t="s">
        <v>63</v>
      </c>
      <c r="D62" s="28" t="s">
        <v>267</v>
      </c>
      <c r="E62" s="5">
        <v>0.71398344896419086</v>
      </c>
      <c r="F62" s="5">
        <v>0.54078639024752051</v>
      </c>
      <c r="G62" s="5" t="s">
        <v>39</v>
      </c>
      <c r="H62" s="5">
        <v>0.55713286666666673</v>
      </c>
      <c r="I62" s="5">
        <v>0.23836066666666664</v>
      </c>
      <c r="J62" s="5">
        <v>13.33076</v>
      </c>
      <c r="K62" s="5">
        <v>49.625853333333325</v>
      </c>
      <c r="L62" s="5">
        <v>19.648236778065275</v>
      </c>
      <c r="M62" s="5">
        <v>5.453164012129271</v>
      </c>
      <c r="N62" s="5">
        <v>0.29907573333333332</v>
      </c>
      <c r="O62" s="5">
        <v>9.3628359999999979</v>
      </c>
      <c r="P62" s="5" t="s">
        <v>40</v>
      </c>
      <c r="Q62" s="5" t="s">
        <v>40</v>
      </c>
      <c r="R62" s="5" t="s">
        <v>40</v>
      </c>
      <c r="S62" s="1"/>
      <c r="T62" s="6">
        <f>SUM(G62:R62)</f>
        <v>98.515419390194552</v>
      </c>
      <c r="U62" s="7">
        <f>O62*(24.305/(24.305+15.999))</f>
        <v>5.646182239479951</v>
      </c>
      <c r="V62" s="5">
        <v>0.66436672801398888</v>
      </c>
      <c r="W62" s="5">
        <v>0.26614045527970887</v>
      </c>
      <c r="X62" s="8">
        <f t="shared" si="0"/>
        <v>70554.53875893724</v>
      </c>
      <c r="Y62" s="8">
        <f t="shared" si="1"/>
        <v>339543.7656567251</v>
      </c>
      <c r="Z62" s="8">
        <f t="shared" si="2"/>
        <v>2316.2274465887572</v>
      </c>
      <c r="AA62" s="8">
        <f t="shared" si="3"/>
        <v>1335.2011103999998</v>
      </c>
    </row>
    <row r="63" spans="1:27" s="3" customFormat="1">
      <c r="A63" s="1"/>
      <c r="B63" s="1" t="s">
        <v>31</v>
      </c>
      <c r="C63" s="1"/>
      <c r="D63" s="28"/>
      <c r="E63" s="9" t="s">
        <v>32</v>
      </c>
      <c r="F63" s="9" t="s">
        <v>32</v>
      </c>
      <c r="G63" s="5"/>
      <c r="H63" s="5">
        <v>2.3237963092647293E-2</v>
      </c>
      <c r="I63" s="5">
        <v>7.9674485041741402E-3</v>
      </c>
      <c r="J63" s="5">
        <v>0.20152744867989722</v>
      </c>
      <c r="K63" s="5">
        <v>0.21957274052339043</v>
      </c>
      <c r="L63" s="5">
        <v>0.41125992093982239</v>
      </c>
      <c r="M63" s="9" t="s">
        <v>32</v>
      </c>
      <c r="N63" s="5">
        <v>9.5704485151403666E-3</v>
      </c>
      <c r="O63" s="5">
        <v>0.21937921583413486</v>
      </c>
      <c r="P63" s="9" t="s">
        <v>32</v>
      </c>
      <c r="Q63" s="9" t="s">
        <v>32</v>
      </c>
      <c r="R63" s="9" t="s">
        <v>32</v>
      </c>
      <c r="S63" s="1"/>
      <c r="T63" s="6"/>
      <c r="U63" s="7"/>
      <c r="V63" s="5"/>
      <c r="W63" s="5"/>
      <c r="X63" s="8">
        <f t="shared" si="0"/>
        <v>1066.6065692335278</v>
      </c>
      <c r="Y63" s="8">
        <f t="shared" si="1"/>
        <v>1502.3329604450596</v>
      </c>
      <c r="Z63" s="8">
        <f t="shared" si="2"/>
        <v>74.119472281712163</v>
      </c>
      <c r="AA63" s="8">
        <f t="shared" si="3"/>
        <v>44.630459540981867</v>
      </c>
    </row>
    <row r="64" spans="1:27" s="3" customFormat="1">
      <c r="A64" s="1">
        <v>15</v>
      </c>
      <c r="B64" s="2" t="s">
        <v>66</v>
      </c>
      <c r="C64" s="1" t="s">
        <v>63</v>
      </c>
      <c r="D64" s="28" t="s">
        <v>267</v>
      </c>
      <c r="E64" s="5">
        <v>0.69549465360195162</v>
      </c>
      <c r="F64" s="5">
        <v>0.59571952887336532</v>
      </c>
      <c r="G64" s="5" t="s">
        <v>39</v>
      </c>
      <c r="H64" s="5">
        <v>0.49810579999999999</v>
      </c>
      <c r="I64" s="5">
        <v>0.24186706666666663</v>
      </c>
      <c r="J64" s="5">
        <v>13.923133333333334</v>
      </c>
      <c r="K64" s="5">
        <v>47.423319999999997</v>
      </c>
      <c r="L64" s="5">
        <v>21.476518901915117</v>
      </c>
      <c r="M64" s="5">
        <v>6.396114024802757</v>
      </c>
      <c r="N64" s="5">
        <v>0.28008313333333335</v>
      </c>
      <c r="O64" s="5">
        <v>8.1789906666666674</v>
      </c>
      <c r="P64" s="5" t="s">
        <v>40</v>
      </c>
      <c r="Q64" s="5" t="s">
        <v>40</v>
      </c>
      <c r="R64" s="5" t="s">
        <v>40</v>
      </c>
      <c r="S64" s="1"/>
      <c r="T64" s="6">
        <f>SUM(G64:R64)</f>
        <v>98.418132926717874</v>
      </c>
      <c r="U64" s="7">
        <f>O64*(24.305/(24.305+15.999))</f>
        <v>4.932273922025936</v>
      </c>
      <c r="V64" s="5">
        <v>0.63848357003368439</v>
      </c>
      <c r="W64" s="5">
        <v>0.27954443597181389</v>
      </c>
      <c r="X64" s="8">
        <f t="shared" si="0"/>
        <v>73689.740900932709</v>
      </c>
      <c r="Y64" s="8">
        <f t="shared" si="1"/>
        <v>324473.86938791623</v>
      </c>
      <c r="Z64" s="8">
        <f t="shared" si="2"/>
        <v>2169.137005944242</v>
      </c>
      <c r="AA64" s="8">
        <f t="shared" si="3"/>
        <v>1354.8425606399996</v>
      </c>
    </row>
    <row r="65" spans="1:27" s="3" customFormat="1">
      <c r="A65" s="1"/>
      <c r="B65" s="1" t="s">
        <v>31</v>
      </c>
      <c r="C65" s="1"/>
      <c r="D65" s="28"/>
      <c r="E65" s="9" t="s">
        <v>32</v>
      </c>
      <c r="F65" s="9" t="s">
        <v>32</v>
      </c>
      <c r="G65" s="5"/>
      <c r="H65" s="5">
        <v>7.3931653519797969E-2</v>
      </c>
      <c r="I65" s="5">
        <v>1.1166057441234676E-2</v>
      </c>
      <c r="J65" s="5">
        <v>0.33433338294639531</v>
      </c>
      <c r="K65" s="5">
        <v>0.39838035163826446</v>
      </c>
      <c r="L65" s="5">
        <v>0.75457786798788584</v>
      </c>
      <c r="M65" s="9" t="s">
        <v>32</v>
      </c>
      <c r="N65" s="5">
        <v>7.4294151458593125E-3</v>
      </c>
      <c r="O65" s="5">
        <v>0.36501197542911762</v>
      </c>
      <c r="P65" s="9" t="s">
        <v>32</v>
      </c>
      <c r="Q65" s="9" t="s">
        <v>32</v>
      </c>
      <c r="R65" s="9" t="s">
        <v>32</v>
      </c>
      <c r="S65" s="1"/>
      <c r="T65" s="6"/>
      <c r="U65" s="7"/>
      <c r="V65" s="5"/>
      <c r="W65" s="5"/>
      <c r="X65" s="8">
        <f t="shared" si="0"/>
        <v>1769.4968348014706</v>
      </c>
      <c r="Y65" s="8">
        <f t="shared" si="1"/>
        <v>2725.7478848841952</v>
      </c>
      <c r="Z65" s="8">
        <f t="shared" si="2"/>
        <v>57.537985717357508</v>
      </c>
      <c r="AA65" s="8">
        <f t="shared" si="3"/>
        <v>62.547787362820159</v>
      </c>
    </row>
    <row r="66" spans="1:27" s="3" customFormat="1">
      <c r="A66" s="1">
        <v>15</v>
      </c>
      <c r="B66" s="2" t="s">
        <v>67</v>
      </c>
      <c r="C66" s="1" t="s">
        <v>63</v>
      </c>
      <c r="D66" s="28" t="s">
        <v>267</v>
      </c>
      <c r="E66" s="5">
        <v>0.68874734022045025</v>
      </c>
      <c r="F66" s="5">
        <v>0.57990843422486849</v>
      </c>
      <c r="G66" s="5" t="s">
        <v>39</v>
      </c>
      <c r="H66" s="5">
        <v>0.59877579999999997</v>
      </c>
      <c r="I66" s="5">
        <v>0.24442399999999997</v>
      </c>
      <c r="J66" s="5">
        <v>14.314446666666665</v>
      </c>
      <c r="K66" s="5">
        <v>47.23648</v>
      </c>
      <c r="L66" s="5">
        <v>21.057440356822337</v>
      </c>
      <c r="M66" s="5">
        <v>6.1289455324667532</v>
      </c>
      <c r="N66" s="5">
        <v>0.27181</v>
      </c>
      <c r="O66" s="5">
        <v>8.5602213333333346</v>
      </c>
      <c r="P66" s="5" t="s">
        <v>40</v>
      </c>
      <c r="Q66" s="5" t="s">
        <v>40</v>
      </c>
      <c r="R66" s="5" t="s">
        <v>40</v>
      </c>
      <c r="S66" s="1"/>
      <c r="T66" s="6">
        <f>SUM(G66:R66)</f>
        <v>98.412543689289095</v>
      </c>
      <c r="U66" s="7">
        <f>O66*(24.305/(24.305+15.999))</f>
        <v>5.1621719806140005</v>
      </c>
      <c r="V66" s="5">
        <v>0.63475114343729855</v>
      </c>
      <c r="W66" s="5">
        <v>0.28685117191121667</v>
      </c>
      <c r="X66" s="8">
        <f t="shared" si="0"/>
        <v>75760.810498131628</v>
      </c>
      <c r="Y66" s="8">
        <f t="shared" si="1"/>
        <v>323195.49626354536</v>
      </c>
      <c r="Z66" s="8">
        <f t="shared" si="2"/>
        <v>2105.0647447735314</v>
      </c>
      <c r="AA66" s="8">
        <f t="shared" si="3"/>
        <v>1369.1654783999998</v>
      </c>
    </row>
    <row r="67" spans="1:27" s="3" customFormat="1">
      <c r="A67" s="1"/>
      <c r="B67" s="1" t="s">
        <v>31</v>
      </c>
      <c r="C67" s="1"/>
      <c r="D67" s="28"/>
      <c r="E67" s="9" t="s">
        <v>32</v>
      </c>
      <c r="F67" s="9" t="s">
        <v>32</v>
      </c>
      <c r="G67" s="5"/>
      <c r="H67" s="5">
        <v>2.2523274546883409E-2</v>
      </c>
      <c r="I67" s="5">
        <v>1.0426736498061126E-2</v>
      </c>
      <c r="J67" s="5">
        <v>8.6000223144782659E-2</v>
      </c>
      <c r="K67" s="5">
        <v>0.14739816920747223</v>
      </c>
      <c r="L67" s="5">
        <v>0.68345593838541308</v>
      </c>
      <c r="M67" s="9" t="s">
        <v>32</v>
      </c>
      <c r="N67" s="5">
        <v>8.5735182059975563E-3</v>
      </c>
      <c r="O67" s="5">
        <v>0.50905162968387541</v>
      </c>
      <c r="P67" s="9" t="s">
        <v>32</v>
      </c>
      <c r="Q67" s="9" t="s">
        <v>32</v>
      </c>
      <c r="R67" s="9" t="s">
        <v>32</v>
      </c>
      <c r="S67" s="1"/>
      <c r="T67" s="6"/>
      <c r="U67" s="7"/>
      <c r="V67" s="5"/>
      <c r="W67" s="5"/>
      <c r="X67" s="8">
        <f t="shared" si="0"/>
        <v>455.16580278587412</v>
      </c>
      <c r="Y67" s="8">
        <f t="shared" si="1"/>
        <v>1008.5091955485892</v>
      </c>
      <c r="Z67" s="8">
        <f t="shared" si="2"/>
        <v>66.39862740193324</v>
      </c>
      <c r="AA67" s="8">
        <f t="shared" si="3"/>
        <v>58.4064071675392</v>
      </c>
    </row>
    <row r="68" spans="1:27" s="3" customFormat="1">
      <c r="A68" s="1">
        <v>15</v>
      </c>
      <c r="B68" s="2" t="s">
        <v>68</v>
      </c>
      <c r="C68" s="1" t="s">
        <v>63</v>
      </c>
      <c r="D68" s="28" t="s">
        <v>267</v>
      </c>
      <c r="E68" s="5">
        <v>0.67658703161396061</v>
      </c>
      <c r="F68" s="5">
        <v>0.67006315756181978</v>
      </c>
      <c r="G68" s="5" t="s">
        <v>39</v>
      </c>
      <c r="H68" s="5">
        <v>0.59457419999999994</v>
      </c>
      <c r="I68" s="5">
        <v>0.23417306666666668</v>
      </c>
      <c r="J68" s="5">
        <v>14.533453333333334</v>
      </c>
      <c r="K68" s="5">
        <v>45.341006666666658</v>
      </c>
      <c r="L68" s="5">
        <v>24.016398732641136</v>
      </c>
      <c r="M68" s="5">
        <v>6.7651912484148262</v>
      </c>
      <c r="N68" s="5">
        <v>0.26459153333333335</v>
      </c>
      <c r="O68" s="5">
        <v>6.6361746666666663</v>
      </c>
      <c r="P68" s="5" t="s">
        <v>40</v>
      </c>
      <c r="Q68" s="5" t="s">
        <v>40</v>
      </c>
      <c r="R68" s="5" t="s">
        <v>40</v>
      </c>
      <c r="S68" s="1"/>
      <c r="T68" s="6">
        <f>SUM(G68:R68)</f>
        <v>98.385563447722603</v>
      </c>
      <c r="U68" s="7">
        <f>O68*(24.305/(24.305+15.999))</f>
        <v>4.0018912582704775</v>
      </c>
      <c r="V68" s="5">
        <v>0.6172700210208194</v>
      </c>
      <c r="W68" s="5">
        <v>0.29505905443951902</v>
      </c>
      <c r="X68" s="8">
        <f t="shared" ref="X68:X103" si="4">J68*((26.982*2)/(26.982*2+15.999*3))*10000</f>
        <v>76919.927784152766</v>
      </c>
      <c r="Y68" s="8">
        <f t="shared" ref="Y68:Y103" si="5">K68*((51.996*2)/(51.996*2+15.999*3))*10000</f>
        <v>310226.52726710477</v>
      </c>
      <c r="Z68" s="8">
        <f t="shared" ref="Z68:Z103" si="6">N68*((54.938)/(54.938+15.999))*10000</f>
        <v>2049.1604745431396</v>
      </c>
      <c r="AA68" s="8">
        <f t="shared" si="3"/>
        <v>1311.74385024</v>
      </c>
    </row>
    <row r="69" spans="1:27" s="3" customFormat="1">
      <c r="A69" s="1"/>
      <c r="B69" s="1" t="s">
        <v>31</v>
      </c>
      <c r="C69" s="1"/>
      <c r="D69" s="28"/>
      <c r="E69" s="9" t="s">
        <v>32</v>
      </c>
      <c r="F69" s="9" t="s">
        <v>32</v>
      </c>
      <c r="G69" s="5"/>
      <c r="H69" s="5">
        <v>4.0785531708472988E-2</v>
      </c>
      <c r="I69" s="5">
        <v>9.8902845507719359E-3</v>
      </c>
      <c r="J69" s="5">
        <v>0.2382307131053148</v>
      </c>
      <c r="K69" s="5">
        <v>0.21688914043376042</v>
      </c>
      <c r="L69" s="5">
        <v>0.59941957520826561</v>
      </c>
      <c r="M69" s="9" t="s">
        <v>32</v>
      </c>
      <c r="N69" s="5">
        <v>7.1429784290655135E-3</v>
      </c>
      <c r="O69" s="5">
        <v>0.3751728128450878</v>
      </c>
      <c r="P69" s="9" t="s">
        <v>32</v>
      </c>
      <c r="Q69" s="9" t="s">
        <v>32</v>
      </c>
      <c r="R69" s="9" t="s">
        <v>32</v>
      </c>
      <c r="S69" s="1"/>
      <c r="T69" s="6"/>
      <c r="U69" s="7"/>
      <c r="V69" s="5"/>
      <c r="W69" s="5"/>
      <c r="X69" s="8">
        <f t="shared" si="4"/>
        <v>1260.8627026034667</v>
      </c>
      <c r="Y69" s="8">
        <f t="shared" si="5"/>
        <v>1483.9715697838403</v>
      </c>
      <c r="Z69" s="8">
        <f t="shared" si="6"/>
        <v>55.319642631631055</v>
      </c>
      <c r="AA69" s="8">
        <f t="shared" ref="AA69:AA103" si="7" xml:space="preserve"> I69*0.56016*10000</f>
        <v>55.401417939604073</v>
      </c>
    </row>
    <row r="70" spans="1:27" s="3" customFormat="1">
      <c r="A70" s="1">
        <v>15</v>
      </c>
      <c r="B70" s="2" t="s">
        <v>69</v>
      </c>
      <c r="C70" s="1" t="s">
        <v>63</v>
      </c>
      <c r="D70" s="28" t="s">
        <v>267</v>
      </c>
      <c r="E70" s="5">
        <v>0.73330654698124997</v>
      </c>
      <c r="F70" s="5">
        <v>0.5152132749253916</v>
      </c>
      <c r="G70" s="5">
        <v>2.0159E-2</v>
      </c>
      <c r="H70" s="5">
        <v>0.43905513333333335</v>
      </c>
      <c r="I70" s="5">
        <v>0.19716453333333336</v>
      </c>
      <c r="J70" s="5">
        <v>12.697913333333332</v>
      </c>
      <c r="K70" s="5">
        <v>52.06689333333334</v>
      </c>
      <c r="L70" s="5">
        <v>18.845270457662735</v>
      </c>
      <c r="M70" s="5">
        <v>5.015087004717663</v>
      </c>
      <c r="N70" s="5">
        <v>0.29549360000000002</v>
      </c>
      <c r="O70" s="5">
        <v>9.950865333333331</v>
      </c>
      <c r="P70" s="5" t="s">
        <v>40</v>
      </c>
      <c r="Q70" s="5" t="s">
        <v>40</v>
      </c>
      <c r="R70" s="5" t="s">
        <v>40</v>
      </c>
      <c r="S70" s="1"/>
      <c r="T70" s="6">
        <f>SUM(G70:R70)</f>
        <v>99.527901729047059</v>
      </c>
      <c r="U70" s="7">
        <f>O70*(24.305/(24.305+15.999))</f>
        <v>6.0007885551475439</v>
      </c>
      <c r="V70" s="5">
        <v>0.68710894794372013</v>
      </c>
      <c r="W70" s="5">
        <v>0.24989202494039212</v>
      </c>
      <c r="X70" s="8">
        <f t="shared" si="4"/>
        <v>67205.126972077545</v>
      </c>
      <c r="Y70" s="8">
        <f t="shared" si="5"/>
        <v>356245.54221160745</v>
      </c>
      <c r="Z70" s="8">
        <f t="shared" si="6"/>
        <v>2288.4851906339431</v>
      </c>
      <c r="AA70" s="8">
        <f t="shared" si="7"/>
        <v>1104.4368499200002</v>
      </c>
    </row>
    <row r="71" spans="1:27" s="3" customFormat="1">
      <c r="A71" s="1"/>
      <c r="B71" s="1" t="s">
        <v>31</v>
      </c>
      <c r="C71" s="1"/>
      <c r="D71" s="28"/>
      <c r="E71" s="9" t="s">
        <v>32</v>
      </c>
      <c r="F71" s="9" t="s">
        <v>32</v>
      </c>
      <c r="G71" s="5">
        <v>1.1027096716724669E-2</v>
      </c>
      <c r="H71" s="5">
        <v>2.1615393297590574E-2</v>
      </c>
      <c r="I71" s="5">
        <v>8.9319092893054459E-3</v>
      </c>
      <c r="J71" s="5">
        <v>0.2461059262845591</v>
      </c>
      <c r="K71" s="5">
        <v>0.49162358781413079</v>
      </c>
      <c r="L71" s="5">
        <v>1.1865704749804109</v>
      </c>
      <c r="M71" s="9" t="s">
        <v>32</v>
      </c>
      <c r="N71" s="5">
        <v>3.4626381463519193E-2</v>
      </c>
      <c r="O71" s="5">
        <v>0.80368091025753552</v>
      </c>
      <c r="P71" s="9" t="s">
        <v>32</v>
      </c>
      <c r="Q71" s="9" t="s">
        <v>32</v>
      </c>
      <c r="R71" s="9" t="s">
        <v>32</v>
      </c>
      <c r="S71" s="1"/>
      <c r="T71" s="6"/>
      <c r="U71" s="7"/>
      <c r="V71" s="5"/>
      <c r="W71" s="5"/>
      <c r="X71" s="8">
        <f t="shared" si="4"/>
        <v>1302.5431494414477</v>
      </c>
      <c r="Y71" s="8">
        <f t="shared" si="5"/>
        <v>3363.7250158871425</v>
      </c>
      <c r="Z71" s="8">
        <f t="shared" si="6"/>
        <v>268.16811323326579</v>
      </c>
      <c r="AA71" s="8">
        <f t="shared" si="7"/>
        <v>50.03298307497338</v>
      </c>
    </row>
    <row r="72" spans="1:27" s="3" customFormat="1">
      <c r="A72" s="1">
        <v>15</v>
      </c>
      <c r="B72" s="2" t="s">
        <v>70</v>
      </c>
      <c r="C72" s="1" t="s">
        <v>63</v>
      </c>
      <c r="D72" s="28" t="s">
        <v>267</v>
      </c>
      <c r="E72" s="5">
        <v>0.70810563651906311</v>
      </c>
      <c r="F72" s="5">
        <v>0.51494336564063492</v>
      </c>
      <c r="G72" s="5">
        <v>1.3412199999999999E-2</v>
      </c>
      <c r="H72" s="5">
        <v>0.43694493333333334</v>
      </c>
      <c r="I72" s="5">
        <v>0.20864733333333335</v>
      </c>
      <c r="J72" s="5">
        <v>13.837526666666665</v>
      </c>
      <c r="K72" s="5">
        <v>50.059546666666662</v>
      </c>
      <c r="L72" s="5">
        <v>18.887626179122044</v>
      </c>
      <c r="M72" s="5">
        <v>5.5048236084032238</v>
      </c>
      <c r="N72" s="5">
        <v>0.28114553333333336</v>
      </c>
      <c r="O72" s="5">
        <v>9.9840153333333319</v>
      </c>
      <c r="P72" s="5" t="s">
        <v>40</v>
      </c>
      <c r="Q72" s="5" t="s">
        <v>40</v>
      </c>
      <c r="R72" s="5" t="s">
        <v>40</v>
      </c>
      <c r="S72" s="1"/>
      <c r="T72" s="6">
        <f>SUM(G72:R72)</f>
        <v>99.213688454191924</v>
      </c>
      <c r="U72" s="7">
        <f>O72*(24.305/(24.305+15.999))</f>
        <v>6.0207793935258689</v>
      </c>
      <c r="V72" s="5">
        <v>0.65924146146903406</v>
      </c>
      <c r="W72" s="5">
        <v>0.27175163824665555</v>
      </c>
      <c r="X72" s="8">
        <f t="shared" si="4"/>
        <v>73236.658039838745</v>
      </c>
      <c r="Y72" s="8">
        <f t="shared" si="5"/>
        <v>342511.12757896946</v>
      </c>
      <c r="Z72" s="8">
        <f t="shared" si="6"/>
        <v>2177.364888600684</v>
      </c>
      <c r="AA72" s="8">
        <f t="shared" si="7"/>
        <v>1168.7589024000001</v>
      </c>
    </row>
    <row r="73" spans="1:27" s="3" customFormat="1">
      <c r="A73" s="1"/>
      <c r="B73" s="1" t="s">
        <v>31</v>
      </c>
      <c r="C73" s="1"/>
      <c r="D73" s="28"/>
      <c r="E73" s="9" t="s">
        <v>32</v>
      </c>
      <c r="F73" s="9" t="s">
        <v>32</v>
      </c>
      <c r="G73" s="5">
        <v>1.5145955565760789E-3</v>
      </c>
      <c r="H73" s="5">
        <v>2.3097590611721106E-2</v>
      </c>
      <c r="I73" s="5">
        <v>1.0836059883994909E-2</v>
      </c>
      <c r="J73" s="5">
        <v>0.20427439342591119</v>
      </c>
      <c r="K73" s="5">
        <v>0.55793794824804421</v>
      </c>
      <c r="L73" s="5">
        <v>1.5835337168437407</v>
      </c>
      <c r="M73" s="9" t="s">
        <v>32</v>
      </c>
      <c r="N73" s="5">
        <v>4.1587113460553368E-2</v>
      </c>
      <c r="O73" s="5">
        <v>1.0978367351287466</v>
      </c>
      <c r="P73" s="9" t="s">
        <v>32</v>
      </c>
      <c r="Q73" s="9" t="s">
        <v>32</v>
      </c>
      <c r="R73" s="9" t="s">
        <v>32</v>
      </c>
      <c r="S73" s="1"/>
      <c r="T73" s="6"/>
      <c r="U73" s="7"/>
      <c r="V73" s="5"/>
      <c r="W73" s="5"/>
      <c r="X73" s="8">
        <f t="shared" si="4"/>
        <v>1081.1450816327686</v>
      </c>
      <c r="Y73" s="8">
        <f t="shared" si="5"/>
        <v>3817.4527837021506</v>
      </c>
      <c r="Z73" s="8">
        <f t="shared" si="6"/>
        <v>322.07632678233944</v>
      </c>
      <c r="AA73" s="8">
        <f t="shared" si="7"/>
        <v>60.69927304618588</v>
      </c>
    </row>
    <row r="74" spans="1:27" s="3" customFormat="1">
      <c r="A74" s="1">
        <v>15</v>
      </c>
      <c r="B74" s="2" t="s">
        <v>71</v>
      </c>
      <c r="C74" s="1" t="s">
        <v>63</v>
      </c>
      <c r="D74" s="28" t="s">
        <v>267</v>
      </c>
      <c r="E74" s="5">
        <v>0.69740638918040276</v>
      </c>
      <c r="F74" s="5">
        <v>0.60335244651096165</v>
      </c>
      <c r="G74" s="5">
        <v>6.7774000000000011E-3</v>
      </c>
      <c r="H74" s="5">
        <v>0.47761926666666665</v>
      </c>
      <c r="I74" s="5">
        <v>0.23197033333333336</v>
      </c>
      <c r="J74" s="5">
        <v>14.195299999999998</v>
      </c>
      <c r="K74" s="5">
        <v>48.78955333333333</v>
      </c>
      <c r="L74" s="5">
        <v>21.920015715175705</v>
      </c>
      <c r="M74" s="5">
        <v>5.3478543234964508</v>
      </c>
      <c r="N74" s="5">
        <v>0.3160794666666667</v>
      </c>
      <c r="O74" s="5">
        <v>8.0866619999999987</v>
      </c>
      <c r="P74" s="5" t="s">
        <v>40</v>
      </c>
      <c r="Q74" s="5" t="s">
        <v>40</v>
      </c>
      <c r="R74" s="5" t="s">
        <v>40</v>
      </c>
      <c r="S74" s="1"/>
      <c r="T74" s="6">
        <f>SUM(G74:R74)</f>
        <v>99.371831838672151</v>
      </c>
      <c r="U74" s="7">
        <f>O74*(24.305/(24.305+15.999))</f>
        <v>4.8765958691445004</v>
      </c>
      <c r="V74" s="5">
        <v>0.65010097735437156</v>
      </c>
      <c r="W74" s="5">
        <v>0.28206854021826649</v>
      </c>
      <c r="X74" s="8">
        <f t="shared" si="4"/>
        <v>75130.213434548481</v>
      </c>
      <c r="Y74" s="8">
        <f t="shared" si="5"/>
        <v>333821.73908901302</v>
      </c>
      <c r="Z74" s="8">
        <f t="shared" si="6"/>
        <v>2447.9148737236333</v>
      </c>
      <c r="AA74" s="8">
        <f t="shared" si="7"/>
        <v>1299.4050192</v>
      </c>
    </row>
    <row r="75" spans="1:27" s="3" customFormat="1">
      <c r="A75" s="1"/>
      <c r="B75" s="1" t="s">
        <v>31</v>
      </c>
      <c r="C75" s="1"/>
      <c r="D75" s="28"/>
      <c r="E75" s="9" t="s">
        <v>32</v>
      </c>
      <c r="F75" s="9" t="s">
        <v>32</v>
      </c>
      <c r="G75" s="5">
        <v>6.7785646162843976E-3</v>
      </c>
      <c r="H75" s="5">
        <v>2.1933373571102182E-2</v>
      </c>
      <c r="I75" s="5">
        <v>1.1130025135812117E-2</v>
      </c>
      <c r="J75" s="5">
        <v>0.27584421586934088</v>
      </c>
      <c r="K75" s="5">
        <v>0.84585779948664053</v>
      </c>
      <c r="L75" s="5">
        <v>2.4761845809343743</v>
      </c>
      <c r="M75" s="9" t="s">
        <v>32</v>
      </c>
      <c r="N75" s="5">
        <v>3.5536284452587469E-2</v>
      </c>
      <c r="O75" s="5">
        <v>1.6896243611618051</v>
      </c>
      <c r="P75" s="9" t="s">
        <v>32</v>
      </c>
      <c r="Q75" s="9" t="s">
        <v>32</v>
      </c>
      <c r="R75" s="9" t="s">
        <v>32</v>
      </c>
      <c r="S75" s="1"/>
      <c r="T75" s="6"/>
      <c r="U75" s="7"/>
      <c r="V75" s="5"/>
      <c r="W75" s="5"/>
      <c r="X75" s="8">
        <f t="shared" si="4"/>
        <v>1459.9363742188787</v>
      </c>
      <c r="Y75" s="8">
        <f t="shared" si="5"/>
        <v>5787.421740008469</v>
      </c>
      <c r="Z75" s="8">
        <f t="shared" si="6"/>
        <v>275.21496472309946</v>
      </c>
      <c r="AA75" s="8">
        <f t="shared" si="7"/>
        <v>62.345948800765157</v>
      </c>
    </row>
    <row r="76" spans="1:27" s="3" customFormat="1">
      <c r="A76" s="1">
        <v>15</v>
      </c>
      <c r="B76" s="2" t="s">
        <v>72</v>
      </c>
      <c r="C76" s="1" t="s">
        <v>63</v>
      </c>
      <c r="D76" s="28" t="s">
        <v>267</v>
      </c>
      <c r="E76" s="5">
        <v>0.71561071963258427</v>
      </c>
      <c r="F76" s="5">
        <v>0.47960467987368705</v>
      </c>
      <c r="G76" s="5">
        <v>7.3229333333333325E-3</v>
      </c>
      <c r="H76" s="5">
        <v>0.39861473333333336</v>
      </c>
      <c r="I76" s="5">
        <v>0.19620666666666667</v>
      </c>
      <c r="J76" s="5">
        <v>13.696040000000002</v>
      </c>
      <c r="K76" s="5">
        <v>51.394273333333338</v>
      </c>
      <c r="L76" s="5">
        <v>17.667387102573542</v>
      </c>
      <c r="M76" s="5">
        <v>4.8115074997843079</v>
      </c>
      <c r="N76" s="5">
        <v>0.25616633333333333</v>
      </c>
      <c r="O76" s="5">
        <v>10.757642666666669</v>
      </c>
      <c r="P76" s="5" t="s">
        <v>40</v>
      </c>
      <c r="Q76" s="5" t="s">
        <v>40</v>
      </c>
      <c r="R76" s="5" t="s">
        <v>40</v>
      </c>
      <c r="S76" s="1"/>
      <c r="T76" s="6">
        <f>SUM(G76:R76)</f>
        <v>99.185161269024533</v>
      </c>
      <c r="U76" s="7">
        <f>O76*(24.305/(24.305+15.999))</f>
        <v>6.4873090763530517</v>
      </c>
      <c r="V76" s="5">
        <v>0.6727101826621803</v>
      </c>
      <c r="W76" s="5">
        <v>0.26734027243381053</v>
      </c>
      <c r="X76" s="8">
        <f t="shared" si="4"/>
        <v>72487.824026833798</v>
      </c>
      <c r="Y76" s="8">
        <f t="shared" si="5"/>
        <v>351643.4263321688</v>
      </c>
      <c r="Z76" s="8">
        <f t="shared" si="6"/>
        <v>1983.9105150579626</v>
      </c>
      <c r="AA76" s="8">
        <f t="shared" si="7"/>
        <v>1099.0712639999999</v>
      </c>
    </row>
    <row r="77" spans="1:27" s="3" customFormat="1">
      <c r="A77" s="1"/>
      <c r="B77" s="1" t="s">
        <v>31</v>
      </c>
      <c r="C77" s="1"/>
      <c r="D77" s="28"/>
      <c r="E77" s="9" t="s">
        <v>32</v>
      </c>
      <c r="F77" s="9" t="s">
        <v>32</v>
      </c>
      <c r="G77" s="5">
        <v>7.7363989174242974E-3</v>
      </c>
      <c r="H77" s="5">
        <v>1.9608392567129693E-2</v>
      </c>
      <c r="I77" s="5">
        <v>9.6564431093342801E-3</v>
      </c>
      <c r="J77" s="5">
        <v>0.24062258770590447</v>
      </c>
      <c r="K77" s="5">
        <v>0.46714193387122938</v>
      </c>
      <c r="L77" s="5">
        <v>1.0941049830797775</v>
      </c>
      <c r="M77" s="9" t="s">
        <v>32</v>
      </c>
      <c r="N77" s="5">
        <v>1.9194313397710373E-2</v>
      </c>
      <c r="O77" s="5">
        <v>0.76574738594271086</v>
      </c>
      <c r="P77" s="9" t="s">
        <v>32</v>
      </c>
      <c r="Q77" s="9" t="s">
        <v>32</v>
      </c>
      <c r="R77" s="9" t="s">
        <v>32</v>
      </c>
      <c r="S77" s="1"/>
      <c r="T77" s="6"/>
      <c r="U77" s="7"/>
      <c r="V77" s="5"/>
      <c r="W77" s="5"/>
      <c r="X77" s="8">
        <f t="shared" si="4"/>
        <v>1273.5219665324416</v>
      </c>
      <c r="Y77" s="8">
        <f t="shared" si="5"/>
        <v>3196.2197255812512</v>
      </c>
      <c r="Z77" s="8">
        <f t="shared" si="6"/>
        <v>148.65263394891417</v>
      </c>
      <c r="AA77" s="8">
        <f t="shared" si="7"/>
        <v>54.091531721246902</v>
      </c>
    </row>
    <row r="78" spans="1:27" s="3" customFormat="1">
      <c r="A78" s="1">
        <v>15</v>
      </c>
      <c r="B78" s="2" t="s">
        <v>73</v>
      </c>
      <c r="C78" s="1" t="s">
        <v>63</v>
      </c>
      <c r="D78" s="28" t="s">
        <v>265</v>
      </c>
      <c r="E78" s="5">
        <v>0.71097943245596551</v>
      </c>
      <c r="F78" s="5">
        <v>0.54974951451868137</v>
      </c>
      <c r="G78" s="5">
        <v>1.4770466666666669E-2</v>
      </c>
      <c r="H78" s="5">
        <v>0.48293713333333327</v>
      </c>
      <c r="I78" s="5">
        <v>0.19433113333333338</v>
      </c>
      <c r="J78" s="5">
        <v>13.774033333333335</v>
      </c>
      <c r="K78" s="5">
        <v>50.529559999999996</v>
      </c>
      <c r="L78" s="5">
        <v>20.109271248922909</v>
      </c>
      <c r="M78" s="5">
        <v>4.7778662413385167</v>
      </c>
      <c r="N78" s="5">
        <v>0.29431453333333329</v>
      </c>
      <c r="O78" s="5">
        <v>9.2423066666666678</v>
      </c>
      <c r="P78" s="5" t="s">
        <v>40</v>
      </c>
      <c r="Q78" s="5" t="s">
        <v>40</v>
      </c>
      <c r="R78" s="5" t="s">
        <v>40</v>
      </c>
      <c r="S78" s="1"/>
      <c r="T78" s="6">
        <f>SUM(G78:R78)</f>
        <v>99.419390756928095</v>
      </c>
      <c r="U78" s="7">
        <f>O78*(24.305/(24.305+15.999))</f>
        <v>5.5734980035066828</v>
      </c>
      <c r="V78" s="5">
        <v>0.66821774339773221</v>
      </c>
      <c r="W78" s="5">
        <v>0.27163749417149002</v>
      </c>
      <c r="X78" s="8">
        <f t="shared" si="4"/>
        <v>72900.612469473621</v>
      </c>
      <c r="Y78" s="8">
        <f t="shared" si="5"/>
        <v>345726.99363243388</v>
      </c>
      <c r="Z78" s="8">
        <f t="shared" si="6"/>
        <v>2279.3537691566694</v>
      </c>
      <c r="AA78" s="8">
        <f t="shared" si="7"/>
        <v>1088.5652764800002</v>
      </c>
    </row>
    <row r="79" spans="1:27" s="3" customFormat="1">
      <c r="A79" s="1"/>
      <c r="B79" s="1" t="s">
        <v>31</v>
      </c>
      <c r="C79" s="1"/>
      <c r="D79" s="28"/>
      <c r="E79" s="9" t="s">
        <v>32</v>
      </c>
      <c r="F79" s="9" t="s">
        <v>32</v>
      </c>
      <c r="G79" s="5">
        <v>2.3089131994656419E-2</v>
      </c>
      <c r="H79" s="5">
        <v>3.3437809779321599E-2</v>
      </c>
      <c r="I79" s="5">
        <v>1.0071034901188275E-2</v>
      </c>
      <c r="J79" s="5">
        <v>0.54377875709397361</v>
      </c>
      <c r="K79" s="5">
        <v>1.2416499453779817</v>
      </c>
      <c r="L79" s="5">
        <v>1.703383470317938</v>
      </c>
      <c r="M79" s="9" t="s">
        <v>32</v>
      </c>
      <c r="N79" s="5">
        <v>2.9641663233811066E-2</v>
      </c>
      <c r="O79" s="5">
        <v>1.0985154900635246</v>
      </c>
      <c r="P79" s="9" t="s">
        <v>32</v>
      </c>
      <c r="Q79" s="9" t="s">
        <v>32</v>
      </c>
      <c r="R79" s="9" t="s">
        <v>32</v>
      </c>
      <c r="S79" s="1"/>
      <c r="T79" s="6"/>
      <c r="U79" s="7"/>
      <c r="V79" s="5"/>
      <c r="W79" s="5"/>
      <c r="X79" s="8">
        <f t="shared" si="4"/>
        <v>2878.0099104382257</v>
      </c>
      <c r="Y79" s="8">
        <f t="shared" si="5"/>
        <v>8495.4609293927242</v>
      </c>
      <c r="Z79" s="8">
        <f t="shared" si="6"/>
        <v>229.56337239227943</v>
      </c>
      <c r="AA79" s="8">
        <f t="shared" si="7"/>
        <v>56.413909102496234</v>
      </c>
    </row>
    <row r="80" spans="1:27" s="3" customFormat="1">
      <c r="A80" s="1">
        <v>15</v>
      </c>
      <c r="B80" s="2" t="s">
        <v>74</v>
      </c>
      <c r="C80" s="1" t="s">
        <v>63</v>
      </c>
      <c r="D80" s="28" t="s">
        <v>267</v>
      </c>
      <c r="E80" s="5">
        <v>0.7205488956073498</v>
      </c>
      <c r="F80" s="5">
        <v>0.72212040811543077</v>
      </c>
      <c r="G80" s="5">
        <v>1.4126333333333333E-2</v>
      </c>
      <c r="H80" s="5">
        <v>0.46562433333333336</v>
      </c>
      <c r="I80" s="5">
        <v>0.19941879999999998</v>
      </c>
      <c r="J80" s="5">
        <v>12.957466666666669</v>
      </c>
      <c r="K80" s="5">
        <v>49.823453333333333</v>
      </c>
      <c r="L80" s="5">
        <v>25.466150528174225</v>
      </c>
      <c r="M80" s="5">
        <v>4.5096555044113362</v>
      </c>
      <c r="N80" s="5">
        <v>0.55018600000000006</v>
      </c>
      <c r="O80" s="5">
        <v>5.4992673333333331</v>
      </c>
      <c r="P80" s="5" t="s">
        <v>40</v>
      </c>
      <c r="Q80" s="5" t="s">
        <v>40</v>
      </c>
      <c r="R80" s="5" t="s">
        <v>40</v>
      </c>
      <c r="S80" s="1"/>
      <c r="T80" s="6">
        <f>SUM(G80:R80)</f>
        <v>99.485348832585572</v>
      </c>
      <c r="U80" s="7">
        <f>O80*(24.305/(24.305+15.999))</f>
        <v>3.3162885206596528</v>
      </c>
      <c r="V80" s="5">
        <v>0.67843071254327292</v>
      </c>
      <c r="W80" s="5">
        <v>0.26311637285115347</v>
      </c>
      <c r="X80" s="8">
        <f t="shared" si="4"/>
        <v>68578.84202783418</v>
      </c>
      <c r="Y80" s="8">
        <f t="shared" si="5"/>
        <v>340895.75949838478</v>
      </c>
      <c r="Z80" s="8">
        <f t="shared" si="6"/>
        <v>4260.9806543834675</v>
      </c>
      <c r="AA80" s="8">
        <f t="shared" si="7"/>
        <v>1117.0643500799997</v>
      </c>
    </row>
    <row r="81" spans="1:27" s="3" customFormat="1">
      <c r="A81" s="1"/>
      <c r="B81" s="1" t="s">
        <v>31</v>
      </c>
      <c r="C81" s="1"/>
      <c r="D81" s="28"/>
      <c r="E81" s="9" t="s">
        <v>32</v>
      </c>
      <c r="F81" s="9" t="s">
        <v>32</v>
      </c>
      <c r="G81" s="5">
        <v>1.716144710293006E-3</v>
      </c>
      <c r="H81" s="5">
        <v>0.10393951430153058</v>
      </c>
      <c r="I81" s="5">
        <v>8.716794202654355E-3</v>
      </c>
      <c r="J81" s="5">
        <v>0.17837806826539879</v>
      </c>
      <c r="K81" s="5">
        <v>0.37018791341438295</v>
      </c>
      <c r="L81" s="5">
        <v>0.29926730160430776</v>
      </c>
      <c r="M81" s="9" t="s">
        <v>32</v>
      </c>
      <c r="N81" s="5">
        <v>9.4974426783514393E-3</v>
      </c>
      <c r="O81" s="5">
        <v>5.7694996746024678E-2</v>
      </c>
      <c r="P81" s="9" t="s">
        <v>32</v>
      </c>
      <c r="Q81" s="9" t="s">
        <v>32</v>
      </c>
      <c r="R81" s="9" t="s">
        <v>32</v>
      </c>
      <c r="S81" s="1"/>
      <c r="T81" s="6"/>
      <c r="U81" s="7"/>
      <c r="V81" s="5"/>
      <c r="W81" s="5"/>
      <c r="X81" s="8">
        <f t="shared" si="4"/>
        <v>944.08588341365623</v>
      </c>
      <c r="Y81" s="8">
        <f t="shared" si="5"/>
        <v>2532.8531335681209</v>
      </c>
      <c r="Z81" s="8">
        <f t="shared" si="6"/>
        <v>73.554069930117066</v>
      </c>
      <c r="AA81" s="8">
        <f t="shared" si="7"/>
        <v>48.82799440558864</v>
      </c>
    </row>
    <row r="82" spans="1:27" s="3" customFormat="1">
      <c r="A82" s="1">
        <v>15</v>
      </c>
      <c r="B82" s="2" t="s">
        <v>75</v>
      </c>
      <c r="C82" s="1" t="s">
        <v>63</v>
      </c>
      <c r="D82" s="28" t="s">
        <v>267</v>
      </c>
      <c r="E82" s="5">
        <v>0.69459890012828884</v>
      </c>
      <c r="F82" s="5">
        <v>0.89685578510611819</v>
      </c>
      <c r="G82" s="5">
        <v>4.1294000000000001E-3</v>
      </c>
      <c r="H82" s="5">
        <v>0.59442993333333338</v>
      </c>
      <c r="I82" s="5">
        <v>0.24938793333333331</v>
      </c>
      <c r="J82" s="5">
        <v>13.43472</v>
      </c>
      <c r="K82" s="5">
        <v>45.566766666666673</v>
      </c>
      <c r="L82" s="5">
        <v>30.761292105510456</v>
      </c>
      <c r="M82" s="5">
        <v>5.4347875904661134</v>
      </c>
      <c r="N82" s="5">
        <v>0.55831660000000005</v>
      </c>
      <c r="O82" s="5">
        <v>1.9852780000000001</v>
      </c>
      <c r="P82" s="5" t="s">
        <v>40</v>
      </c>
      <c r="Q82" s="5" t="s">
        <v>40</v>
      </c>
      <c r="R82" s="5" t="s">
        <v>40</v>
      </c>
      <c r="S82" s="1"/>
      <c r="T82" s="6">
        <f>SUM(G82:R82)</f>
        <v>98.589108229309915</v>
      </c>
      <c r="U82" s="7">
        <f>O82*(24.305/(24.305+15.999))</f>
        <v>1.1972057808157999</v>
      </c>
      <c r="V82" s="5">
        <v>0.64382642026359083</v>
      </c>
      <c r="W82" s="5">
        <v>0.28307746648987148</v>
      </c>
      <c r="X82" s="8">
        <f t="shared" si="4"/>
        <v>71104.758690087387</v>
      </c>
      <c r="Y82" s="8">
        <f t="shared" si="5"/>
        <v>311771.1939153492</v>
      </c>
      <c r="Z82" s="8">
        <f t="shared" si="6"/>
        <v>4323.9490492690711</v>
      </c>
      <c r="AA82" s="8">
        <f t="shared" si="7"/>
        <v>1396.9714473599997</v>
      </c>
    </row>
    <row r="83" spans="1:27" s="3" customFormat="1">
      <c r="A83" s="1"/>
      <c r="B83" s="1" t="s">
        <v>31</v>
      </c>
      <c r="C83" s="1"/>
      <c r="D83" s="28"/>
      <c r="E83" s="9" t="s">
        <v>32</v>
      </c>
      <c r="F83" s="9" t="s">
        <v>32</v>
      </c>
      <c r="G83" s="5">
        <v>6.3588971617950952E-3</v>
      </c>
      <c r="H83" s="5">
        <v>0.24679023598724104</v>
      </c>
      <c r="I83" s="5">
        <v>1.4302647589403394E-2</v>
      </c>
      <c r="J83" s="5">
        <v>0.2810795799870815</v>
      </c>
      <c r="K83" s="5">
        <v>0.42840547826740527</v>
      </c>
      <c r="L83" s="5">
        <v>0.52715125533379759</v>
      </c>
      <c r="M83" s="9" t="s">
        <v>32</v>
      </c>
      <c r="N83" s="5">
        <v>1.1329441360581597E-2</v>
      </c>
      <c r="O83" s="5">
        <v>8.2073153884637734E-2</v>
      </c>
      <c r="P83" s="9" t="s">
        <v>32</v>
      </c>
      <c r="Q83" s="9" t="s">
        <v>32</v>
      </c>
      <c r="R83" s="9" t="s">
        <v>32</v>
      </c>
      <c r="S83" s="1"/>
      <c r="T83" s="6"/>
      <c r="U83" s="7"/>
      <c r="V83" s="5"/>
      <c r="W83" s="5"/>
      <c r="X83" s="8">
        <f t="shared" si="4"/>
        <v>1487.6451245498638</v>
      </c>
      <c r="Y83" s="8">
        <f t="shared" si="5"/>
        <v>2931.1820260666236</v>
      </c>
      <c r="Z83" s="8">
        <f t="shared" si="6"/>
        <v>87.742200751037089</v>
      </c>
      <c r="AA83" s="8">
        <f t="shared" si="7"/>
        <v>80.117710736802053</v>
      </c>
    </row>
    <row r="84" spans="1:27" s="3" customFormat="1">
      <c r="A84" s="1">
        <v>15</v>
      </c>
      <c r="B84" s="2" t="s">
        <v>76</v>
      </c>
      <c r="C84" s="1" t="s">
        <v>63</v>
      </c>
      <c r="D84" s="28" t="s">
        <v>267</v>
      </c>
      <c r="E84" s="5">
        <v>0.71846667900730832</v>
      </c>
      <c r="F84" s="5">
        <v>0.81239260097607824</v>
      </c>
      <c r="G84" s="5">
        <v>1.4383499999999999E-2</v>
      </c>
      <c r="H84" s="5">
        <v>0.5304403333333334</v>
      </c>
      <c r="I84" s="5">
        <v>0.22801726666666669</v>
      </c>
      <c r="J84" s="5">
        <v>12.741820000000001</v>
      </c>
      <c r="K84" s="5">
        <v>48.496480000000005</v>
      </c>
      <c r="L84" s="5">
        <v>28.233943193935112</v>
      </c>
      <c r="M84" s="9">
        <v>4.9764796098021105</v>
      </c>
      <c r="N84" s="5">
        <v>0.64756820000000004</v>
      </c>
      <c r="O84" s="5">
        <v>3.6589339999999999</v>
      </c>
      <c r="P84" s="9" t="s">
        <v>40</v>
      </c>
      <c r="Q84" s="9" t="s">
        <v>40</v>
      </c>
      <c r="R84" s="9" t="s">
        <v>40</v>
      </c>
      <c r="S84" s="1"/>
      <c r="T84" s="6">
        <f>SUM(G84:O84)</f>
        <v>99.528066103737231</v>
      </c>
      <c r="U84" s="7">
        <f>O84*(24.305/(24.305+15.999))</f>
        <v>2.2064904443727666</v>
      </c>
      <c r="V84" s="5">
        <v>0.67240471803272106</v>
      </c>
      <c r="W84" s="5">
        <v>0.26348380356409101</v>
      </c>
      <c r="X84" s="8">
        <f t="shared" si="4"/>
        <v>67437.507917733252</v>
      </c>
      <c r="Y84" s="8">
        <f t="shared" si="5"/>
        <v>331816.50962635461</v>
      </c>
      <c r="Z84" s="8">
        <f t="shared" si="6"/>
        <v>5015.1686385948105</v>
      </c>
      <c r="AA84" s="8">
        <f t="shared" si="7"/>
        <v>1277.2615209600003</v>
      </c>
    </row>
    <row r="85" spans="1:27" s="3" customFormat="1">
      <c r="A85" s="1"/>
      <c r="B85" s="1" t="s">
        <v>31</v>
      </c>
      <c r="C85" s="1"/>
      <c r="D85" s="28"/>
      <c r="E85" s="9" t="s">
        <v>32</v>
      </c>
      <c r="F85" s="9" t="s">
        <v>32</v>
      </c>
      <c r="G85" s="5">
        <v>2.8576377482109239E-3</v>
      </c>
      <c r="H85" s="5">
        <v>0.12960010562863117</v>
      </c>
      <c r="I85" s="5">
        <v>1.2969861853359813E-2</v>
      </c>
      <c r="J85" s="5">
        <v>0.35933431151028611</v>
      </c>
      <c r="K85" s="5">
        <v>0.26853793347362714</v>
      </c>
      <c r="L85" s="5">
        <v>0.19862277145293786</v>
      </c>
      <c r="M85" s="9" t="s">
        <v>32</v>
      </c>
      <c r="N85" s="5">
        <v>9.5838543484043377E-3</v>
      </c>
      <c r="O85" s="5">
        <v>7.7963122582777142E-2</v>
      </c>
      <c r="P85" s="9" t="s">
        <v>32</v>
      </c>
      <c r="Q85" s="9" t="s">
        <v>32</v>
      </c>
      <c r="R85" s="9" t="s">
        <v>32</v>
      </c>
      <c r="S85" s="1"/>
      <c r="T85" s="6"/>
      <c r="U85" s="7"/>
      <c r="V85" s="5"/>
      <c r="W85" s="5"/>
      <c r="X85" s="8">
        <f t="shared" si="4"/>
        <v>1901.8170463550846</v>
      </c>
      <c r="Y85" s="8">
        <f t="shared" si="5"/>
        <v>1837.3564388073764</v>
      </c>
      <c r="Z85" s="8">
        <f t="shared" si="6"/>
        <v>74.223295345537238</v>
      </c>
      <c r="AA85" s="8">
        <f t="shared" si="7"/>
        <v>72.65197815778032</v>
      </c>
    </row>
    <row r="86" spans="1:27" s="3" customFormat="1">
      <c r="A86" s="1">
        <v>12</v>
      </c>
      <c r="B86" s="2" t="s">
        <v>77</v>
      </c>
      <c r="C86" s="1" t="s">
        <v>78</v>
      </c>
      <c r="D86" s="28" t="s">
        <v>267</v>
      </c>
      <c r="E86" s="5">
        <v>0.72392094853100808</v>
      </c>
      <c r="F86" s="5">
        <v>0.55586524060015763</v>
      </c>
      <c r="G86" s="5">
        <v>3.4156499999999999E-2</v>
      </c>
      <c r="H86" s="5">
        <v>0.36143958333333331</v>
      </c>
      <c r="I86" s="5">
        <v>0.17401558333333333</v>
      </c>
      <c r="J86" s="5">
        <v>13.018408333333333</v>
      </c>
      <c r="K86" s="5">
        <v>52.518708333333336</v>
      </c>
      <c r="L86" s="5">
        <v>17.890447882219799</v>
      </c>
      <c r="M86" s="5">
        <v>4.4047643287601304</v>
      </c>
      <c r="N86" s="5">
        <v>0.22023608333333333</v>
      </c>
      <c r="O86" s="5">
        <v>10.525675</v>
      </c>
      <c r="P86" s="5" t="s">
        <v>40</v>
      </c>
      <c r="Q86" s="5" t="s">
        <v>40</v>
      </c>
      <c r="R86" s="5" t="s">
        <v>40</v>
      </c>
      <c r="S86" s="1"/>
      <c r="T86" s="6">
        <f>SUM(G86:R86)</f>
        <v>99.147851627646617</v>
      </c>
      <c r="U86" s="7">
        <f>O86*(24.305/(24.305+15.999))</f>
        <v>6.3474228581530365</v>
      </c>
      <c r="V86" s="5">
        <v>0.69143362624773264</v>
      </c>
      <c r="W86" s="5">
        <v>0.26368948167005984</v>
      </c>
      <c r="X86" s="8">
        <f t="shared" si="4"/>
        <v>68901.382616882911</v>
      </c>
      <c r="Y86" s="8">
        <f t="shared" si="5"/>
        <v>359336.89391995472</v>
      </c>
      <c r="Z86" s="8">
        <f t="shared" si="6"/>
        <v>1705.6444374820853</v>
      </c>
      <c r="AA86" s="8">
        <f t="shared" si="7"/>
        <v>974.76569159999997</v>
      </c>
    </row>
    <row r="87" spans="1:27" s="3" customFormat="1">
      <c r="A87" s="1"/>
      <c r="B87" s="1" t="s">
        <v>31</v>
      </c>
      <c r="C87" s="1"/>
      <c r="D87" s="28"/>
      <c r="E87" s="9" t="s">
        <v>32</v>
      </c>
      <c r="F87" s="9" t="s">
        <v>32</v>
      </c>
      <c r="G87" s="5">
        <v>7.6825160499111806E-3</v>
      </c>
      <c r="H87" s="5">
        <v>3.4599484227522903E-2</v>
      </c>
      <c r="I87" s="5">
        <v>8.1094404297296224E-3</v>
      </c>
      <c r="J87" s="5">
        <v>0.12922593645052513</v>
      </c>
      <c r="K87" s="5">
        <v>0.46254912753002614</v>
      </c>
      <c r="L87" s="5">
        <v>0.19462249844122903</v>
      </c>
      <c r="M87" s="9" t="s">
        <v>32</v>
      </c>
      <c r="N87" s="5">
        <v>6.7705287353397011E-3</v>
      </c>
      <c r="O87" s="5">
        <v>5.0782067790617787E-2</v>
      </c>
      <c r="P87" s="9" t="s">
        <v>32</v>
      </c>
      <c r="Q87" s="9" t="s">
        <v>32</v>
      </c>
      <c r="R87" s="9" t="s">
        <v>32</v>
      </c>
      <c r="S87" s="1"/>
      <c r="T87" s="6"/>
      <c r="U87" s="7"/>
      <c r="V87" s="5"/>
      <c r="W87" s="5"/>
      <c r="X87" s="8">
        <f t="shared" si="4"/>
        <v>683.94272659312264</v>
      </c>
      <c r="Y87" s="8">
        <f t="shared" si="5"/>
        <v>3164.7954042794204</v>
      </c>
      <c r="Z87" s="8">
        <f t="shared" si="6"/>
        <v>52.435161856590007</v>
      </c>
      <c r="AA87" s="8">
        <f t="shared" si="7"/>
        <v>45.425841511173452</v>
      </c>
    </row>
    <row r="88" spans="1:27" s="3" customFormat="1">
      <c r="A88" s="1">
        <v>14</v>
      </c>
      <c r="B88" s="2" t="s">
        <v>79</v>
      </c>
      <c r="C88" s="1" t="s">
        <v>78</v>
      </c>
      <c r="D88" s="28" t="s">
        <v>266</v>
      </c>
      <c r="E88" s="5">
        <v>0.73142161092862135</v>
      </c>
      <c r="F88" s="5">
        <v>0.5473228764268</v>
      </c>
      <c r="G88" s="5">
        <v>1.8081E-2</v>
      </c>
      <c r="H88" s="5">
        <v>0.34070535714285716</v>
      </c>
      <c r="I88" s="5">
        <v>0.17734335714285715</v>
      </c>
      <c r="J88" s="5">
        <v>12.611499999999998</v>
      </c>
      <c r="K88" s="5">
        <v>51.005328571428585</v>
      </c>
      <c r="L88" s="5">
        <v>21.104269889614649</v>
      </c>
      <c r="M88" s="5">
        <v>5.114442236206167</v>
      </c>
      <c r="N88" s="5">
        <v>0.27009935714285721</v>
      </c>
      <c r="O88" s="5">
        <v>8.2923271428571415</v>
      </c>
      <c r="P88" s="5" t="s">
        <v>40</v>
      </c>
      <c r="Q88" s="5" t="s">
        <v>40</v>
      </c>
      <c r="R88" s="5" t="s">
        <v>40</v>
      </c>
      <c r="S88" s="1"/>
      <c r="T88" s="6">
        <f>SUM(G88:R88)</f>
        <v>98.934096911535121</v>
      </c>
      <c r="U88" s="7">
        <f>O88*(24.305/(24.305+15.999))</f>
        <v>5.0006205638929835</v>
      </c>
      <c r="V88" s="5">
        <v>0.68641923180313946</v>
      </c>
      <c r="W88" s="5">
        <v>0.25205349247370223</v>
      </c>
      <c r="X88" s="8">
        <f t="shared" si="4"/>
        <v>66747.774737399581</v>
      </c>
      <c r="Y88" s="8">
        <f t="shared" si="5"/>
        <v>348982.23745139461</v>
      </c>
      <c r="Z88" s="8">
        <f t="shared" si="6"/>
        <v>2091.8164685163301</v>
      </c>
      <c r="AA88" s="8">
        <f t="shared" si="7"/>
        <v>993.40654937142858</v>
      </c>
    </row>
    <row r="89" spans="1:27" s="3" customFormat="1">
      <c r="A89" s="1"/>
      <c r="B89" s="1" t="s">
        <v>31</v>
      </c>
      <c r="C89" s="1"/>
      <c r="D89" s="28"/>
      <c r="E89" s="9" t="s">
        <v>32</v>
      </c>
      <c r="F89" s="9" t="s">
        <v>32</v>
      </c>
      <c r="G89" s="5">
        <v>4.4611075107222264E-3</v>
      </c>
      <c r="H89" s="5">
        <v>4.1730297111529036E-2</v>
      </c>
      <c r="I89" s="5">
        <v>1.0577596939592824E-2</v>
      </c>
      <c r="J89" s="5">
        <v>0.15892781622243105</v>
      </c>
      <c r="K89" s="5">
        <v>0.4394370934740025</v>
      </c>
      <c r="L89" s="5">
        <v>0.23079514571571769</v>
      </c>
      <c r="M89" s="9" t="s">
        <v>32</v>
      </c>
      <c r="N89" s="5">
        <v>7.9124699402237861E-3</v>
      </c>
      <c r="O89" s="5">
        <v>0.11296133677764877</v>
      </c>
      <c r="P89" s="9" t="s">
        <v>32</v>
      </c>
      <c r="Q89" s="9" t="s">
        <v>32</v>
      </c>
      <c r="R89" s="9" t="s">
        <v>32</v>
      </c>
      <c r="S89" s="1"/>
      <c r="T89" s="6"/>
      <c r="U89" s="7"/>
      <c r="V89" s="5"/>
      <c r="W89" s="5"/>
      <c r="X89" s="8">
        <f t="shared" si="4"/>
        <v>841.1432483623413</v>
      </c>
      <c r="Y89" s="8">
        <f t="shared" si="5"/>
        <v>3006.6611547249122</v>
      </c>
      <c r="Z89" s="8">
        <f t="shared" si="6"/>
        <v>61.279060797047293</v>
      </c>
      <c r="AA89" s="8">
        <f t="shared" si="7"/>
        <v>59.251467016823156</v>
      </c>
    </row>
    <row r="90" spans="1:27" s="3" customFormat="1">
      <c r="A90" s="1">
        <v>15</v>
      </c>
      <c r="B90" s="2" t="s">
        <v>80</v>
      </c>
      <c r="C90" s="1" t="s">
        <v>78</v>
      </c>
      <c r="D90" s="28" t="s">
        <v>267</v>
      </c>
      <c r="E90" s="5">
        <v>0.72755854318235558</v>
      </c>
      <c r="F90" s="5">
        <v>0.5725842853529759</v>
      </c>
      <c r="G90" s="5">
        <v>2.4698299999999999E-2</v>
      </c>
      <c r="H90" s="5">
        <v>0.40351806666666667</v>
      </c>
      <c r="I90" s="5">
        <v>0.19343153333333338</v>
      </c>
      <c r="J90" s="5">
        <v>13.015293333333334</v>
      </c>
      <c r="K90" s="5">
        <v>52.033073333333341</v>
      </c>
      <c r="L90" s="5">
        <v>19.205749878192982</v>
      </c>
      <c r="M90" s="5">
        <v>4.6458179804169379</v>
      </c>
      <c r="N90" s="5">
        <v>0.37888853333333322</v>
      </c>
      <c r="O90" s="5">
        <v>9.6857479999999985</v>
      </c>
      <c r="P90" s="5" t="s">
        <v>40</v>
      </c>
      <c r="Q90" s="5" t="s">
        <v>40</v>
      </c>
      <c r="R90" s="5" t="s">
        <v>40</v>
      </c>
      <c r="S90" s="1"/>
      <c r="T90" s="6">
        <f>SUM(G90:R90)</f>
        <v>99.586218958609948</v>
      </c>
      <c r="U90" s="7">
        <f>O90*(24.305/(24.305+15.999))</f>
        <v>5.8409116995831667</v>
      </c>
      <c r="V90" s="5">
        <v>0.68694799250187633</v>
      </c>
      <c r="W90" s="5">
        <v>0.25723443644350058</v>
      </c>
      <c r="X90" s="8">
        <f t="shared" si="4"/>
        <v>68884.896130873574</v>
      </c>
      <c r="Y90" s="8">
        <f t="shared" si="5"/>
        <v>356014.14326563111</v>
      </c>
      <c r="Z90" s="8">
        <f t="shared" si="6"/>
        <v>2934.3471311539342</v>
      </c>
      <c r="AA90" s="8">
        <f t="shared" si="7"/>
        <v>1083.5260771200001</v>
      </c>
    </row>
    <row r="91" spans="1:27" s="3" customFormat="1">
      <c r="A91" s="1"/>
      <c r="B91" s="1" t="s">
        <v>31</v>
      </c>
      <c r="C91" s="1"/>
      <c r="D91" s="28"/>
      <c r="E91" s="9" t="s">
        <v>32</v>
      </c>
      <c r="F91" s="9" t="s">
        <v>32</v>
      </c>
      <c r="G91" s="5">
        <v>9.8224235756762101E-3</v>
      </c>
      <c r="H91" s="5">
        <v>5.6662703724340471E-2</v>
      </c>
      <c r="I91" s="5">
        <v>1.0364384909505286E-2</v>
      </c>
      <c r="J91" s="5">
        <v>7.8122307648845951E-2</v>
      </c>
      <c r="K91" s="5">
        <v>0.21449193946448883</v>
      </c>
      <c r="L91" s="5">
        <v>0.1374859571879905</v>
      </c>
      <c r="M91" s="9" t="s">
        <v>32</v>
      </c>
      <c r="N91" s="5">
        <v>7.934587979821257E-3</v>
      </c>
      <c r="O91" s="5">
        <v>7.7932450897281014E-2</v>
      </c>
      <c r="P91" s="9" t="s">
        <v>32</v>
      </c>
      <c r="Q91" s="9" t="s">
        <v>32</v>
      </c>
      <c r="R91" s="9" t="s">
        <v>32</v>
      </c>
      <c r="S91" s="1"/>
      <c r="T91" s="6"/>
      <c r="U91" s="7"/>
      <c r="V91" s="5"/>
      <c r="W91" s="5"/>
      <c r="X91" s="8">
        <f t="shared" si="4"/>
        <v>413.47105363446047</v>
      </c>
      <c r="Y91" s="8">
        <f t="shared" si="5"/>
        <v>1467.5697431255633</v>
      </c>
      <c r="Z91" s="8">
        <f t="shared" si="6"/>
        <v>61.450356574907346</v>
      </c>
      <c r="AA91" s="8">
        <f t="shared" si="7"/>
        <v>58.057138509084815</v>
      </c>
    </row>
    <row r="92" spans="1:27" s="3" customFormat="1">
      <c r="A92" s="1">
        <v>15</v>
      </c>
      <c r="B92" s="2" t="s">
        <v>81</v>
      </c>
      <c r="C92" s="1" t="s">
        <v>78</v>
      </c>
      <c r="D92" s="28" t="s">
        <v>267</v>
      </c>
      <c r="E92" s="5">
        <v>0.72667206752206548</v>
      </c>
      <c r="F92" s="5">
        <v>0.62496206345488026</v>
      </c>
      <c r="G92" s="1" t="s">
        <v>39</v>
      </c>
      <c r="H92" s="5">
        <v>0.39582606666666664</v>
      </c>
      <c r="I92" s="5">
        <v>0.17917226666666666</v>
      </c>
      <c r="J92" s="5">
        <v>12.817226666666667</v>
      </c>
      <c r="K92" s="5">
        <v>49.879173333333341</v>
      </c>
      <c r="L92" s="5">
        <v>26.229132594554024</v>
      </c>
      <c r="M92" s="5">
        <v>4.7653287959850807</v>
      </c>
      <c r="N92" s="5">
        <v>0.2248574666666667</v>
      </c>
      <c r="O92" s="5">
        <v>5.1937179999999996</v>
      </c>
      <c r="P92" s="5" t="s">
        <v>40</v>
      </c>
      <c r="Q92" s="5" t="s">
        <v>40</v>
      </c>
      <c r="R92" s="5" t="s">
        <v>40</v>
      </c>
      <c r="S92" s="1"/>
      <c r="T92" s="6">
        <f>SUM(G92:R92)</f>
        <v>99.684435190539105</v>
      </c>
      <c r="U92" s="7">
        <f>O92*(24.305/(24.305+15.999))</f>
        <v>3.1320294757344178</v>
      </c>
      <c r="V92" s="5">
        <v>0.68310414546397058</v>
      </c>
      <c r="W92" s="5">
        <v>0.25694044410356232</v>
      </c>
      <c r="X92" s="8">
        <f t="shared" si="4"/>
        <v>67836.606137640862</v>
      </c>
      <c r="Y92" s="8">
        <f t="shared" si="5"/>
        <v>341276.99986709573</v>
      </c>
      <c r="Z92" s="8">
        <f t="shared" si="6"/>
        <v>1741.4352881758934</v>
      </c>
      <c r="AA92" s="8">
        <f t="shared" si="7"/>
        <v>1003.6513689599999</v>
      </c>
    </row>
    <row r="93" spans="1:27" s="3" customFormat="1">
      <c r="A93" s="1"/>
      <c r="B93" s="1" t="s">
        <v>31</v>
      </c>
      <c r="C93" s="1"/>
      <c r="D93" s="28"/>
      <c r="E93" s="9" t="s">
        <v>32</v>
      </c>
      <c r="F93" s="9" t="s">
        <v>32</v>
      </c>
      <c r="G93" s="10"/>
      <c r="H93" s="5">
        <v>4.3204441966516773E-2</v>
      </c>
      <c r="I93" s="5">
        <v>7.3166197158706205E-3</v>
      </c>
      <c r="J93" s="5">
        <v>0.23420647016397014</v>
      </c>
      <c r="K93" s="5">
        <v>0.46046668479872105</v>
      </c>
      <c r="L93" s="5">
        <v>0.23677199845103322</v>
      </c>
      <c r="M93" s="9" t="s">
        <v>32</v>
      </c>
      <c r="N93" s="5">
        <v>1.0986137283391458E-2</v>
      </c>
      <c r="O93" s="5">
        <v>0.15473772557829218</v>
      </c>
      <c r="P93" s="9" t="s">
        <v>32</v>
      </c>
      <c r="Q93" s="9" t="s">
        <v>32</v>
      </c>
      <c r="R93" s="9" t="s">
        <v>32</v>
      </c>
      <c r="S93" s="1"/>
      <c r="T93" s="1"/>
      <c r="U93" s="7"/>
      <c r="V93" s="5"/>
      <c r="W93" s="5"/>
      <c r="X93" s="8">
        <f t="shared" si="4"/>
        <v>1239.5639466000218</v>
      </c>
      <c r="Y93" s="8">
        <f t="shared" si="5"/>
        <v>3150.5471768080979</v>
      </c>
      <c r="Z93" s="8">
        <f t="shared" si="6"/>
        <v>85.083441655970788</v>
      </c>
      <c r="AA93" s="8">
        <f t="shared" si="7"/>
        <v>40.984777000420863</v>
      </c>
    </row>
    <row r="94" spans="1:27" s="3" customFormat="1">
      <c r="A94" s="1">
        <v>15</v>
      </c>
      <c r="B94" s="2" t="s">
        <v>82</v>
      </c>
      <c r="C94" s="1" t="s">
        <v>78</v>
      </c>
      <c r="D94" s="28" t="s">
        <v>267</v>
      </c>
      <c r="E94" s="5">
        <v>0.7363387205150479</v>
      </c>
      <c r="F94" s="5">
        <v>0.65195137838846395</v>
      </c>
      <c r="G94" s="5">
        <v>6.997550000000001E-2</v>
      </c>
      <c r="H94" s="5">
        <v>0.33658159999999998</v>
      </c>
      <c r="I94" s="5">
        <v>0.17749446666666671</v>
      </c>
      <c r="J94" s="5">
        <v>12.421639999999998</v>
      </c>
      <c r="K94" s="5">
        <v>51.732840000000003</v>
      </c>
      <c r="L94" s="5">
        <v>23.34953553482525</v>
      </c>
      <c r="M94" s="5">
        <v>4.3518910862102071</v>
      </c>
      <c r="N94" s="5">
        <v>0.19707239999999998</v>
      </c>
      <c r="O94" s="5">
        <v>6.9951573333333341</v>
      </c>
      <c r="P94" s="5" t="s">
        <v>40</v>
      </c>
      <c r="Q94" s="5" t="s">
        <v>40</v>
      </c>
      <c r="R94" s="5" t="s">
        <v>40</v>
      </c>
      <c r="S94" s="1"/>
      <c r="T94" s="6">
        <f>SUM(G94:R94)</f>
        <v>99.632187921035452</v>
      </c>
      <c r="U94" s="7">
        <f>O94*(24.305/(24.305+15.999))</f>
        <v>4.2183728410745003</v>
      </c>
      <c r="V94" s="5">
        <v>0.69533933955308247</v>
      </c>
      <c r="W94" s="5">
        <v>0.24898060476101316</v>
      </c>
      <c r="X94" s="8">
        <f t="shared" si="4"/>
        <v>65742.919445670399</v>
      </c>
      <c r="Y94" s="8">
        <f t="shared" si="5"/>
        <v>353959.92455243471</v>
      </c>
      <c r="Z94" s="8">
        <f t="shared" si="6"/>
        <v>1526.2505478382227</v>
      </c>
      <c r="AA94" s="8">
        <f t="shared" si="7"/>
        <v>994.25300448000019</v>
      </c>
    </row>
    <row r="95" spans="1:27" s="3" customFormat="1">
      <c r="A95" s="1"/>
      <c r="B95" s="1" t="s">
        <v>31</v>
      </c>
      <c r="C95" s="1"/>
      <c r="D95" s="28"/>
      <c r="E95" s="9" t="s">
        <v>32</v>
      </c>
      <c r="F95" s="9" t="s">
        <v>32</v>
      </c>
      <c r="G95" s="5">
        <v>0.1300049546099796</v>
      </c>
      <c r="H95" s="5">
        <v>1.9986851223456174E-2</v>
      </c>
      <c r="I95" s="5">
        <v>1.1892111688406055E-2</v>
      </c>
      <c r="J95" s="5">
        <v>0.10275312855855734</v>
      </c>
      <c r="K95" s="5">
        <v>0.22865825966775363</v>
      </c>
      <c r="L95" s="5">
        <v>0.24620392883020487</v>
      </c>
      <c r="M95" s="9" t="s">
        <v>32</v>
      </c>
      <c r="N95" s="5">
        <v>8.4801807746903955E-3</v>
      </c>
      <c r="O95" s="5">
        <v>8.5496449756421913E-2</v>
      </c>
      <c r="P95" s="9" t="s">
        <v>32</v>
      </c>
      <c r="Q95" s="9" t="s">
        <v>32</v>
      </c>
      <c r="R95" s="9" t="s">
        <v>32</v>
      </c>
      <c r="S95" s="1"/>
      <c r="T95" s="6"/>
      <c r="U95" s="7"/>
      <c r="V95" s="5"/>
      <c r="W95" s="5"/>
      <c r="X95" s="8">
        <f t="shared" si="4"/>
        <v>543.83242902031054</v>
      </c>
      <c r="Y95" s="8">
        <f t="shared" si="5"/>
        <v>1564.4967556447527</v>
      </c>
      <c r="Z95" s="8">
        <f t="shared" si="6"/>
        <v>65.675764608024167</v>
      </c>
      <c r="AA95" s="8">
        <f t="shared" si="7"/>
        <v>66.614852833775359</v>
      </c>
    </row>
    <row r="96" spans="1:27" s="3" customFormat="1">
      <c r="A96" s="1">
        <v>15</v>
      </c>
      <c r="B96" s="2" t="s">
        <v>83</v>
      </c>
      <c r="C96" s="1" t="s">
        <v>78</v>
      </c>
      <c r="D96" s="28" t="s">
        <v>267</v>
      </c>
      <c r="E96" s="5">
        <v>0.72761122872980288</v>
      </c>
      <c r="F96" s="5">
        <v>0.51107536326366476</v>
      </c>
      <c r="G96" s="5">
        <v>4.2624399999999993E-2</v>
      </c>
      <c r="H96" s="5">
        <v>0.39566606666666665</v>
      </c>
      <c r="I96" s="5">
        <v>0.19364139999999999</v>
      </c>
      <c r="J96" s="5">
        <v>13.090693333333336</v>
      </c>
      <c r="K96" s="5">
        <v>52.146953333333336</v>
      </c>
      <c r="L96" s="5">
        <v>18.804796204035306</v>
      </c>
      <c r="M96" s="5">
        <v>4.8272043670765123</v>
      </c>
      <c r="N96" s="5">
        <v>0.22666906666666667</v>
      </c>
      <c r="O96" s="5">
        <v>10.095326666666667</v>
      </c>
      <c r="P96" s="5" t="s">
        <v>40</v>
      </c>
      <c r="Q96" s="5" t="s">
        <v>40</v>
      </c>
      <c r="R96" s="5" t="s">
        <v>40</v>
      </c>
      <c r="S96" s="1"/>
      <c r="T96" s="6">
        <f>SUM(G96:R96)</f>
        <v>99.823574837778509</v>
      </c>
      <c r="U96" s="7">
        <f>O96*(24.305/(24.305+15.999))</f>
        <v>6.0879047894336376</v>
      </c>
      <c r="V96" s="5">
        <v>0.68377143574055355</v>
      </c>
      <c r="W96" s="5">
        <v>0.2559768924074593</v>
      </c>
      <c r="X96" s="8">
        <f t="shared" si="4"/>
        <v>69283.95906670198</v>
      </c>
      <c r="Y96" s="8">
        <f t="shared" si="5"/>
        <v>356793.31866385072</v>
      </c>
      <c r="Z96" s="8">
        <f t="shared" si="6"/>
        <v>1755.4654389857669</v>
      </c>
      <c r="AA96" s="8">
        <f t="shared" si="7"/>
        <v>1084.7016662399999</v>
      </c>
    </row>
    <row r="97" spans="1:27" s="3" customFormat="1">
      <c r="A97" s="1"/>
      <c r="B97" s="1" t="s">
        <v>31</v>
      </c>
      <c r="C97" s="1"/>
      <c r="D97" s="28"/>
      <c r="E97" s="9" t="s">
        <v>32</v>
      </c>
      <c r="F97" s="9" t="s">
        <v>32</v>
      </c>
      <c r="G97" s="5">
        <v>5.4110039778214915E-2</v>
      </c>
      <c r="H97" s="5">
        <v>2.0490756077756023E-2</v>
      </c>
      <c r="I97" s="5">
        <v>8.0989992133067203E-3</v>
      </c>
      <c r="J97" s="5">
        <v>0.10689403609360472</v>
      </c>
      <c r="K97" s="5">
        <v>0.25171628832779869</v>
      </c>
      <c r="L97" s="5">
        <v>0.31903448641770615</v>
      </c>
      <c r="M97" s="9" t="s">
        <v>32</v>
      </c>
      <c r="N97" s="5">
        <v>8.883456473907524E-3</v>
      </c>
      <c r="O97" s="5">
        <v>0.12743631657009075</v>
      </c>
      <c r="P97" s="9" t="s">
        <v>32</v>
      </c>
      <c r="Q97" s="9" t="s">
        <v>32</v>
      </c>
      <c r="R97" s="9" t="s">
        <v>32</v>
      </c>
      <c r="S97" s="1"/>
      <c r="T97" s="6"/>
      <c r="U97" s="7"/>
      <c r="V97" s="5"/>
      <c r="W97" s="5"/>
      <c r="X97" s="8">
        <f t="shared" si="4"/>
        <v>565.74864543847991</v>
      </c>
      <c r="Y97" s="8">
        <f t="shared" si="5"/>
        <v>1722.2614962783123</v>
      </c>
      <c r="Z97" s="8">
        <f t="shared" si="6"/>
        <v>68.798981034372986</v>
      </c>
      <c r="AA97" s="8">
        <f t="shared" si="7"/>
        <v>45.367353993258931</v>
      </c>
    </row>
    <row r="98" spans="1:27" s="3" customFormat="1">
      <c r="A98" s="1">
        <v>15</v>
      </c>
      <c r="B98" s="2" t="s">
        <v>84</v>
      </c>
      <c r="C98" s="1" t="s">
        <v>78</v>
      </c>
      <c r="D98" s="28" t="s">
        <v>267</v>
      </c>
      <c r="E98" s="5">
        <v>0.72691168772739945</v>
      </c>
      <c r="F98" s="5">
        <v>0.45486349325794839</v>
      </c>
      <c r="G98" s="5">
        <v>2.4575333333333334E-2</v>
      </c>
      <c r="H98" s="5">
        <v>0.40582899999999994</v>
      </c>
      <c r="I98" s="5">
        <v>0.19286539999999999</v>
      </c>
      <c r="J98" s="5">
        <v>13.280593333333334</v>
      </c>
      <c r="K98" s="5">
        <v>52.717173333333328</v>
      </c>
      <c r="L98" s="5">
        <v>16.929048754722682</v>
      </c>
      <c r="M98" s="5">
        <v>4.8236341211142681</v>
      </c>
      <c r="N98" s="5">
        <v>0.22236713333333336</v>
      </c>
      <c r="O98" s="5">
        <v>11.385486666666669</v>
      </c>
      <c r="P98" s="5" t="s">
        <v>40</v>
      </c>
      <c r="Q98" s="5" t="s">
        <v>40</v>
      </c>
      <c r="R98" s="5" t="s">
        <v>40</v>
      </c>
      <c r="S98" s="1"/>
      <c r="T98" s="6">
        <f>SUM(G98:R98)</f>
        <v>99.981573075836948</v>
      </c>
      <c r="U98" s="7">
        <f>O98*(24.305/(24.305+15.999))</f>
        <v>6.8659253035265326</v>
      </c>
      <c r="V98" s="5">
        <v>0.68362884608537411</v>
      </c>
      <c r="W98" s="5">
        <v>0.25682768753104934</v>
      </c>
      <c r="X98" s="8">
        <f t="shared" si="4"/>
        <v>70289.0260629064</v>
      </c>
      <c r="Y98" s="8">
        <f t="shared" si="5"/>
        <v>360694.80615570862</v>
      </c>
      <c r="Z98" s="8">
        <f t="shared" si="6"/>
        <v>1722.1486066603702</v>
      </c>
      <c r="AA98" s="8">
        <f t="shared" si="7"/>
        <v>1080.3548246399998</v>
      </c>
    </row>
    <row r="99" spans="1:27" s="3" customFormat="1">
      <c r="A99" s="1"/>
      <c r="B99" s="1" t="s">
        <v>31</v>
      </c>
      <c r="C99" s="1"/>
      <c r="D99" s="28"/>
      <c r="E99" s="9" t="s">
        <v>32</v>
      </c>
      <c r="F99" s="9" t="s">
        <v>32</v>
      </c>
      <c r="G99" s="5">
        <v>1.2103560522975601E-2</v>
      </c>
      <c r="H99" s="5">
        <v>2.2172311826110649E-2</v>
      </c>
      <c r="I99" s="5">
        <v>6.6061747392658536E-3</v>
      </c>
      <c r="J99" s="5">
        <v>9.8677913773380407E-2</v>
      </c>
      <c r="K99" s="5">
        <v>0.22195271203784034</v>
      </c>
      <c r="L99" s="5">
        <v>0.17051832271328596</v>
      </c>
      <c r="M99" s="9" t="s">
        <v>32</v>
      </c>
      <c r="N99" s="5">
        <v>6.8907626767047113E-3</v>
      </c>
      <c r="O99" s="5">
        <v>0.10371241051695824</v>
      </c>
      <c r="P99" s="9" t="s">
        <v>32</v>
      </c>
      <c r="Q99" s="9" t="s">
        <v>32</v>
      </c>
      <c r="R99" s="9" t="s">
        <v>32</v>
      </c>
      <c r="S99" s="1"/>
      <c r="T99" s="6"/>
      <c r="U99" s="7"/>
      <c r="V99" s="5"/>
      <c r="W99" s="5"/>
      <c r="X99" s="8">
        <f t="shared" si="4"/>
        <v>522.26389883060187</v>
      </c>
      <c r="Y99" s="8">
        <f t="shared" si="5"/>
        <v>1518.616901896788</v>
      </c>
      <c r="Z99" s="8">
        <f t="shared" si="6"/>
        <v>53.36632785891755</v>
      </c>
      <c r="AA99" s="8">
        <f t="shared" si="7"/>
        <v>37.00514841947161</v>
      </c>
    </row>
    <row r="100" spans="1:27" s="3" customFormat="1">
      <c r="A100" s="1">
        <v>15</v>
      </c>
      <c r="B100" s="2" t="s">
        <v>85</v>
      </c>
      <c r="C100" s="1" t="s">
        <v>78</v>
      </c>
      <c r="D100" s="28" t="s">
        <v>265</v>
      </c>
      <c r="E100" s="5">
        <v>0.69979303365982426</v>
      </c>
      <c r="F100" s="5">
        <v>0.66238407320336046</v>
      </c>
      <c r="G100" s="5">
        <v>8.5040333333333329E-2</v>
      </c>
      <c r="H100" s="5">
        <v>0.42092713333333331</v>
      </c>
      <c r="I100" s="5">
        <v>0.21708086666666668</v>
      </c>
      <c r="J100" s="5">
        <v>14.057213333333333</v>
      </c>
      <c r="K100" s="5">
        <v>48.865706666666668</v>
      </c>
      <c r="L100" s="5">
        <v>23.740074912867765</v>
      </c>
      <c r="M100" s="5">
        <v>5.1854731738460993</v>
      </c>
      <c r="N100" s="5">
        <v>0.54621986666666666</v>
      </c>
      <c r="O100" s="5">
        <v>6.790312666666666</v>
      </c>
      <c r="P100" s="5" t="s">
        <v>40</v>
      </c>
      <c r="Q100" s="5" t="s">
        <v>40</v>
      </c>
      <c r="R100" s="5" t="s">
        <v>40</v>
      </c>
      <c r="S100" s="1"/>
      <c r="T100" s="6">
        <f>SUM(G100:R100)</f>
        <v>99.908048953380529</v>
      </c>
      <c r="U100" s="7">
        <f>O100*(24.305/(24.305+15.999))</f>
        <v>4.0948429278318113</v>
      </c>
      <c r="V100" s="5">
        <v>0.6535919867124953</v>
      </c>
      <c r="W100" s="5">
        <v>0.28038699746557855</v>
      </c>
      <c r="X100" s="8">
        <f t="shared" si="4"/>
        <v>74399.374301938966</v>
      </c>
      <c r="Y100" s="8">
        <f t="shared" si="5"/>
        <v>334342.78583844885</v>
      </c>
      <c r="Z100" s="8">
        <f t="shared" si="6"/>
        <v>4230.2644649383728</v>
      </c>
      <c r="AA100" s="8">
        <f t="shared" si="7"/>
        <v>1216.0001827200001</v>
      </c>
    </row>
    <row r="101" spans="1:27" s="3" customFormat="1">
      <c r="A101" s="1"/>
      <c r="B101" s="1" t="s">
        <v>31</v>
      </c>
      <c r="C101" s="1"/>
      <c r="D101" s="28"/>
      <c r="E101" s="9" t="s">
        <v>32</v>
      </c>
      <c r="F101" s="9" t="s">
        <v>32</v>
      </c>
      <c r="G101" s="5">
        <v>0.10818261211642717</v>
      </c>
      <c r="H101" s="5">
        <v>2.1788165266842411E-2</v>
      </c>
      <c r="I101" s="5">
        <v>9.7819500310277526E-3</v>
      </c>
      <c r="J101" s="5">
        <v>0.12690077601173669</v>
      </c>
      <c r="K101" s="5">
        <v>0.38185061863558711</v>
      </c>
      <c r="L101" s="5">
        <v>0.79866240182898152</v>
      </c>
      <c r="M101" s="9" t="s">
        <v>32</v>
      </c>
      <c r="N101" s="5">
        <v>1.4922842001761054E-2</v>
      </c>
      <c r="O101" s="5">
        <v>0.47426571840005882</v>
      </c>
      <c r="P101" s="9" t="s">
        <v>32</v>
      </c>
      <c r="Q101" s="9" t="s">
        <v>32</v>
      </c>
      <c r="R101" s="9" t="s">
        <v>32</v>
      </c>
      <c r="S101" s="1"/>
      <c r="T101" s="6"/>
      <c r="U101" s="7"/>
      <c r="V101" s="5"/>
      <c r="W101" s="5"/>
      <c r="X101" s="8">
        <f t="shared" si="4"/>
        <v>671.63655482952879</v>
      </c>
      <c r="Y101" s="8">
        <f t="shared" si="5"/>
        <v>2612.6502268685213</v>
      </c>
      <c r="Z101" s="8">
        <f t="shared" si="6"/>
        <v>115.57171770623917</v>
      </c>
      <c r="AA101" s="8">
        <f t="shared" si="7"/>
        <v>54.794571293805056</v>
      </c>
    </row>
    <row r="102" spans="1:27" s="3" customFormat="1">
      <c r="A102" s="1">
        <v>15</v>
      </c>
      <c r="B102" s="2" t="s">
        <v>86</v>
      </c>
      <c r="C102" s="1" t="s">
        <v>78</v>
      </c>
      <c r="D102" s="28" t="s">
        <v>267</v>
      </c>
      <c r="E102" s="5">
        <v>0.70194556265959673</v>
      </c>
      <c r="F102" s="5">
        <v>0.61853172094135689</v>
      </c>
      <c r="G102" s="5">
        <v>1.8947500000000003E-2</v>
      </c>
      <c r="H102" s="5">
        <v>0.41555740000000002</v>
      </c>
      <c r="I102" s="5">
        <v>0.20925160000000001</v>
      </c>
      <c r="J102" s="5">
        <v>14.014799999999999</v>
      </c>
      <c r="K102" s="5">
        <v>49.221046666666666</v>
      </c>
      <c r="L102" s="5">
        <v>22.260391296287299</v>
      </c>
      <c r="M102" s="5">
        <v>5.1975389699576793</v>
      </c>
      <c r="N102" s="5">
        <v>0.52080173333333335</v>
      </c>
      <c r="O102" s="5">
        <v>7.704136000000001</v>
      </c>
      <c r="P102" s="5" t="s">
        <v>40</v>
      </c>
      <c r="Q102" s="5" t="s">
        <v>40</v>
      </c>
      <c r="R102" s="5" t="s">
        <v>40</v>
      </c>
      <c r="S102" s="1"/>
      <c r="T102" s="6">
        <f>SUM(G102:R102)</f>
        <v>99.562471166244976</v>
      </c>
      <c r="U102" s="7">
        <f>O102*(24.305/(24.305+15.999))</f>
        <v>4.6459166703056773</v>
      </c>
      <c r="V102" s="5">
        <v>0.65568241232587854</v>
      </c>
      <c r="W102" s="5">
        <v>0.27841055329038361</v>
      </c>
      <c r="X102" s="8">
        <f t="shared" si="4"/>
        <v>74174.896990025591</v>
      </c>
      <c r="Y102" s="8">
        <f t="shared" si="5"/>
        <v>336774.04844824295</v>
      </c>
      <c r="Z102" s="8">
        <f t="shared" si="6"/>
        <v>4033.4107201977349</v>
      </c>
      <c r="AA102" s="8">
        <f t="shared" si="7"/>
        <v>1172.1437625600001</v>
      </c>
    </row>
    <row r="103" spans="1:27" s="35" customFormat="1" ht="16.2" thickBot="1">
      <c r="A103" s="29"/>
      <c r="B103" s="29" t="s">
        <v>31</v>
      </c>
      <c r="C103" s="29"/>
      <c r="D103" s="30"/>
      <c r="E103" s="31" t="s">
        <v>32</v>
      </c>
      <c r="F103" s="31" t="s">
        <v>32</v>
      </c>
      <c r="G103" s="32">
        <v>4.4821701960843221E-3</v>
      </c>
      <c r="H103" s="32">
        <v>2.6836933076851914E-2</v>
      </c>
      <c r="I103" s="32">
        <v>6.1758879963011914E-3</v>
      </c>
      <c r="J103" s="32">
        <v>0.11288073351994131</v>
      </c>
      <c r="K103" s="32">
        <v>0.20282446621460107</v>
      </c>
      <c r="L103" s="32">
        <v>0.27499472722217772</v>
      </c>
      <c r="M103" s="31" t="s">
        <v>32</v>
      </c>
      <c r="N103" s="32">
        <v>1.4456499884958651E-2</v>
      </c>
      <c r="O103" s="32">
        <v>0.17045748153550946</v>
      </c>
      <c r="P103" s="31" t="s">
        <v>32</v>
      </c>
      <c r="Q103" s="31" t="s">
        <v>32</v>
      </c>
      <c r="R103" s="31" t="s">
        <v>32</v>
      </c>
      <c r="S103" s="29"/>
      <c r="T103" s="33"/>
      <c r="U103" s="29"/>
      <c r="V103" s="29"/>
      <c r="W103" s="29"/>
      <c r="X103" s="34">
        <f t="shared" si="4"/>
        <v>597.43391136514083</v>
      </c>
      <c r="Y103" s="34">
        <f t="shared" si="5"/>
        <v>1387.7400266196103</v>
      </c>
      <c r="Z103" s="34">
        <f t="shared" si="6"/>
        <v>111.96007593778401</v>
      </c>
      <c r="AA103" s="34">
        <f t="shared" si="7"/>
        <v>34.594854200080754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3B6A-844B-4361-B8AE-FBBB758663E0}">
  <dimension ref="A1:AL291"/>
  <sheetViews>
    <sheetView tabSelected="1" workbookViewId="0">
      <selection activeCell="I6" sqref="I6"/>
    </sheetView>
  </sheetViews>
  <sheetFormatPr defaultColWidth="12.33203125" defaultRowHeight="15.6"/>
  <cols>
    <col min="1" max="1" width="14.44140625" style="1" customWidth="1"/>
    <col min="2" max="2" width="12.33203125" style="13"/>
    <col min="3" max="3" width="12.44140625" style="1"/>
    <col min="4" max="4" width="40.88671875" style="1" customWidth="1"/>
    <col min="5" max="6" width="12.88671875" style="13" bestFit="1" customWidth="1"/>
    <col min="7" max="9" width="15.109375" style="13" bestFit="1" customWidth="1"/>
    <col min="10" max="11" width="14" style="13" bestFit="1" customWidth="1"/>
    <col min="12" max="13" width="12.88671875" style="13" bestFit="1" customWidth="1"/>
    <col min="14" max="15" width="15.109375" style="13" bestFit="1" customWidth="1"/>
    <col min="16" max="23" width="12.88671875" style="13" bestFit="1" customWidth="1"/>
    <col min="24" max="24" width="12.5546875" style="13" bestFit="1" customWidth="1"/>
    <col min="25" max="28" width="12.88671875" style="13" bestFit="1" customWidth="1"/>
    <col min="29" max="29" width="12.5546875" style="13" bestFit="1" customWidth="1"/>
    <col min="30" max="36" width="12.88671875" style="13" bestFit="1" customWidth="1"/>
    <col min="37" max="16384" width="12.33203125" style="1"/>
  </cols>
  <sheetData>
    <row r="1" spans="1:36">
      <c r="A1" s="26" t="s">
        <v>261</v>
      </c>
    </row>
    <row r="2" spans="1:36" s="11" customFormat="1" ht="16.2" thickBot="1">
      <c r="A2" s="11" t="s">
        <v>3</v>
      </c>
      <c r="B2" s="12" t="s">
        <v>4</v>
      </c>
      <c r="C2" s="11" t="s">
        <v>5</v>
      </c>
      <c r="D2" s="11" t="s">
        <v>263</v>
      </c>
      <c r="E2" s="12" t="s">
        <v>87</v>
      </c>
      <c r="F2" s="12" t="s">
        <v>88</v>
      </c>
      <c r="G2" s="12" t="s">
        <v>89</v>
      </c>
      <c r="H2" s="12" t="s">
        <v>90</v>
      </c>
      <c r="I2" s="12" t="s">
        <v>91</v>
      </c>
      <c r="J2" s="12" t="s">
        <v>92</v>
      </c>
      <c r="K2" s="12" t="s">
        <v>93</v>
      </c>
      <c r="L2" s="12" t="s">
        <v>94</v>
      </c>
      <c r="M2" s="12" t="s">
        <v>95</v>
      </c>
      <c r="N2" s="12" t="s">
        <v>96</v>
      </c>
      <c r="O2" s="12" t="s">
        <v>97</v>
      </c>
      <c r="P2" s="12" t="s">
        <v>98</v>
      </c>
      <c r="Q2" s="12" t="s">
        <v>99</v>
      </c>
      <c r="R2" s="12" t="s">
        <v>100</v>
      </c>
      <c r="S2" s="12" t="s">
        <v>101</v>
      </c>
      <c r="T2" s="12" t="s">
        <v>102</v>
      </c>
      <c r="U2" s="12" t="s">
        <v>103</v>
      </c>
      <c r="V2" s="12" t="s">
        <v>104</v>
      </c>
      <c r="W2" s="12" t="s">
        <v>105</v>
      </c>
      <c r="X2" s="12" t="s">
        <v>106</v>
      </c>
      <c r="Y2" s="12" t="s">
        <v>107</v>
      </c>
      <c r="Z2" s="12" t="s">
        <v>108</v>
      </c>
      <c r="AA2" s="12" t="s">
        <v>109</v>
      </c>
      <c r="AB2" s="12" t="s">
        <v>110</v>
      </c>
      <c r="AC2" s="12" t="s">
        <v>111</v>
      </c>
      <c r="AD2" s="12" t="s">
        <v>112</v>
      </c>
      <c r="AE2" s="12" t="s">
        <v>113</v>
      </c>
      <c r="AF2" s="12" t="s">
        <v>114</v>
      </c>
      <c r="AG2" s="12" t="s">
        <v>115</v>
      </c>
      <c r="AH2" s="12" t="s">
        <v>116</v>
      </c>
      <c r="AI2" s="12" t="s">
        <v>117</v>
      </c>
      <c r="AJ2" s="12" t="s">
        <v>118</v>
      </c>
    </row>
    <row r="3" spans="1:36">
      <c r="A3" s="1">
        <v>10</v>
      </c>
      <c r="B3" s="2" t="s">
        <v>28</v>
      </c>
      <c r="C3" s="1" t="s">
        <v>29</v>
      </c>
      <c r="D3" s="27" t="s">
        <v>264</v>
      </c>
      <c r="E3" s="14" t="s">
        <v>119</v>
      </c>
      <c r="F3" s="14">
        <v>3.5237000000000003</v>
      </c>
      <c r="G3" s="14">
        <v>1412.4</v>
      </c>
      <c r="H3" s="14">
        <v>993.9</v>
      </c>
      <c r="I3" s="14">
        <v>1922.3</v>
      </c>
      <c r="J3" s="14">
        <v>360.53000000000003</v>
      </c>
      <c r="K3" s="14">
        <v>578.03</v>
      </c>
      <c r="L3" s="14">
        <v>0.81300000000000006</v>
      </c>
      <c r="M3" s="14">
        <v>1.101</v>
      </c>
      <c r="N3" s="14">
        <v>988</v>
      </c>
      <c r="O3" s="14">
        <v>959.1</v>
      </c>
      <c r="P3" s="15">
        <v>31.784000000000002</v>
      </c>
      <c r="Q3" s="15">
        <v>32.055999999999997</v>
      </c>
      <c r="R3" s="15">
        <v>0.7873</v>
      </c>
      <c r="S3" s="15" t="s">
        <v>120</v>
      </c>
      <c r="T3" s="15">
        <v>2.6439999999999998E-2</v>
      </c>
      <c r="U3" s="15">
        <v>3.2875000000000001E-3</v>
      </c>
      <c r="V3" s="15">
        <v>0.25</v>
      </c>
      <c r="W3" s="15">
        <v>3.4699999999999995E-2</v>
      </c>
      <c r="X3" s="15" t="s">
        <v>121</v>
      </c>
      <c r="Y3" s="15">
        <v>3.6888888888888891E-3</v>
      </c>
      <c r="Z3" s="15">
        <v>0.95210000000000006</v>
      </c>
      <c r="AA3" s="15">
        <v>0.89790000000000014</v>
      </c>
      <c r="AB3" s="15">
        <v>0.94689999999999996</v>
      </c>
      <c r="AC3" s="15" t="s">
        <v>122</v>
      </c>
      <c r="AD3" s="15">
        <v>0.10547999999999999</v>
      </c>
      <c r="AE3" s="15">
        <v>6.4800000000000014E-3</v>
      </c>
      <c r="AF3" s="15">
        <v>7.4000000000000003E-3</v>
      </c>
      <c r="AG3" s="15">
        <v>8.9900000000000008E-2</v>
      </c>
      <c r="AH3" s="15" t="s">
        <v>123</v>
      </c>
      <c r="AI3" s="15">
        <v>1.1470971111111109E-3</v>
      </c>
      <c r="AJ3" s="15">
        <v>1.2262344444444444E-3</v>
      </c>
    </row>
    <row r="4" spans="1:36">
      <c r="B4" s="1" t="s">
        <v>31</v>
      </c>
      <c r="D4" s="27"/>
      <c r="E4" s="14"/>
      <c r="F4" s="14">
        <v>0.31189636811679056</v>
      </c>
      <c r="G4" s="14">
        <v>5.0815570667092009</v>
      </c>
      <c r="H4" s="14">
        <v>18.752481317296535</v>
      </c>
      <c r="I4" s="14">
        <v>181.22303630854682</v>
      </c>
      <c r="J4" s="14">
        <v>20.89657335013991</v>
      </c>
      <c r="K4" s="14">
        <v>25.515357031490748</v>
      </c>
      <c r="L4" s="14">
        <v>0.40538185016653633</v>
      </c>
      <c r="M4" s="14">
        <v>0.71637125694557147</v>
      </c>
      <c r="N4" s="14">
        <v>142.32591705893438</v>
      </c>
      <c r="O4" s="14">
        <v>144.05434931148591</v>
      </c>
      <c r="P4" s="15">
        <v>0.92960206540218027</v>
      </c>
      <c r="Q4" s="15">
        <v>0.9928208969060498</v>
      </c>
      <c r="R4" s="15">
        <v>3.6947560436681369E-2</v>
      </c>
      <c r="S4" s="15"/>
      <c r="T4" s="15">
        <v>3.9151307626807165E-2</v>
      </c>
      <c r="U4" s="15">
        <v>1.1243251944420454E-3</v>
      </c>
      <c r="V4" s="15">
        <v>2.3579652245103194E-2</v>
      </c>
      <c r="W4" s="15">
        <v>7.257945837341166E-3</v>
      </c>
      <c r="X4" s="15"/>
      <c r="Y4" s="15">
        <v>3.3333333333333332E-4</v>
      </c>
      <c r="Z4" s="15">
        <v>3.9328954558526794E-2</v>
      </c>
      <c r="AA4" s="15">
        <v>4.9956536664940605E-2</v>
      </c>
      <c r="AB4" s="15">
        <v>4.8740697118071212E-2</v>
      </c>
      <c r="AC4" s="15"/>
      <c r="AD4" s="15">
        <v>5.1578738082878869E-2</v>
      </c>
      <c r="AE4" s="15">
        <v>2.6744885284646254E-3</v>
      </c>
      <c r="AF4" s="15">
        <v>7.6367532368147124E-3</v>
      </c>
      <c r="AG4" s="15">
        <v>4.8273411130996556E-2</v>
      </c>
      <c r="AH4" s="15"/>
      <c r="AI4" s="15">
        <v>1.8604940787165544E-3</v>
      </c>
      <c r="AJ4" s="15">
        <v>2.4978095600751431E-3</v>
      </c>
    </row>
    <row r="5" spans="1:36">
      <c r="A5" s="1">
        <v>10</v>
      </c>
      <c r="B5" s="2" t="s">
        <v>33</v>
      </c>
      <c r="C5" s="1" t="s">
        <v>29</v>
      </c>
      <c r="D5" s="27" t="s">
        <v>267</v>
      </c>
      <c r="E5" s="14">
        <v>28.5</v>
      </c>
      <c r="F5" s="14">
        <v>5.6352000000000002</v>
      </c>
      <c r="G5" s="14">
        <v>1306.8</v>
      </c>
      <c r="H5" s="14">
        <v>1078.0999999999999</v>
      </c>
      <c r="I5" s="14">
        <v>1460.6</v>
      </c>
      <c r="J5" s="14">
        <v>233.95999999999998</v>
      </c>
      <c r="K5" s="14">
        <v>737.5</v>
      </c>
      <c r="L5" s="14">
        <v>1.8420000000000001</v>
      </c>
      <c r="M5" s="14">
        <v>2.081</v>
      </c>
      <c r="N5" s="14">
        <v>773.4</v>
      </c>
      <c r="O5" s="14">
        <v>735</v>
      </c>
      <c r="P5" s="15">
        <v>35.146000000000001</v>
      </c>
      <c r="Q5" s="15">
        <v>35.612000000000002</v>
      </c>
      <c r="R5" s="15">
        <v>0.7955000000000001</v>
      </c>
      <c r="S5" s="15" t="s">
        <v>121</v>
      </c>
      <c r="T5" s="15">
        <v>0.12979000000000002</v>
      </c>
      <c r="U5" s="15">
        <v>1.67E-2</v>
      </c>
      <c r="V5" s="15">
        <v>0.27820000000000006</v>
      </c>
      <c r="W5" s="15">
        <v>2.7400000000000001E-2</v>
      </c>
      <c r="X5" s="15" t="s">
        <v>124</v>
      </c>
      <c r="Y5" s="15">
        <v>4.8300000000000001E-3</v>
      </c>
      <c r="Z5" s="15">
        <v>0.99459999999999982</v>
      </c>
      <c r="AA5" s="15">
        <v>0.92740000000000011</v>
      </c>
      <c r="AB5" s="15">
        <v>0.98919999999999997</v>
      </c>
      <c r="AC5" s="15" t="s">
        <v>125</v>
      </c>
      <c r="AD5" s="15">
        <v>8.7630000000000013E-2</v>
      </c>
      <c r="AE5" s="15">
        <v>6.7100000000000007E-3</v>
      </c>
      <c r="AF5" s="15">
        <v>8.4499999999999992E-3</v>
      </c>
      <c r="AG5" s="15">
        <v>0.29799999999999999</v>
      </c>
      <c r="AH5" s="15" t="s">
        <v>123</v>
      </c>
      <c r="AI5" s="15">
        <v>5.7312500000000002E-3</v>
      </c>
      <c r="AJ5" s="15">
        <v>3.4000000000000002E-3</v>
      </c>
    </row>
    <row r="6" spans="1:36">
      <c r="B6" s="1" t="s">
        <v>31</v>
      </c>
      <c r="D6" s="27"/>
      <c r="E6" s="14">
        <v>6.3639610306789276</v>
      </c>
      <c r="F6" s="14">
        <v>0.28198376627821048</v>
      </c>
      <c r="G6" s="14">
        <v>3.6757463338907259</v>
      </c>
      <c r="H6" s="14">
        <v>12.758004023618533</v>
      </c>
      <c r="I6" s="14">
        <v>99.586032041535717</v>
      </c>
      <c r="J6" s="14">
        <v>3.0790330372447174</v>
      </c>
      <c r="K6" s="14">
        <v>41.131901649854861</v>
      </c>
      <c r="L6" s="14">
        <v>0.39787770315345011</v>
      </c>
      <c r="M6" s="14">
        <v>0.45510560435036657</v>
      </c>
      <c r="N6" s="14">
        <v>35.223729375395656</v>
      </c>
      <c r="O6" s="14">
        <v>37.727090178455761</v>
      </c>
      <c r="P6" s="15">
        <v>0.60742077672730321</v>
      </c>
      <c r="Q6" s="15">
        <v>0.59945901537228685</v>
      </c>
      <c r="R6" s="15">
        <v>3.0515023622253116E-2</v>
      </c>
      <c r="S6" s="15"/>
      <c r="T6" s="15">
        <v>0.18689561227832205</v>
      </c>
      <c r="U6" s="15">
        <v>2.1320100062304271E-2</v>
      </c>
      <c r="V6" s="15">
        <v>4.8161303046232805E-2</v>
      </c>
      <c r="W6" s="15">
        <v>6.552353266829649E-3</v>
      </c>
      <c r="X6" s="15"/>
      <c r="Y6" s="15">
        <v>8.9573061426599307E-4</v>
      </c>
      <c r="Z6" s="15">
        <v>6.2243607436159011E-2</v>
      </c>
      <c r="AA6" s="15">
        <v>7.3752137445485436E-2</v>
      </c>
      <c r="AB6" s="15">
        <v>5.8514575582119331E-2</v>
      </c>
      <c r="AC6" s="15"/>
      <c r="AD6" s="15">
        <v>2.7937630934319089E-2</v>
      </c>
      <c r="AE6" s="15">
        <v>3.3127531349820376E-3</v>
      </c>
      <c r="AF6" s="15">
        <v>6.8589357775095134E-3</v>
      </c>
      <c r="AG6" s="15">
        <v>9.4727679868839496E-2</v>
      </c>
      <c r="AH6" s="15"/>
      <c r="AI6" s="15">
        <v>5.8928029651189161E-3</v>
      </c>
      <c r="AJ6" s="15">
        <v>2.4592449480045119E-3</v>
      </c>
    </row>
    <row r="7" spans="1:36">
      <c r="A7" s="1">
        <v>10</v>
      </c>
      <c r="B7" s="2" t="s">
        <v>34</v>
      </c>
      <c r="C7" s="1" t="s">
        <v>29</v>
      </c>
      <c r="D7" s="27" t="s">
        <v>265</v>
      </c>
      <c r="E7" s="14">
        <v>8.1999999999999993</v>
      </c>
      <c r="F7" s="14">
        <v>4.7976000000000001</v>
      </c>
      <c r="G7" s="14">
        <v>1281.9000000000001</v>
      </c>
      <c r="H7" s="14">
        <v>1029.3</v>
      </c>
      <c r="I7" s="14">
        <v>1590</v>
      </c>
      <c r="J7" s="14">
        <v>237.8</v>
      </c>
      <c r="K7" s="14">
        <v>601.18999999999994</v>
      </c>
      <c r="L7" s="14">
        <v>1.2790000000000004</v>
      </c>
      <c r="M7" s="14">
        <v>1.45</v>
      </c>
      <c r="N7" s="14">
        <v>1001.8</v>
      </c>
      <c r="O7" s="14">
        <v>976.3</v>
      </c>
      <c r="P7" s="15">
        <v>32.783000000000001</v>
      </c>
      <c r="Q7" s="15">
        <v>33.476999999999997</v>
      </c>
      <c r="R7" s="15">
        <v>0.83779999999999999</v>
      </c>
      <c r="S7" s="15">
        <v>0.1845</v>
      </c>
      <c r="T7" s="15">
        <v>4.8909999999999995E-2</v>
      </c>
      <c r="U7" s="15">
        <v>4.2642857142857144E-3</v>
      </c>
      <c r="V7" s="15">
        <v>0.29649999999999999</v>
      </c>
      <c r="W7" s="15">
        <v>3.2400000000000005E-2</v>
      </c>
      <c r="X7" s="15" t="s">
        <v>126</v>
      </c>
      <c r="Y7" s="15">
        <v>3.5800000000000007E-3</v>
      </c>
      <c r="Z7" s="15">
        <v>0.94879999999999998</v>
      </c>
      <c r="AA7" s="15">
        <v>0.86119999999999985</v>
      </c>
      <c r="AB7" s="15">
        <v>0.93359999999999987</v>
      </c>
      <c r="AC7" s="15" t="s">
        <v>125</v>
      </c>
      <c r="AD7" s="15">
        <v>7.4779999999999985E-2</v>
      </c>
      <c r="AE7" s="15">
        <v>4.339E-3</v>
      </c>
      <c r="AF7" s="15" t="s">
        <v>127</v>
      </c>
      <c r="AG7" s="15">
        <v>0.22749999999999998</v>
      </c>
      <c r="AH7" s="15">
        <v>1.4300000000000001E-3</v>
      </c>
      <c r="AI7" s="15">
        <v>2.4342857142857144E-3</v>
      </c>
      <c r="AJ7" s="15">
        <v>1.7180000000000001E-3</v>
      </c>
    </row>
    <row r="8" spans="1:36">
      <c r="B8" s="1" t="s">
        <v>31</v>
      </c>
      <c r="D8" s="27"/>
      <c r="E8" s="14">
        <v>2.8284271247461903</v>
      </c>
      <c r="F8" s="14">
        <v>9.1301941077090207E-2</v>
      </c>
      <c r="G8" s="14">
        <v>6.8710342097177133</v>
      </c>
      <c r="H8" s="14">
        <v>13.695498043761193</v>
      </c>
      <c r="I8" s="14">
        <v>157.22029837849254</v>
      </c>
      <c r="J8" s="14">
        <v>11.599233691163489</v>
      </c>
      <c r="K8" s="14">
        <v>50.104611675085472</v>
      </c>
      <c r="L8" s="14">
        <v>0.58071698978264918</v>
      </c>
      <c r="M8" s="14">
        <v>0.63463025105612159</v>
      </c>
      <c r="N8" s="14">
        <v>63.093933499540547</v>
      </c>
      <c r="O8" s="14">
        <v>70.797128002012442</v>
      </c>
      <c r="P8" s="15">
        <v>0.39155104676430375</v>
      </c>
      <c r="Q8" s="15">
        <v>0.39527908565411873</v>
      </c>
      <c r="R8" s="15">
        <v>3.1692270350986221E-2</v>
      </c>
      <c r="S8" s="15">
        <v>0.1021420579389313</v>
      </c>
      <c r="T8" s="15">
        <v>6.3673480438178595E-2</v>
      </c>
      <c r="U8" s="15">
        <v>3.4591321510019299E-3</v>
      </c>
      <c r="V8" s="15">
        <v>2.5056602589603672E-2</v>
      </c>
      <c r="W8" s="15">
        <v>6.9153613226079196E-3</v>
      </c>
      <c r="X8" s="15"/>
      <c r="Y8" s="15">
        <v>9.223159256278008E-4</v>
      </c>
      <c r="Z8" s="15">
        <v>3.8671838734550872E-2</v>
      </c>
      <c r="AA8" s="15">
        <v>7.2615884396367902E-2</v>
      </c>
      <c r="AB8" s="15">
        <v>5.7529123059542629E-2</v>
      </c>
      <c r="AC8" s="15"/>
      <c r="AD8" s="15">
        <v>1.311164029063921E-2</v>
      </c>
      <c r="AE8" s="15">
        <v>1.1604065379569926E-3</v>
      </c>
      <c r="AF8" s="15"/>
      <c r="AG8" s="15">
        <v>0.12165273892884162</v>
      </c>
      <c r="AH8" s="15">
        <v>2.1213203435596419E-4</v>
      </c>
      <c r="AI8" s="15">
        <v>2.6265811564519705E-3</v>
      </c>
      <c r="AJ8" s="15">
        <v>7.9556269394686935E-4</v>
      </c>
    </row>
    <row r="9" spans="1:36">
      <c r="A9" s="1">
        <v>10</v>
      </c>
      <c r="B9" s="2" t="s">
        <v>35</v>
      </c>
      <c r="C9" s="1" t="s">
        <v>29</v>
      </c>
      <c r="D9" s="27" t="s">
        <v>267</v>
      </c>
      <c r="E9" s="14" t="s">
        <v>128</v>
      </c>
      <c r="F9" s="14">
        <v>5.94</v>
      </c>
      <c r="G9" s="14">
        <v>1319.9</v>
      </c>
      <c r="H9" s="14">
        <v>1014</v>
      </c>
      <c r="I9" s="14">
        <v>1284.5999999999999</v>
      </c>
      <c r="J9" s="14">
        <v>201.48999999999998</v>
      </c>
      <c r="K9" s="14">
        <v>894.1</v>
      </c>
      <c r="L9" s="14">
        <v>2.524</v>
      </c>
      <c r="M9" s="14">
        <v>2.9619999999999997</v>
      </c>
      <c r="N9" s="14">
        <v>655.8</v>
      </c>
      <c r="O9" s="14">
        <v>613.6</v>
      </c>
      <c r="P9" s="15">
        <v>36.86</v>
      </c>
      <c r="Q9" s="15">
        <v>35.409999999999989</v>
      </c>
      <c r="R9" s="15">
        <v>0.83669999999999989</v>
      </c>
      <c r="S9" s="15" t="s">
        <v>129</v>
      </c>
      <c r="T9" s="15">
        <v>1.2489999999999999E-2</v>
      </c>
      <c r="U9" s="15" t="s">
        <v>130</v>
      </c>
      <c r="V9" s="15">
        <v>0.219</v>
      </c>
      <c r="W9" s="15">
        <v>4.1999999999999996E-2</v>
      </c>
      <c r="X9" s="15" t="s">
        <v>131</v>
      </c>
      <c r="Y9" s="15">
        <v>7.049999999999999E-3</v>
      </c>
      <c r="Z9" s="15">
        <v>0.98840000000000006</v>
      </c>
      <c r="AA9" s="15">
        <v>0.92799999999999994</v>
      </c>
      <c r="AB9" s="15">
        <v>1.0399999999999998</v>
      </c>
      <c r="AC9" s="15" t="s">
        <v>132</v>
      </c>
      <c r="AD9" s="15">
        <v>4.5519999999999991E-2</v>
      </c>
      <c r="AE9" s="15">
        <v>3.2599999999999999E-3</v>
      </c>
      <c r="AF9" s="15" t="s">
        <v>133</v>
      </c>
      <c r="AG9" s="15">
        <v>0.27255555555555555</v>
      </c>
      <c r="AH9" s="15" t="s">
        <v>123</v>
      </c>
      <c r="AI9" s="15" t="s">
        <v>134</v>
      </c>
      <c r="AJ9" s="15" t="s">
        <v>134</v>
      </c>
    </row>
    <row r="10" spans="1:36">
      <c r="B10" s="1" t="s">
        <v>31</v>
      </c>
      <c r="D10" s="27"/>
      <c r="E10" s="14"/>
      <c r="F10" s="14">
        <v>0.1669331203406523</v>
      </c>
      <c r="G10" s="14">
        <v>17.214012380099597</v>
      </c>
      <c r="H10" s="14">
        <v>19.680785892167346</v>
      </c>
      <c r="I10" s="14">
        <v>81.20235355100381</v>
      </c>
      <c r="J10" s="14">
        <v>6.4878433328118437</v>
      </c>
      <c r="K10" s="14">
        <v>69.494124451879614</v>
      </c>
      <c r="L10" s="14">
        <v>0.63908267592437862</v>
      </c>
      <c r="M10" s="14">
        <v>0.62128540587684633</v>
      </c>
      <c r="N10" s="14">
        <v>20.584784024451977</v>
      </c>
      <c r="O10" s="14">
        <v>17.66477977344876</v>
      </c>
      <c r="P10" s="15">
        <v>0.85401014826132637</v>
      </c>
      <c r="Q10" s="15">
        <v>0.84518242606749272</v>
      </c>
      <c r="R10" s="15">
        <v>5.0855022695239581E-2</v>
      </c>
      <c r="S10" s="15"/>
      <c r="T10" s="15">
        <v>4.3242083411623201E-3</v>
      </c>
      <c r="U10" s="15"/>
      <c r="V10" s="15">
        <v>5.9814528149754577E-3</v>
      </c>
      <c r="W10" s="15">
        <v>1.2727922061357866E-2</v>
      </c>
      <c r="X10" s="15"/>
      <c r="Y10" s="15">
        <v>2.24276614920058E-3</v>
      </c>
      <c r="Z10" s="15">
        <v>4.1822907067246694E-2</v>
      </c>
      <c r="AA10" s="15">
        <v>7.0364132277113411E-2</v>
      </c>
      <c r="AB10" s="15">
        <v>5.3539186064456047E-2</v>
      </c>
      <c r="AC10" s="15"/>
      <c r="AD10" s="15">
        <v>7.3099323602282152E-3</v>
      </c>
      <c r="AE10" s="15">
        <v>6.3456021516217567E-4</v>
      </c>
      <c r="AF10" s="15"/>
      <c r="AG10" s="15">
        <v>6.6417450852752483E-2</v>
      </c>
      <c r="AH10" s="15"/>
      <c r="AI10" s="15"/>
      <c r="AJ10" s="15"/>
    </row>
    <row r="11" spans="1:36">
      <c r="A11" s="1">
        <v>10</v>
      </c>
      <c r="B11" s="2" t="s">
        <v>36</v>
      </c>
      <c r="C11" s="1" t="s">
        <v>29</v>
      </c>
      <c r="D11" s="27" t="s">
        <v>267</v>
      </c>
      <c r="E11" s="14" t="s">
        <v>135</v>
      </c>
      <c r="F11" s="14">
        <v>4.8370000000000006</v>
      </c>
      <c r="G11" s="14">
        <v>1315.7</v>
      </c>
      <c r="H11" s="14">
        <v>978.9</v>
      </c>
      <c r="I11" s="14">
        <v>1485.7</v>
      </c>
      <c r="J11" s="14">
        <v>247.1</v>
      </c>
      <c r="K11" s="14">
        <v>792.2</v>
      </c>
      <c r="L11" s="14">
        <v>2.5630000000000002</v>
      </c>
      <c r="M11" s="14">
        <v>3.121</v>
      </c>
      <c r="N11" s="14">
        <v>905.8</v>
      </c>
      <c r="O11" s="14">
        <v>872.1</v>
      </c>
      <c r="P11" s="15">
        <v>33.950000000000003</v>
      </c>
      <c r="Q11" s="15">
        <v>34.590000000000003</v>
      </c>
      <c r="R11" s="15">
        <v>0.7619999999999999</v>
      </c>
      <c r="S11" s="15" t="s">
        <v>136</v>
      </c>
      <c r="T11" s="15">
        <v>3.8719999999999997E-2</v>
      </c>
      <c r="U11" s="15" t="s">
        <v>137</v>
      </c>
      <c r="V11" s="15">
        <v>0.19260000000000002</v>
      </c>
      <c r="W11" s="15" t="s">
        <v>138</v>
      </c>
      <c r="X11" s="15" t="s">
        <v>139</v>
      </c>
      <c r="Y11" s="15" t="s">
        <v>140</v>
      </c>
      <c r="Z11" s="15">
        <v>0.91660000000000008</v>
      </c>
      <c r="AA11" s="15">
        <v>0.84099999999999997</v>
      </c>
      <c r="AB11" s="15">
        <v>0.86810000000000009</v>
      </c>
      <c r="AC11" s="15" t="s">
        <v>141</v>
      </c>
      <c r="AD11" s="15">
        <v>5.5400000000000005E-2</v>
      </c>
      <c r="AE11" s="15">
        <v>4.3500000000000006E-3</v>
      </c>
      <c r="AF11" s="15" t="s">
        <v>39</v>
      </c>
      <c r="AG11" s="15">
        <v>0.32800000000000001</v>
      </c>
      <c r="AH11" s="15" t="s">
        <v>137</v>
      </c>
      <c r="AI11" s="15" t="s">
        <v>127</v>
      </c>
      <c r="AJ11" s="15" t="s">
        <v>127</v>
      </c>
    </row>
    <row r="12" spans="1:36">
      <c r="B12" s="1" t="s">
        <v>31</v>
      </c>
      <c r="D12" s="27"/>
      <c r="E12" s="14"/>
      <c r="F12" s="14">
        <v>0.20880879078983031</v>
      </c>
      <c r="G12" s="14">
        <v>26.055709547045542</v>
      </c>
      <c r="H12" s="14">
        <v>23.713334270452609</v>
      </c>
      <c r="I12" s="14">
        <v>137.43770305932148</v>
      </c>
      <c r="J12" s="14">
        <v>30.340475349678471</v>
      </c>
      <c r="K12" s="14">
        <v>56.11060505822406</v>
      </c>
      <c r="L12" s="14">
        <v>1.1366036150645376</v>
      </c>
      <c r="M12" s="14">
        <v>1.4951659142419977</v>
      </c>
      <c r="N12" s="14">
        <v>99.901951932882469</v>
      </c>
      <c r="O12" s="14">
        <v>93.299339047319663</v>
      </c>
      <c r="P12" s="15">
        <v>1.5020356557389405</v>
      </c>
      <c r="Q12" s="15">
        <v>2.4664189064759907</v>
      </c>
      <c r="R12" s="15">
        <v>0.10293471501663416</v>
      </c>
      <c r="S12" s="15"/>
      <c r="T12" s="15">
        <v>3.4736013972053073E-2</v>
      </c>
      <c r="U12" s="15"/>
      <c r="V12" s="15">
        <v>1.2894443247642247E-2</v>
      </c>
      <c r="W12" s="15"/>
      <c r="X12" s="15"/>
      <c r="Y12" s="15"/>
      <c r="Z12" s="15">
        <v>4.5073273677424398E-2</v>
      </c>
      <c r="AA12" s="15">
        <v>5.195083145522205E-2</v>
      </c>
      <c r="AB12" s="15">
        <v>5.5893649013103439E-2</v>
      </c>
      <c r="AC12" s="15"/>
      <c r="AD12" s="15">
        <v>7.2141835604900189E-3</v>
      </c>
      <c r="AE12" s="15">
        <v>1.094988584415381E-3</v>
      </c>
      <c r="AF12" s="15"/>
      <c r="AG12" s="15">
        <v>0.15024424559141469</v>
      </c>
      <c r="AH12" s="15"/>
      <c r="AI12" s="15"/>
      <c r="AJ12" s="15"/>
    </row>
    <row r="13" spans="1:36">
      <c r="A13" s="1">
        <v>10</v>
      </c>
      <c r="B13" s="2" t="s">
        <v>37</v>
      </c>
      <c r="C13" s="1" t="s">
        <v>29</v>
      </c>
      <c r="D13" s="27" t="s">
        <v>266</v>
      </c>
      <c r="E13" s="14" t="s">
        <v>142</v>
      </c>
      <c r="F13" s="14">
        <v>4.6640000000000006</v>
      </c>
      <c r="G13" s="14">
        <v>1468.2</v>
      </c>
      <c r="H13" s="14">
        <v>996.2</v>
      </c>
      <c r="I13" s="14">
        <v>1802.8</v>
      </c>
      <c r="J13" s="14">
        <v>297.36</v>
      </c>
      <c r="K13" s="14">
        <v>925.4</v>
      </c>
      <c r="L13" s="14">
        <v>1.377</v>
      </c>
      <c r="M13" s="14">
        <v>1.7369999999999997</v>
      </c>
      <c r="N13" s="14">
        <v>1038.8</v>
      </c>
      <c r="O13" s="14">
        <v>1041.2</v>
      </c>
      <c r="P13" s="15">
        <v>36.930000000000007</v>
      </c>
      <c r="Q13" s="15">
        <v>38.25</v>
      </c>
      <c r="R13" s="15">
        <v>0.75569999999999993</v>
      </c>
      <c r="S13" s="15" t="s">
        <v>143</v>
      </c>
      <c r="T13" s="15">
        <v>5.9433333333333331E-2</v>
      </c>
      <c r="U13" s="15">
        <v>2.3224999999999996E-2</v>
      </c>
      <c r="V13" s="15">
        <v>0.21630000000000002</v>
      </c>
      <c r="W13" s="15">
        <v>5.45E-2</v>
      </c>
      <c r="X13" s="15" t="s">
        <v>144</v>
      </c>
      <c r="Y13" s="15" t="s">
        <v>125</v>
      </c>
      <c r="Z13" s="15">
        <v>1.0877000000000001</v>
      </c>
      <c r="AA13" s="15">
        <v>1.0710000000000002</v>
      </c>
      <c r="AB13" s="15">
        <v>1.1028</v>
      </c>
      <c r="AC13" s="15">
        <v>3.2500000000000001E-2</v>
      </c>
      <c r="AD13" s="15">
        <v>8.5499999999999993E-2</v>
      </c>
      <c r="AE13" s="15">
        <v>6.2199999999999998E-3</v>
      </c>
      <c r="AF13" s="15">
        <v>0.12266666666666666</v>
      </c>
      <c r="AG13" s="15">
        <v>0.19139999999999999</v>
      </c>
      <c r="AH13" s="15" t="s">
        <v>145</v>
      </c>
      <c r="AI13" s="15" t="s">
        <v>130</v>
      </c>
      <c r="AJ13" s="15">
        <v>6.6499999999999997E-3</v>
      </c>
    </row>
    <row r="14" spans="1:36">
      <c r="B14" s="1" t="s">
        <v>31</v>
      </c>
      <c r="D14" s="27"/>
      <c r="E14" s="14"/>
      <c r="F14" s="14">
        <v>0.39095893504163437</v>
      </c>
      <c r="G14" s="14">
        <v>12.664912159190051</v>
      </c>
      <c r="H14" s="14">
        <v>10.664583129843066</v>
      </c>
      <c r="I14" s="14">
        <v>222.2215111099737</v>
      </c>
      <c r="J14" s="14">
        <v>12.724447161097238</v>
      </c>
      <c r="K14" s="14">
        <v>118.70991721185086</v>
      </c>
      <c r="L14" s="14">
        <v>0.50631676514477297</v>
      </c>
      <c r="M14" s="14">
        <v>0.57596392633952875</v>
      </c>
      <c r="N14" s="14">
        <v>46.811204736568023</v>
      </c>
      <c r="O14" s="14">
        <v>40.474408924378096</v>
      </c>
      <c r="P14" s="15">
        <v>1.5107393333508361</v>
      </c>
      <c r="Q14" s="15">
        <v>1.6754767149149581</v>
      </c>
      <c r="R14" s="15">
        <v>4.3287283223700811E-2</v>
      </c>
      <c r="S14" s="15"/>
      <c r="T14" s="15">
        <v>5.2339532541537545E-2</v>
      </c>
      <c r="U14" s="15">
        <v>2.3880309182811407E-2</v>
      </c>
      <c r="V14" s="15">
        <v>2.0450753857335757E-2</v>
      </c>
      <c r="W14" s="15">
        <v>7.7781745930520646E-3</v>
      </c>
      <c r="X14" s="15"/>
      <c r="Y14" s="15"/>
      <c r="Z14" s="15">
        <v>5.8505555291784021E-2</v>
      </c>
      <c r="AA14" s="15">
        <v>7.0308842497464913E-2</v>
      </c>
      <c r="AB14" s="15">
        <v>5.9139759139779334E-2</v>
      </c>
      <c r="AC14" s="15">
        <v>1.2020815280171312E-2</v>
      </c>
      <c r="AD14" s="15">
        <v>1.8386287160695534E-2</v>
      </c>
      <c r="AE14" s="15">
        <v>1.6771669233826695E-3</v>
      </c>
      <c r="AF14" s="15">
        <v>7.5221893975978421E-2</v>
      </c>
      <c r="AG14" s="15">
        <v>5.6190548829654428E-2</v>
      </c>
      <c r="AH14" s="15"/>
      <c r="AJ14" s="15">
        <v>2.3334523779156065E-3</v>
      </c>
    </row>
    <row r="15" spans="1:36">
      <c r="A15" s="1">
        <v>10</v>
      </c>
      <c r="B15" s="2" t="s">
        <v>38</v>
      </c>
      <c r="C15" s="1" t="s">
        <v>29</v>
      </c>
      <c r="D15" s="27" t="s">
        <v>266</v>
      </c>
      <c r="E15" s="14">
        <v>181.12</v>
      </c>
      <c r="F15" s="14">
        <v>3.6377000000000002</v>
      </c>
      <c r="G15" s="14">
        <v>1477.9</v>
      </c>
      <c r="H15" s="14">
        <v>1059.4000000000001</v>
      </c>
      <c r="I15" s="14">
        <v>1943.5</v>
      </c>
      <c r="J15" s="14">
        <v>308.71999999999997</v>
      </c>
      <c r="K15" s="14">
        <v>894.7</v>
      </c>
      <c r="L15" s="14">
        <v>0.59859999999999991</v>
      </c>
      <c r="M15" s="14">
        <v>0.95700000000000007</v>
      </c>
      <c r="N15" s="14">
        <v>992.5</v>
      </c>
      <c r="O15" s="14">
        <v>980.7</v>
      </c>
      <c r="P15" s="15">
        <v>37.737000000000002</v>
      </c>
      <c r="Q15" s="15">
        <v>37.168000000000006</v>
      </c>
      <c r="R15" s="15">
        <v>0.80170000000000008</v>
      </c>
      <c r="S15" s="15">
        <v>3.2606000000000002</v>
      </c>
      <c r="T15" s="15">
        <v>0.26321000000000006</v>
      </c>
      <c r="U15" s="15">
        <v>1.1266666666666666E-2</v>
      </c>
      <c r="V15" s="15">
        <v>0.30330000000000001</v>
      </c>
      <c r="W15" s="15">
        <v>4.4999999999999998E-2</v>
      </c>
      <c r="X15" s="15" t="s">
        <v>126</v>
      </c>
      <c r="Y15" s="15">
        <v>5.28E-3</v>
      </c>
      <c r="Z15" s="15">
        <v>1.0010999999999999</v>
      </c>
      <c r="AA15" s="15">
        <v>0.93689999999999996</v>
      </c>
      <c r="AB15" s="15">
        <v>1.0215000000000001</v>
      </c>
      <c r="AC15" s="15">
        <v>4.2974999999999999E-2</v>
      </c>
      <c r="AD15" s="15">
        <v>9.3109999999999998E-2</v>
      </c>
      <c r="AE15" s="15">
        <v>8.5500000000000003E-3</v>
      </c>
      <c r="AF15" s="15">
        <v>7.0157142857142848E-2</v>
      </c>
      <c r="AG15" s="15">
        <v>0.15189999999999998</v>
      </c>
      <c r="AH15" s="15" t="s">
        <v>123</v>
      </c>
      <c r="AI15" s="15">
        <v>1.004E-2</v>
      </c>
      <c r="AJ15" s="15">
        <v>6.6467063749999994E-3</v>
      </c>
    </row>
    <row r="16" spans="1:36">
      <c r="B16" s="1" t="s">
        <v>31</v>
      </c>
      <c r="D16" s="27"/>
      <c r="E16" s="14">
        <v>259.0436584825037</v>
      </c>
      <c r="F16" s="14">
        <v>0.43916791271170763</v>
      </c>
      <c r="G16" s="14">
        <v>10.908202825804482</v>
      </c>
      <c r="H16" s="14">
        <v>13.882042757141727</v>
      </c>
      <c r="I16" s="14">
        <v>160.26384495574789</v>
      </c>
      <c r="J16" s="14">
        <v>10.113115796385948</v>
      </c>
      <c r="K16" s="14">
        <v>164.15443270828155</v>
      </c>
      <c r="L16" s="14">
        <v>0.60837272931795505</v>
      </c>
      <c r="M16" s="14">
        <v>0.90229399003010347</v>
      </c>
      <c r="N16" s="14">
        <v>121.44248753124985</v>
      </c>
      <c r="O16" s="14">
        <v>119.81100858342583</v>
      </c>
      <c r="P16" s="15">
        <v>2.9388321565622699</v>
      </c>
      <c r="Q16" s="15">
        <v>2.6378307586179797</v>
      </c>
      <c r="R16" s="15">
        <v>6.1208296460165866E-2</v>
      </c>
      <c r="S16" s="15">
        <v>7.12155002790825</v>
      </c>
      <c r="T16" s="15">
        <v>0.49195861038641581</v>
      </c>
      <c r="U16" s="15">
        <v>1.0888066862395731E-2</v>
      </c>
      <c r="V16" s="15">
        <v>4.9734964227057463E-2</v>
      </c>
      <c r="W16" s="15">
        <v>1.2128936932440179E-2</v>
      </c>
      <c r="X16" s="15"/>
      <c r="Y16" s="15">
        <v>6.2728338447980937E-3</v>
      </c>
      <c r="Z16" s="15">
        <v>4.670819580711242E-2</v>
      </c>
      <c r="AA16" s="15">
        <v>2.8025583550272994E-2</v>
      </c>
      <c r="AB16" s="15">
        <v>5.4035482169897724E-2</v>
      </c>
      <c r="AC16" s="15">
        <v>3.1687050457034766E-2</v>
      </c>
      <c r="AD16" s="15">
        <v>2.8054488648580546E-2</v>
      </c>
      <c r="AE16" s="15">
        <v>2.4377813227969771E-3</v>
      </c>
      <c r="AF16" s="15">
        <v>5.9225384679849835E-2</v>
      </c>
      <c r="AG16" s="15">
        <v>0.12419111616107387</v>
      </c>
      <c r="AH16" s="15"/>
      <c r="AI16" s="15">
        <v>1.2612598463441227E-2</v>
      </c>
      <c r="AJ16" s="15">
        <v>1.1638642917104676E-2</v>
      </c>
    </row>
    <row r="17" spans="1:37">
      <c r="A17" s="1">
        <v>10</v>
      </c>
      <c r="B17" s="2" t="s">
        <v>41</v>
      </c>
      <c r="C17" s="1" t="s">
        <v>29</v>
      </c>
      <c r="D17" s="27" t="s">
        <v>267</v>
      </c>
      <c r="E17" s="14">
        <v>13.124999999999998</v>
      </c>
      <c r="F17" s="14">
        <v>5.3893999999999993</v>
      </c>
      <c r="G17" s="14">
        <v>1260.8899999999999</v>
      </c>
      <c r="H17" s="14">
        <v>1056.27</v>
      </c>
      <c r="I17" s="14">
        <v>1654</v>
      </c>
      <c r="J17" s="14">
        <v>225.96999999999997</v>
      </c>
      <c r="K17" s="14">
        <v>821.2</v>
      </c>
      <c r="L17" s="14">
        <v>1.0010000000000001</v>
      </c>
      <c r="M17" s="14">
        <v>1.1720000000000002</v>
      </c>
      <c r="N17" s="14">
        <v>748.3</v>
      </c>
      <c r="O17" s="14">
        <v>728.1</v>
      </c>
      <c r="P17" s="15">
        <v>36.953999999999994</v>
      </c>
      <c r="Q17" s="15">
        <v>38.024999999999999</v>
      </c>
      <c r="R17" s="15">
        <v>0.75409999999999999</v>
      </c>
      <c r="S17" s="15" t="s">
        <v>146</v>
      </c>
      <c r="T17" s="15">
        <v>9.3530000000000002E-2</v>
      </c>
      <c r="U17" s="15">
        <v>7.2179999999999996E-3</v>
      </c>
      <c r="V17" s="15">
        <v>0.23020000000000004</v>
      </c>
      <c r="W17" s="15">
        <v>2.4822222222222221E-2</v>
      </c>
      <c r="X17" s="15" t="s">
        <v>147</v>
      </c>
      <c r="Y17" s="15">
        <v>4.5777777777777778E-3</v>
      </c>
      <c r="Z17" s="15">
        <v>0.97660000000000002</v>
      </c>
      <c r="AA17" s="15">
        <v>0.93440000000000012</v>
      </c>
      <c r="AB17" s="15">
        <v>0.97939999999999983</v>
      </c>
      <c r="AC17" s="15" t="s">
        <v>148</v>
      </c>
      <c r="AD17" s="15">
        <v>3.1229999999999997E-2</v>
      </c>
      <c r="AE17" s="15">
        <v>1.2970000000000002E-3</v>
      </c>
      <c r="AF17" s="15">
        <v>5.0275E-2</v>
      </c>
      <c r="AG17" s="15">
        <v>0.26680000000000004</v>
      </c>
      <c r="AH17" s="15" t="s">
        <v>123</v>
      </c>
      <c r="AI17" s="15">
        <v>1.006993857142857E-3</v>
      </c>
      <c r="AJ17" s="15">
        <v>8.8017907520000012E-4</v>
      </c>
    </row>
    <row r="18" spans="1:37">
      <c r="B18" s="1" t="s">
        <v>31</v>
      </c>
      <c r="D18" s="27"/>
      <c r="E18" s="14">
        <v>14.050237245921036</v>
      </c>
      <c r="F18" s="14">
        <v>0.5077427607668189</v>
      </c>
      <c r="G18" s="14">
        <v>6.7528512496574509</v>
      </c>
      <c r="H18" s="14">
        <v>11.013935617106979</v>
      </c>
      <c r="I18" s="14">
        <v>145.50066819243287</v>
      </c>
      <c r="J18" s="14">
        <v>5.2338747066054649</v>
      </c>
      <c r="K18" s="14">
        <v>123.95769887792798</v>
      </c>
      <c r="L18" s="14">
        <v>0.24964196584531009</v>
      </c>
      <c r="M18" s="14">
        <v>0.27583408861930742</v>
      </c>
      <c r="N18" s="14">
        <v>53.499844236533377</v>
      </c>
      <c r="O18" s="14">
        <v>51.28883352587038</v>
      </c>
      <c r="P18" s="15">
        <v>0.84286811937969819</v>
      </c>
      <c r="Q18" s="15">
        <v>1.7053787458118121</v>
      </c>
      <c r="R18" s="15">
        <v>4.9065602343529156E-2</v>
      </c>
      <c r="S18" s="15"/>
      <c r="T18" s="15">
        <v>0.20926387940163543</v>
      </c>
      <c r="U18" s="15">
        <v>8.9055162680217494E-3</v>
      </c>
      <c r="V18" s="15">
        <v>1.3628401716024271E-2</v>
      </c>
      <c r="W18" s="15">
        <v>5.383720316328151E-3</v>
      </c>
      <c r="X18" s="15"/>
      <c r="Y18" s="15">
        <v>1.0814085465005556E-3</v>
      </c>
      <c r="Z18" s="15">
        <v>6.6334505852283718E-2</v>
      </c>
      <c r="AA18" s="15">
        <v>7.661476504057313E-2</v>
      </c>
      <c r="AB18" s="15">
        <v>6.4903689331877637E-2</v>
      </c>
      <c r="AC18" s="15"/>
      <c r="AD18" s="15">
        <v>5.1136092928576382E-3</v>
      </c>
      <c r="AE18" s="15">
        <v>4.1724093758882286E-4</v>
      </c>
      <c r="AF18" s="15">
        <v>6.2681489824881059E-2</v>
      </c>
      <c r="AG18" s="15">
        <v>0.11450453654283263</v>
      </c>
      <c r="AH18" s="15"/>
      <c r="AI18" s="15">
        <v>2.4304788349304358E-3</v>
      </c>
      <c r="AJ18" s="15">
        <v>1.9676397272637026E-3</v>
      </c>
    </row>
    <row r="19" spans="1:37">
      <c r="A19" s="1">
        <v>10</v>
      </c>
      <c r="B19" s="2" t="s">
        <v>42</v>
      </c>
      <c r="C19" s="1" t="s">
        <v>29</v>
      </c>
      <c r="D19" s="27" t="s">
        <v>267</v>
      </c>
      <c r="E19" s="14" t="s">
        <v>149</v>
      </c>
      <c r="F19" s="14">
        <v>5.6623999999999999</v>
      </c>
      <c r="G19" s="14">
        <v>1272.7</v>
      </c>
      <c r="H19" s="14">
        <v>1064.5999999999999</v>
      </c>
      <c r="I19" s="14">
        <v>1621.9</v>
      </c>
      <c r="J19" s="14">
        <v>224.79000000000002</v>
      </c>
      <c r="K19" s="14">
        <v>897.4</v>
      </c>
      <c r="L19" s="14">
        <v>1.7759999999999998</v>
      </c>
      <c r="M19" s="14">
        <v>1.9370000000000001</v>
      </c>
      <c r="N19" s="14">
        <v>717.5</v>
      </c>
      <c r="O19" s="14">
        <v>706</v>
      </c>
      <c r="P19" s="15">
        <v>39.170999999999999</v>
      </c>
      <c r="Q19" s="15">
        <v>41.667999999999999</v>
      </c>
      <c r="R19" s="15">
        <v>0.75390000000000001</v>
      </c>
      <c r="S19" s="15" t="s">
        <v>150</v>
      </c>
      <c r="T19" s="15">
        <v>1.6119999999999999E-2</v>
      </c>
      <c r="U19" s="15">
        <v>1.8599999999999999E-3</v>
      </c>
      <c r="V19" s="15">
        <v>0.24609999999999999</v>
      </c>
      <c r="W19" s="15">
        <v>2.1933333333333336E-2</v>
      </c>
      <c r="X19" s="15" t="s">
        <v>151</v>
      </c>
      <c r="Y19" s="15">
        <v>4.2299999999999994E-3</v>
      </c>
      <c r="Z19" s="15">
        <v>0.88480000000000003</v>
      </c>
      <c r="AA19" s="15">
        <v>0.82609999999999995</v>
      </c>
      <c r="AB19" s="15">
        <v>0.84949999999999992</v>
      </c>
      <c r="AC19" s="15" t="s">
        <v>122</v>
      </c>
      <c r="AD19" s="15">
        <v>4.3609999999999996E-2</v>
      </c>
      <c r="AE19" s="15">
        <v>1.487E-3</v>
      </c>
      <c r="AF19" s="15">
        <v>4.28E-3</v>
      </c>
      <c r="AG19" s="15">
        <v>0.31900000000000001</v>
      </c>
      <c r="AH19" s="15" t="s">
        <v>123</v>
      </c>
      <c r="AI19" s="15">
        <v>3.5229549999999995E-5</v>
      </c>
      <c r="AJ19" s="15">
        <v>3.7112100000000003E-4</v>
      </c>
    </row>
    <row r="20" spans="1:37">
      <c r="B20" s="1" t="s">
        <v>31</v>
      </c>
      <c r="D20" s="27"/>
      <c r="E20" s="14"/>
      <c r="F20" s="14">
        <v>0.20354862918832059</v>
      </c>
      <c r="G20" s="14">
        <v>8.9075498564108209</v>
      </c>
      <c r="H20" s="14">
        <v>12.946041866145807</v>
      </c>
      <c r="I20" s="14">
        <v>68.165566413288502</v>
      </c>
      <c r="J20" s="14">
        <v>3.5132922198732968</v>
      </c>
      <c r="K20" s="14">
        <v>85.883900961964031</v>
      </c>
      <c r="L20" s="14">
        <v>0.48442864398290031</v>
      </c>
      <c r="M20" s="14">
        <v>0.53368842345823186</v>
      </c>
      <c r="N20" s="14">
        <v>25.626592091462769</v>
      </c>
      <c r="O20" s="14">
        <v>22.876479915697988</v>
      </c>
      <c r="P20" s="15">
        <v>1.4011142391365221</v>
      </c>
      <c r="Q20" s="15">
        <v>1.3746175225615798</v>
      </c>
      <c r="R20" s="15">
        <v>3.8141403574942903E-2</v>
      </c>
      <c r="S20" s="15"/>
      <c r="T20" s="15">
        <v>9.2116834026746298E-3</v>
      </c>
      <c r="U20" s="15">
        <v>6.9856996786291916E-4</v>
      </c>
      <c r="V20" s="15">
        <v>6.8386158443552551E-3</v>
      </c>
      <c r="W20" s="15">
        <v>5.2599904942879942E-3</v>
      </c>
      <c r="X20" s="15"/>
      <c r="Y20" s="15">
        <v>9.3695725029954756E-4</v>
      </c>
      <c r="Z20" s="15">
        <v>3.3445810234201567E-2</v>
      </c>
      <c r="AA20" s="15">
        <v>4.7885163557086122E-2</v>
      </c>
      <c r="AB20" s="15">
        <v>3.5425195051607614E-2</v>
      </c>
      <c r="AC20" s="15"/>
      <c r="AD20" s="15">
        <v>5.8493019526549778E-3</v>
      </c>
      <c r="AE20" s="15">
        <v>3.5721297724342424E-4</v>
      </c>
      <c r="AF20" s="15">
        <v>4.2802180629807488E-3</v>
      </c>
      <c r="AG20" s="15">
        <v>9.0853973190193865E-2</v>
      </c>
      <c r="AH20" s="15"/>
      <c r="AI20" s="15">
        <v>9.8902454447313164E-5</v>
      </c>
      <c r="AJ20" s="15">
        <v>5.3181705107301698E-4</v>
      </c>
    </row>
    <row r="21" spans="1:37">
      <c r="A21" s="1">
        <v>9</v>
      </c>
      <c r="B21" s="2" t="s">
        <v>43</v>
      </c>
      <c r="C21" s="1" t="s">
        <v>44</v>
      </c>
      <c r="D21" s="28" t="s">
        <v>264</v>
      </c>
      <c r="E21" s="14">
        <v>104.08888888888889</v>
      </c>
      <c r="F21" s="14">
        <v>3.2144444444444451</v>
      </c>
      <c r="G21" s="14">
        <v>2869.5555555555557</v>
      </c>
      <c r="H21" s="14">
        <v>1221.7777777777778</v>
      </c>
      <c r="I21" s="14">
        <v>3242</v>
      </c>
      <c r="J21" s="14">
        <v>337.8</v>
      </c>
      <c r="K21" s="14">
        <v>250.76666666666668</v>
      </c>
      <c r="L21" s="14">
        <v>0.92300000000000004</v>
      </c>
      <c r="M21" s="14">
        <v>1.1999999999999997</v>
      </c>
      <c r="N21" s="14">
        <v>1710.7777777777778</v>
      </c>
      <c r="O21" s="14">
        <v>1864.3333333333333</v>
      </c>
      <c r="P21" s="15">
        <v>37.858888888888892</v>
      </c>
      <c r="Q21" s="15">
        <v>38.93</v>
      </c>
      <c r="R21" s="15">
        <v>1.0121111111111112</v>
      </c>
      <c r="S21" s="15">
        <v>2.9940000000000002</v>
      </c>
      <c r="T21" s="15">
        <v>0.22845555555555558</v>
      </c>
      <c r="U21" s="15">
        <v>5.241111111111111E-2</v>
      </c>
      <c r="V21" s="15">
        <v>0.25811111111111112</v>
      </c>
      <c r="W21" s="15">
        <v>4.2777777777777776E-2</v>
      </c>
      <c r="X21" s="15" t="s">
        <v>152</v>
      </c>
      <c r="Y21" s="15">
        <v>8.4222222222222233E-3</v>
      </c>
      <c r="Z21" s="15">
        <v>1.4061111111111111</v>
      </c>
      <c r="AA21" s="15">
        <v>1.2666666666666666</v>
      </c>
      <c r="AB21" s="15">
        <v>1.3474444444444442</v>
      </c>
      <c r="AC21" s="15">
        <v>1.8466666666666669E-2</v>
      </c>
      <c r="AD21" s="15">
        <v>4.2288888888888883E-2</v>
      </c>
      <c r="AE21" s="15">
        <v>5.4142857142857144E-3</v>
      </c>
      <c r="AF21" s="15">
        <v>3.7999999999999999E-2</v>
      </c>
      <c r="AG21" s="15">
        <v>0.15933333333333338</v>
      </c>
      <c r="AH21" s="15" t="s">
        <v>127</v>
      </c>
      <c r="AI21" s="15">
        <v>1.2225E-2</v>
      </c>
      <c r="AJ21" s="15">
        <v>8.2166666666666673E-3</v>
      </c>
    </row>
    <row r="22" spans="1:37">
      <c r="B22" s="1" t="s">
        <v>31</v>
      </c>
      <c r="D22" s="28"/>
      <c r="E22" s="14">
        <v>98.970443118696366</v>
      </c>
      <c r="F22" s="14">
        <v>0.77074803131618264</v>
      </c>
      <c r="G22" s="14">
        <v>15.025903559446194</v>
      </c>
      <c r="H22" s="14">
        <v>74.372000406365601</v>
      </c>
      <c r="I22" s="14">
        <v>229.06985834020153</v>
      </c>
      <c r="J22" s="14">
        <v>23.054012665911323</v>
      </c>
      <c r="K22" s="14">
        <v>16.825055720561526</v>
      </c>
      <c r="L22" s="14">
        <v>0.97790132426538801</v>
      </c>
      <c r="M22" s="14">
        <v>0.98399695121478947</v>
      </c>
      <c r="N22" s="14">
        <v>143.08544455829337</v>
      </c>
      <c r="O22" s="14">
        <v>151.70530643322928</v>
      </c>
      <c r="P22" s="15">
        <v>2.8360599625380116</v>
      </c>
      <c r="Q22" s="15">
        <v>2.7424031432304035</v>
      </c>
      <c r="R22" s="15">
        <v>7.7524906392146722E-2</v>
      </c>
      <c r="S22" s="15">
        <v>2.965649563473967</v>
      </c>
      <c r="T22" s="15">
        <v>0.31464625816586123</v>
      </c>
      <c r="U22" s="15">
        <v>4.9122613032198434E-2</v>
      </c>
      <c r="V22" s="15">
        <v>7.1195934652978007E-2</v>
      </c>
      <c r="W22" s="15">
        <v>9.9972218363125788E-3</v>
      </c>
      <c r="X22" s="15"/>
      <c r="Y22" s="15">
        <v>2.9516003192242039E-3</v>
      </c>
      <c r="Z22" s="15">
        <v>0.44246679096979841</v>
      </c>
      <c r="AA22" s="15">
        <v>0.35986108430893188</v>
      </c>
      <c r="AB22" s="15">
        <v>0.34132063778473443</v>
      </c>
      <c r="AC22" s="15">
        <v>6.3129496539520435E-3</v>
      </c>
      <c r="AD22" s="15">
        <v>1.4723912900826046E-2</v>
      </c>
      <c r="AE22" s="15">
        <v>4.7312537349799687E-3</v>
      </c>
      <c r="AF22" s="15" t="s">
        <v>153</v>
      </c>
      <c r="AG22" s="15">
        <v>0.10793400761576487</v>
      </c>
      <c r="AH22" s="15"/>
      <c r="AI22" s="15">
        <v>1.1548995008843224E-2</v>
      </c>
      <c r="AJ22" s="15">
        <v>6.1143819529586672E-3</v>
      </c>
    </row>
    <row r="23" spans="1:37">
      <c r="A23" s="1">
        <v>0</v>
      </c>
      <c r="B23" s="2" t="s">
        <v>45</v>
      </c>
      <c r="C23" s="1" t="s">
        <v>44</v>
      </c>
      <c r="D23" s="28" t="s">
        <v>264</v>
      </c>
      <c r="E23" s="13" t="s">
        <v>40</v>
      </c>
      <c r="F23" s="13" t="s">
        <v>40</v>
      </c>
      <c r="G23" s="13" t="s">
        <v>40</v>
      </c>
      <c r="H23" s="13" t="s">
        <v>40</v>
      </c>
      <c r="I23" s="13" t="s">
        <v>40</v>
      </c>
      <c r="J23" s="13" t="s">
        <v>40</v>
      </c>
      <c r="K23" s="13" t="s">
        <v>40</v>
      </c>
      <c r="L23" s="13" t="s">
        <v>40</v>
      </c>
      <c r="M23" s="13" t="s">
        <v>40</v>
      </c>
      <c r="N23" s="13" t="s">
        <v>40</v>
      </c>
      <c r="O23" s="13" t="s">
        <v>40</v>
      </c>
      <c r="P23" s="13" t="s">
        <v>40</v>
      </c>
      <c r="Q23" s="13" t="s">
        <v>40</v>
      </c>
      <c r="R23" s="13" t="s">
        <v>40</v>
      </c>
      <c r="S23" s="13" t="s">
        <v>40</v>
      </c>
      <c r="T23" s="13" t="s">
        <v>40</v>
      </c>
      <c r="U23" s="13" t="s">
        <v>40</v>
      </c>
      <c r="V23" s="13" t="s">
        <v>40</v>
      </c>
      <c r="W23" s="13" t="s">
        <v>40</v>
      </c>
      <c r="X23" s="13" t="s">
        <v>40</v>
      </c>
      <c r="Y23" s="13" t="s">
        <v>40</v>
      </c>
      <c r="Z23" s="13" t="s">
        <v>40</v>
      </c>
      <c r="AA23" s="13" t="s">
        <v>40</v>
      </c>
      <c r="AB23" s="13" t="s">
        <v>40</v>
      </c>
      <c r="AC23" s="13" t="s">
        <v>40</v>
      </c>
      <c r="AD23" s="13" t="s">
        <v>40</v>
      </c>
      <c r="AE23" s="13" t="s">
        <v>40</v>
      </c>
      <c r="AF23" s="13" t="s">
        <v>40</v>
      </c>
      <c r="AG23" s="13" t="s">
        <v>40</v>
      </c>
      <c r="AH23" s="13" t="s">
        <v>40</v>
      </c>
      <c r="AI23" s="13" t="s">
        <v>40</v>
      </c>
      <c r="AJ23" s="13" t="s">
        <v>40</v>
      </c>
    </row>
    <row r="24" spans="1:37">
      <c r="B24" s="1" t="s">
        <v>31</v>
      </c>
      <c r="D24" s="2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7">
      <c r="A25" s="1">
        <v>10</v>
      </c>
      <c r="B25" s="2" t="s">
        <v>46</v>
      </c>
      <c r="C25" s="1" t="s">
        <v>44</v>
      </c>
      <c r="D25" s="28" t="s">
        <v>264</v>
      </c>
      <c r="E25" s="14">
        <v>28.885714285714283</v>
      </c>
      <c r="F25" s="14">
        <v>2.8564999999999996</v>
      </c>
      <c r="G25" s="14">
        <v>2503.6</v>
      </c>
      <c r="H25" s="14">
        <v>1293</v>
      </c>
      <c r="I25" s="14">
        <v>3293.8</v>
      </c>
      <c r="J25" s="14">
        <v>372.13</v>
      </c>
      <c r="K25" s="14">
        <v>253.68999999999997</v>
      </c>
      <c r="L25" s="14">
        <v>0.40490000000000004</v>
      </c>
      <c r="M25" s="14">
        <v>0.61129999999999995</v>
      </c>
      <c r="N25" s="14">
        <v>2126.5</v>
      </c>
      <c r="O25" s="14">
        <v>2100</v>
      </c>
      <c r="P25" s="15">
        <v>37.935999999999993</v>
      </c>
      <c r="Q25" s="15">
        <v>38.750999999999998</v>
      </c>
      <c r="R25" s="15">
        <v>0.95799999999999996</v>
      </c>
      <c r="S25" s="15" t="s">
        <v>154</v>
      </c>
      <c r="T25" s="15">
        <v>4.6900000000000004E-2</v>
      </c>
      <c r="U25" s="15">
        <v>2.01E-2</v>
      </c>
      <c r="V25" s="15">
        <v>0.21010000000000001</v>
      </c>
      <c r="W25" s="15">
        <v>5.2999999999999999E-2</v>
      </c>
      <c r="X25" s="15" t="s">
        <v>155</v>
      </c>
      <c r="Y25" s="15">
        <v>6.3750000000000005E-3</v>
      </c>
      <c r="Z25" s="15">
        <v>1.2144999999999999</v>
      </c>
      <c r="AA25" s="15">
        <v>1.1092</v>
      </c>
      <c r="AB25" s="15">
        <v>1.1899000000000002</v>
      </c>
      <c r="AC25" s="15" t="s">
        <v>141</v>
      </c>
      <c r="AD25" s="15">
        <v>1.6639999999999995E-2</v>
      </c>
      <c r="AE25" s="15">
        <v>1.1800000000000001E-3</v>
      </c>
      <c r="AF25" s="15" t="s">
        <v>133</v>
      </c>
      <c r="AG25" s="15">
        <v>7.980000000000001E-2</v>
      </c>
      <c r="AH25" s="15" t="s">
        <v>137</v>
      </c>
      <c r="AI25" s="15">
        <v>5.7780000000000001E-3</v>
      </c>
      <c r="AJ25" s="15">
        <v>6.3E-3</v>
      </c>
    </row>
    <row r="26" spans="1:37">
      <c r="B26" s="1" t="s">
        <v>31</v>
      </c>
      <c r="D26" s="28"/>
      <c r="E26" s="14">
        <v>31.621323426417426</v>
      </c>
      <c r="F26" s="14">
        <v>0.69672746943598318</v>
      </c>
      <c r="G26" s="14">
        <v>18.136519327956321</v>
      </c>
      <c r="H26" s="14">
        <v>177.11766333899809</v>
      </c>
      <c r="I26" s="14">
        <v>465.60684416504517</v>
      </c>
      <c r="J26" s="14">
        <v>48.402549290071455</v>
      </c>
      <c r="K26" s="14">
        <v>28.207266597260126</v>
      </c>
      <c r="L26" s="14">
        <v>0.31719480519775928</v>
      </c>
      <c r="M26" s="14">
        <v>0.28092072824118136</v>
      </c>
      <c r="N26" s="14">
        <v>268.21477712211657</v>
      </c>
      <c r="O26" s="14">
        <v>283.47408268756345</v>
      </c>
      <c r="P26" s="15">
        <v>4.631609271564761</v>
      </c>
      <c r="Q26" s="15">
        <v>4.7317402248596911</v>
      </c>
      <c r="R26" s="15">
        <v>0.14543421575100998</v>
      </c>
      <c r="S26" s="15"/>
      <c r="T26" s="15">
        <v>5.6549879654061941E-2</v>
      </c>
      <c r="U26" s="15">
        <v>2.4995142385214428E-2</v>
      </c>
      <c r="V26" s="15">
        <v>3.5800217255703225E-2</v>
      </c>
      <c r="W26" s="15">
        <v>1.6291978745031903E-2</v>
      </c>
      <c r="X26" s="15"/>
      <c r="Y26" s="15">
        <v>2.3572077913133942E-3</v>
      </c>
      <c r="Z26" s="15">
        <v>0.43227261202985212</v>
      </c>
      <c r="AA26" s="15">
        <v>0.27762036428667664</v>
      </c>
      <c r="AB26" s="15">
        <v>0.34830205601205022</v>
      </c>
      <c r="AC26" s="15"/>
      <c r="AD26" s="15">
        <v>5.9578519619070949E-3</v>
      </c>
      <c r="AE26" s="15">
        <v>5.9396969619669997E-4</v>
      </c>
      <c r="AF26" s="15"/>
      <c r="AG26" s="15">
        <v>6.9158111920760559E-2</v>
      </c>
      <c r="AH26" s="15"/>
      <c r="AI26" s="15">
        <v>8.8614287787015487E-3</v>
      </c>
      <c r="AJ26" s="15">
        <v>6.5053823869162366E-3</v>
      </c>
    </row>
    <row r="27" spans="1:37">
      <c r="A27" s="1">
        <v>10</v>
      </c>
      <c r="B27" s="2" t="s">
        <v>47</v>
      </c>
      <c r="C27" s="1" t="s">
        <v>44</v>
      </c>
      <c r="D27" s="28" t="s">
        <v>264</v>
      </c>
      <c r="E27" s="14">
        <v>17.75714285714286</v>
      </c>
      <c r="F27" s="14">
        <v>4.766</v>
      </c>
      <c r="G27" s="14">
        <v>2381.1999999999998</v>
      </c>
      <c r="H27" s="14">
        <v>1184.0999999999999</v>
      </c>
      <c r="I27" s="14">
        <v>3232.2</v>
      </c>
      <c r="J27" s="14">
        <v>343.89</v>
      </c>
      <c r="K27" s="14">
        <v>459.2</v>
      </c>
      <c r="L27" s="14">
        <v>0.98949999999999994</v>
      </c>
      <c r="M27" s="14">
        <v>1.1499999999999999</v>
      </c>
      <c r="N27" s="14">
        <v>1809.4</v>
      </c>
      <c r="O27" s="14">
        <v>1771.7</v>
      </c>
      <c r="P27" s="15">
        <v>28.645000000000003</v>
      </c>
      <c r="Q27" s="15">
        <v>28.901</v>
      </c>
      <c r="R27" s="15">
        <v>0.91200000000000014</v>
      </c>
      <c r="S27" s="15" t="s">
        <v>156</v>
      </c>
      <c r="T27" s="15">
        <v>3.9149999999999997E-2</v>
      </c>
      <c r="U27" s="15">
        <v>2.5860000000000001E-2</v>
      </c>
      <c r="V27" s="15">
        <v>0.18140000000000001</v>
      </c>
      <c r="W27" s="15">
        <v>4.6625E-2</v>
      </c>
      <c r="X27" s="15" t="s">
        <v>130</v>
      </c>
      <c r="Y27" s="15">
        <v>7.5000000000000006E-3</v>
      </c>
      <c r="Z27" s="15">
        <v>1.2004000000000001</v>
      </c>
      <c r="AA27" s="15">
        <v>1.131</v>
      </c>
      <c r="AB27" s="15">
        <v>1.1736999999999997</v>
      </c>
      <c r="AC27" s="15" t="s">
        <v>127</v>
      </c>
      <c r="AD27" s="15">
        <v>1.7309999999999999E-2</v>
      </c>
      <c r="AE27" s="15">
        <v>7.6199999999999998E-4</v>
      </c>
      <c r="AF27" s="15" t="s">
        <v>123</v>
      </c>
      <c r="AG27" s="15">
        <v>0.12279999999999999</v>
      </c>
      <c r="AH27" s="15" t="s">
        <v>134</v>
      </c>
      <c r="AI27" s="15">
        <v>1.5633333333333332E-3</v>
      </c>
      <c r="AJ27" s="15">
        <v>3.9633333333333335E-3</v>
      </c>
      <c r="AK27" s="6"/>
    </row>
    <row r="28" spans="1:37">
      <c r="B28" s="1" t="s">
        <v>31</v>
      </c>
      <c r="D28" s="28"/>
      <c r="E28" s="14">
        <v>6.2596211660816179</v>
      </c>
      <c r="F28" s="14">
        <v>1.5607775839839149</v>
      </c>
      <c r="G28" s="14">
        <v>12.416834450767949</v>
      </c>
      <c r="H28" s="14">
        <v>138.67904592178957</v>
      </c>
      <c r="I28" s="14">
        <v>604.34680992511744</v>
      </c>
      <c r="J28" s="14">
        <v>55.426697337815163</v>
      </c>
      <c r="K28" s="14">
        <v>129.67960518138528</v>
      </c>
      <c r="L28" s="14">
        <v>2.0588568160240985</v>
      </c>
      <c r="M28" s="14">
        <v>2.0962135175384948</v>
      </c>
      <c r="N28" s="14">
        <v>269.43653138437685</v>
      </c>
      <c r="O28" s="14">
        <v>269.59766319462074</v>
      </c>
      <c r="P28" s="15">
        <v>5.1008632167070749</v>
      </c>
      <c r="Q28" s="15">
        <v>5.2205947936992922</v>
      </c>
      <c r="R28" s="15">
        <v>0.10464755664185862</v>
      </c>
      <c r="S28" s="15"/>
      <c r="T28" s="15">
        <v>7.235990679313449E-2</v>
      </c>
      <c r="U28" s="15">
        <v>1.5677386403493549E-2</v>
      </c>
      <c r="V28" s="15">
        <v>3.2745483149079768E-2</v>
      </c>
      <c r="W28" s="15">
        <v>9.1016089629408544E-3</v>
      </c>
      <c r="X28" s="15"/>
      <c r="Y28" s="15">
        <v>2.7924004010886406E-3</v>
      </c>
      <c r="Z28" s="15">
        <v>0.23043157576840603</v>
      </c>
      <c r="AA28" s="15">
        <v>0.26842958936086819</v>
      </c>
      <c r="AB28" s="15">
        <v>0.21068409738015212</v>
      </c>
      <c r="AC28" s="15"/>
      <c r="AD28" s="15">
        <v>6.0518959380052471E-3</v>
      </c>
      <c r="AE28" s="15">
        <v>5.1577126713301898E-4</v>
      </c>
      <c r="AG28" s="15">
        <v>8.341702464125654E-2</v>
      </c>
      <c r="AH28" s="15"/>
      <c r="AI28" s="15">
        <v>9.6541873471221447E-4</v>
      </c>
      <c r="AJ28" s="15">
        <v>5.6852118107712868E-3</v>
      </c>
      <c r="AK28" s="6"/>
    </row>
    <row r="29" spans="1:37">
      <c r="A29" s="1">
        <v>10</v>
      </c>
      <c r="B29" s="2" t="s">
        <v>48</v>
      </c>
      <c r="C29" s="1" t="s">
        <v>44</v>
      </c>
      <c r="D29" s="28" t="s">
        <v>264</v>
      </c>
      <c r="E29" s="14">
        <v>14.233333333333334</v>
      </c>
      <c r="F29" s="14">
        <v>5.2450000000000001</v>
      </c>
      <c r="G29" s="14">
        <v>2237</v>
      </c>
      <c r="H29" s="14">
        <v>1139.9000000000001</v>
      </c>
      <c r="I29" s="14">
        <v>3344.3</v>
      </c>
      <c r="J29" s="14">
        <v>361.66999999999996</v>
      </c>
      <c r="K29" s="14">
        <v>522.49</v>
      </c>
      <c r="L29" s="14">
        <v>0.76259999999999994</v>
      </c>
      <c r="M29" s="14">
        <v>0.93910000000000016</v>
      </c>
      <c r="N29" s="14">
        <v>2208.4</v>
      </c>
      <c r="O29" s="14">
        <v>2046.2</v>
      </c>
      <c r="P29" s="15">
        <v>25.211999999999996</v>
      </c>
      <c r="Q29" s="15">
        <v>25.489000000000001</v>
      </c>
      <c r="R29" s="15">
        <v>0.89200000000000013</v>
      </c>
      <c r="S29" s="15" t="s">
        <v>157</v>
      </c>
      <c r="T29" s="15">
        <v>2.2919999999999999E-2</v>
      </c>
      <c r="U29" s="15">
        <v>2.0230000000000005E-2</v>
      </c>
      <c r="V29" s="15">
        <v>0.18420000000000003</v>
      </c>
      <c r="W29" s="15">
        <v>4.7499999999999994E-2</v>
      </c>
      <c r="X29" s="15" t="s">
        <v>158</v>
      </c>
      <c r="Y29" s="15">
        <v>7.7142857142857143E-3</v>
      </c>
      <c r="Z29" s="15">
        <v>1.2894000000000001</v>
      </c>
      <c r="AA29" s="15">
        <v>1.24</v>
      </c>
      <c r="AB29" s="15">
        <v>1.3545</v>
      </c>
      <c r="AC29" s="15" t="s">
        <v>159</v>
      </c>
      <c r="AD29" s="15">
        <v>1.7739999999999999E-2</v>
      </c>
      <c r="AE29" s="15">
        <v>1.2000000000000001E-3</v>
      </c>
      <c r="AF29" s="15">
        <v>4.2666666666666669E-3</v>
      </c>
      <c r="AG29" s="15">
        <v>9.8199999999999996E-2</v>
      </c>
      <c r="AH29" s="15" t="s">
        <v>137</v>
      </c>
      <c r="AI29" s="15">
        <v>1.5205849999999999E-3</v>
      </c>
      <c r="AJ29" s="15">
        <v>1.495E-3</v>
      </c>
    </row>
    <row r="30" spans="1:37">
      <c r="B30" s="1" t="s">
        <v>31</v>
      </c>
      <c r="D30" s="28"/>
      <c r="E30" s="14">
        <v>2.2030282189144326</v>
      </c>
      <c r="F30" s="14">
        <v>1.4858985310055444</v>
      </c>
      <c r="G30" s="14">
        <v>15.253414918196734</v>
      </c>
      <c r="H30" s="14">
        <v>77.997791991540097</v>
      </c>
      <c r="I30" s="14">
        <v>543.64429751651176</v>
      </c>
      <c r="J30" s="14">
        <v>49.909341143050057</v>
      </c>
      <c r="K30" s="14">
        <v>84.145858153829991</v>
      </c>
      <c r="L30" s="14">
        <v>1.6313999577731462</v>
      </c>
      <c r="M30" s="14">
        <v>1.5755878232865628</v>
      </c>
      <c r="N30" s="14">
        <v>276.42407034602923</v>
      </c>
      <c r="O30" s="14">
        <v>250.09233850275771</v>
      </c>
      <c r="P30" s="15">
        <v>4.7027764848721851</v>
      </c>
      <c r="Q30" s="15">
        <v>4.8571172291574181</v>
      </c>
      <c r="R30" s="15">
        <v>0.1408545348932714</v>
      </c>
      <c r="S30" s="15"/>
      <c r="T30" s="15">
        <v>3.5576858895761003E-2</v>
      </c>
      <c r="U30" s="15">
        <v>8.3545130850869297E-3</v>
      </c>
      <c r="V30" s="15">
        <v>3.5486460641896686E-2</v>
      </c>
      <c r="W30" s="15">
        <v>2.0092642576681793E-2</v>
      </c>
      <c r="X30" s="15"/>
      <c r="Y30" s="15">
        <v>2.2630573504506179E-3</v>
      </c>
      <c r="Z30" s="15">
        <v>0.18551022733112135</v>
      </c>
      <c r="AA30" s="15">
        <v>0.14275075403575863</v>
      </c>
      <c r="AB30" s="15">
        <v>0.2087306877294281</v>
      </c>
      <c r="AC30" s="15"/>
      <c r="AD30" s="15">
        <v>6.5284335368022564E-3</v>
      </c>
      <c r="AE30" s="15">
        <v>1.414213562373094E-4</v>
      </c>
      <c r="AF30" s="15">
        <v>3.4019602192461528E-3</v>
      </c>
      <c r="AG30" s="15">
        <v>4.9091298165311908E-2</v>
      </c>
      <c r="AH30" s="15"/>
      <c r="AI30" s="15">
        <v>1.4097667299769845E-3</v>
      </c>
      <c r="AJ30" s="15">
        <v>6.1326992425847851E-4</v>
      </c>
    </row>
    <row r="31" spans="1:37">
      <c r="A31" s="1">
        <v>10</v>
      </c>
      <c r="B31" s="2" t="s">
        <v>49</v>
      </c>
      <c r="C31" s="1" t="s">
        <v>44</v>
      </c>
      <c r="D31" s="28" t="s">
        <v>264</v>
      </c>
      <c r="E31" s="14">
        <v>17.574999999999999</v>
      </c>
      <c r="F31" s="14">
        <v>3.7050000000000005</v>
      </c>
      <c r="G31" s="14">
        <v>2611.6</v>
      </c>
      <c r="H31" s="14">
        <v>1250.5</v>
      </c>
      <c r="I31" s="14">
        <v>3143.3</v>
      </c>
      <c r="J31" s="14">
        <v>371.54</v>
      </c>
      <c r="K31" s="14">
        <v>508.67000000000007</v>
      </c>
      <c r="L31" s="14">
        <v>0.5149999999999999</v>
      </c>
      <c r="M31" s="14">
        <v>0.66</v>
      </c>
      <c r="N31" s="14">
        <v>2510.4</v>
      </c>
      <c r="O31" s="14">
        <v>2407.8000000000002</v>
      </c>
      <c r="P31" s="15">
        <v>29.881999999999998</v>
      </c>
      <c r="Q31" s="15">
        <v>30.387</v>
      </c>
      <c r="R31" s="15">
        <v>0.96500000000000008</v>
      </c>
      <c r="S31" s="15" t="s">
        <v>160</v>
      </c>
      <c r="T31" s="15">
        <v>1.7222222222222222E-2</v>
      </c>
      <c r="U31" s="15">
        <v>1.787E-2</v>
      </c>
      <c r="V31" s="15">
        <v>0.1903</v>
      </c>
      <c r="W31" s="15">
        <v>3.9600000000000003E-2</v>
      </c>
      <c r="X31" s="15" t="s">
        <v>161</v>
      </c>
      <c r="Y31" s="15">
        <v>8.2400000000000008E-3</v>
      </c>
      <c r="Z31" s="15">
        <v>1.2304999999999999</v>
      </c>
      <c r="AA31" s="15">
        <v>1.135</v>
      </c>
      <c r="AB31" s="15">
        <v>1.2463000000000002</v>
      </c>
      <c r="AC31" s="15" t="s">
        <v>162</v>
      </c>
      <c r="AD31" s="15">
        <v>2.4411111111111116E-2</v>
      </c>
      <c r="AE31" s="15">
        <v>2.15E-3</v>
      </c>
      <c r="AF31" s="15" t="s">
        <v>125</v>
      </c>
      <c r="AG31" s="15">
        <v>8.8999999999999996E-2</v>
      </c>
      <c r="AH31" s="15" t="s">
        <v>130</v>
      </c>
      <c r="AI31" s="15">
        <v>1.612025E-3</v>
      </c>
      <c r="AJ31" s="15">
        <v>1.3699999999999999E-3</v>
      </c>
    </row>
    <row r="32" spans="1:37">
      <c r="B32" s="1" t="s">
        <v>31</v>
      </c>
      <c r="D32" s="28"/>
      <c r="E32" s="14">
        <v>6.8426968367742251</v>
      </c>
      <c r="F32" s="14">
        <v>0.86363894204824931</v>
      </c>
      <c r="G32" s="14">
        <v>14.945828106123052</v>
      </c>
      <c r="H32" s="14">
        <v>78.737609254479594</v>
      </c>
      <c r="I32" s="14">
        <v>376.28772974354996</v>
      </c>
      <c r="J32" s="14">
        <v>35.239535877887057</v>
      </c>
      <c r="K32" s="14">
        <v>135.47244943365968</v>
      </c>
      <c r="L32" s="14">
        <v>0.21598611066455184</v>
      </c>
      <c r="M32" s="14">
        <v>0.16659998666133022</v>
      </c>
      <c r="N32" s="14">
        <v>193.45352585741793</v>
      </c>
      <c r="O32" s="14">
        <v>178.22008865444994</v>
      </c>
      <c r="P32" s="15">
        <v>4.5839618962930553</v>
      </c>
      <c r="Q32" s="15">
        <v>4.7072144393237423</v>
      </c>
      <c r="R32" s="15">
        <v>0.1189070598782465</v>
      </c>
      <c r="S32" s="15"/>
      <c r="T32" s="15">
        <v>2.4658912069360332E-2</v>
      </c>
      <c r="U32" s="15">
        <v>9.1660060368006866E-3</v>
      </c>
      <c r="V32" s="15">
        <v>2.3309749986742574E-2</v>
      </c>
      <c r="W32" s="15">
        <v>5.1283525619832343E-3</v>
      </c>
      <c r="X32" s="15"/>
      <c r="Y32" s="15">
        <v>1.912589867169645E-3</v>
      </c>
      <c r="Z32" s="15">
        <v>0.12038018478507533</v>
      </c>
      <c r="AA32" s="15">
        <v>0.17180415206468835</v>
      </c>
      <c r="AB32" s="15">
        <v>0.1213159786123274</v>
      </c>
      <c r="AC32" s="15"/>
      <c r="AD32" s="15">
        <v>5.7095193415129912E-3</v>
      </c>
      <c r="AE32" s="15">
        <v>1.3916417163432066E-3</v>
      </c>
      <c r="AG32" s="15">
        <v>4.28641264151427E-2</v>
      </c>
      <c r="AH32" s="15"/>
      <c r="AI32" s="15">
        <v>2.2457357817094155E-3</v>
      </c>
      <c r="AJ32" s="15">
        <v>1.4566399692442877E-3</v>
      </c>
    </row>
    <row r="33" spans="1:38">
      <c r="A33" s="1">
        <v>10</v>
      </c>
      <c r="B33" s="2" t="s">
        <v>50</v>
      </c>
      <c r="C33" s="1" t="s">
        <v>44</v>
      </c>
      <c r="D33" s="28" t="s">
        <v>267</v>
      </c>
      <c r="E33" s="14">
        <v>68.075000000000003</v>
      </c>
      <c r="F33" s="14">
        <v>4.3016000000000005</v>
      </c>
      <c r="G33" s="14">
        <v>2186.8000000000002</v>
      </c>
      <c r="H33" s="14">
        <v>1366.9</v>
      </c>
      <c r="I33" s="14">
        <v>2849.3</v>
      </c>
      <c r="J33" s="14">
        <v>237.76</v>
      </c>
      <c r="K33" s="14">
        <v>165.23</v>
      </c>
      <c r="L33" s="14">
        <v>1.1589999999999998</v>
      </c>
      <c r="M33" s="14">
        <v>1.4419999999999999</v>
      </c>
      <c r="N33" s="14">
        <v>735.2</v>
      </c>
      <c r="O33" s="14">
        <v>715.6</v>
      </c>
      <c r="P33" s="15">
        <v>36.991</v>
      </c>
      <c r="Q33" s="15">
        <v>38.058000000000007</v>
      </c>
      <c r="R33" s="15">
        <v>0.87759999999999994</v>
      </c>
      <c r="S33" s="15" t="s">
        <v>163</v>
      </c>
      <c r="T33" s="15">
        <v>0.10643750000000002</v>
      </c>
      <c r="U33" s="15">
        <v>2.1299999999999999E-2</v>
      </c>
      <c r="V33" s="15">
        <v>0.13575999999999996</v>
      </c>
      <c r="W33" s="15" t="s">
        <v>164</v>
      </c>
      <c r="X33" s="15" t="s">
        <v>165</v>
      </c>
      <c r="Y33" s="15">
        <v>1.2666666666666666E-2</v>
      </c>
      <c r="Z33" s="15">
        <v>0.96319999999999995</v>
      </c>
      <c r="AA33" s="15">
        <v>0.9103</v>
      </c>
      <c r="AB33" s="15">
        <v>1.1385000000000001</v>
      </c>
      <c r="AC33" s="15" t="s">
        <v>166</v>
      </c>
      <c r="AD33" s="15">
        <v>2.8177777777777777E-2</v>
      </c>
      <c r="AE33" s="15">
        <v>4.5000000000000005E-3</v>
      </c>
      <c r="AF33" s="15" t="s">
        <v>148</v>
      </c>
      <c r="AG33" s="15">
        <v>0.29900000000000004</v>
      </c>
      <c r="AH33" s="15" t="s">
        <v>130</v>
      </c>
      <c r="AI33" s="15" t="s">
        <v>127</v>
      </c>
      <c r="AJ33" s="15" t="s">
        <v>127</v>
      </c>
    </row>
    <row r="34" spans="1:38">
      <c r="B34" s="1" t="s">
        <v>31</v>
      </c>
      <c r="D34" s="28"/>
      <c r="E34" s="14">
        <v>90.999391023603366</v>
      </c>
      <c r="F34" s="14">
        <v>0.87881804462331758</v>
      </c>
      <c r="G34" s="14">
        <v>33.098506176429041</v>
      </c>
      <c r="H34" s="14">
        <v>150.36285741129265</v>
      </c>
      <c r="I34" s="14">
        <v>394.199061389039</v>
      </c>
      <c r="J34" s="14">
        <v>28.178407809290249</v>
      </c>
      <c r="K34" s="14">
        <v>21.586366582225608</v>
      </c>
      <c r="L34" s="14">
        <v>0.38217070066194919</v>
      </c>
      <c r="M34" s="14">
        <v>0.39470945713974903</v>
      </c>
      <c r="N34" s="14">
        <v>83.777217799484006</v>
      </c>
      <c r="O34" s="14">
        <v>79.203254703046113</v>
      </c>
      <c r="P34" s="15">
        <v>3.9529973156805562</v>
      </c>
      <c r="Q34" s="15">
        <v>4.0081910577660285</v>
      </c>
      <c r="R34" s="15">
        <v>0.12336684229475012</v>
      </c>
      <c r="S34" s="15"/>
      <c r="T34" s="15">
        <v>0.18611216999817223</v>
      </c>
      <c r="U34" s="15">
        <v>3.6169766380224247E-2</v>
      </c>
      <c r="V34" s="15">
        <v>3.2411904534531244E-2</v>
      </c>
      <c r="W34" s="15"/>
      <c r="X34" s="15"/>
      <c r="Y34" s="15">
        <v>3.0066592756745822E-3</v>
      </c>
      <c r="Z34" s="15">
        <v>0.10600712764296207</v>
      </c>
      <c r="AA34" s="15">
        <v>0.1026548153332859</v>
      </c>
      <c r="AB34" s="15">
        <v>9.9780035856656013E-2</v>
      </c>
      <c r="AC34" s="15"/>
      <c r="AD34" s="15">
        <v>1.5920802255051238E-2</v>
      </c>
      <c r="AE34" s="15">
        <v>2.7504545078950119E-3</v>
      </c>
      <c r="AF34" s="15"/>
      <c r="AG34" s="15">
        <v>9.6660919369377679E-2</v>
      </c>
      <c r="AH34" s="15"/>
      <c r="AI34" s="15"/>
      <c r="AJ34" s="15"/>
    </row>
    <row r="35" spans="1:38">
      <c r="A35" s="1">
        <v>10</v>
      </c>
      <c r="B35" s="2" t="s">
        <v>51</v>
      </c>
      <c r="C35" s="1" t="s">
        <v>44</v>
      </c>
      <c r="D35" s="28" t="s">
        <v>264</v>
      </c>
      <c r="E35" s="14">
        <v>20.962499999999999</v>
      </c>
      <c r="F35" s="14">
        <v>2.6507999999999998</v>
      </c>
      <c r="G35" s="14">
        <v>2446.5</v>
      </c>
      <c r="H35" s="14">
        <v>1347.7</v>
      </c>
      <c r="I35" s="14">
        <v>3037.7</v>
      </c>
      <c r="J35" s="14">
        <v>246.79000000000002</v>
      </c>
      <c r="K35" s="14">
        <v>179.10000000000002</v>
      </c>
      <c r="L35" s="14">
        <v>14.163300000000001</v>
      </c>
      <c r="M35" s="14">
        <v>14.044999999999998</v>
      </c>
      <c r="N35" s="14">
        <v>992</v>
      </c>
      <c r="O35" s="14">
        <v>952</v>
      </c>
      <c r="P35" s="15">
        <v>38.641000000000005</v>
      </c>
      <c r="Q35" s="15">
        <v>39.586999999999996</v>
      </c>
      <c r="R35" s="15">
        <v>0.88519999999999999</v>
      </c>
      <c r="S35" s="15" t="s">
        <v>167</v>
      </c>
      <c r="T35" s="15">
        <v>7.5840000000000019E-2</v>
      </c>
      <c r="U35" s="15">
        <v>1.1220000000000001E-2</v>
      </c>
      <c r="V35" s="15">
        <v>9.7159999999999996E-2</v>
      </c>
      <c r="W35" s="15">
        <v>3.3666666666666664E-2</v>
      </c>
      <c r="X35" s="15" t="s">
        <v>131</v>
      </c>
      <c r="Y35" s="15">
        <v>1.2149999999999999E-2</v>
      </c>
      <c r="Z35" s="15">
        <v>1.3652000000000002</v>
      </c>
      <c r="AA35" s="15">
        <v>1.3082</v>
      </c>
      <c r="AB35" s="15">
        <v>1.4738000000000002</v>
      </c>
      <c r="AC35" s="15" t="s">
        <v>30</v>
      </c>
      <c r="AD35" s="15">
        <v>2.0120000000000002E-2</v>
      </c>
      <c r="AE35" s="15">
        <v>1.4225000000000002E-3</v>
      </c>
      <c r="AF35" s="15">
        <v>3.8300000000000001E-2</v>
      </c>
      <c r="AG35" s="15">
        <v>0.15629999999999997</v>
      </c>
      <c r="AH35" s="15" t="s">
        <v>123</v>
      </c>
      <c r="AI35" s="15">
        <v>4.6372471428571428E-4</v>
      </c>
      <c r="AJ35" s="15">
        <v>6.9002699999999996E-4</v>
      </c>
    </row>
    <row r="36" spans="1:38">
      <c r="B36" s="1" t="s">
        <v>31</v>
      </c>
      <c r="D36" s="28"/>
      <c r="E36" s="14">
        <v>7.8618313933296058</v>
      </c>
      <c r="F36" s="14">
        <v>0.24359565768799013</v>
      </c>
      <c r="G36" s="14">
        <v>62.457541133512805</v>
      </c>
      <c r="H36" s="14">
        <v>59.885167891000634</v>
      </c>
      <c r="I36" s="14">
        <v>167.63720748489379</v>
      </c>
      <c r="J36" s="14">
        <v>14.307065076776267</v>
      </c>
      <c r="K36" s="14">
        <v>17.784575089416983</v>
      </c>
      <c r="L36" s="14">
        <v>42.116853106169586</v>
      </c>
      <c r="M36" s="14">
        <v>40.400803691125859</v>
      </c>
      <c r="N36" s="14">
        <v>79.515197708781855</v>
      </c>
      <c r="O36" s="14">
        <v>72.42313933482248</v>
      </c>
      <c r="P36" s="15">
        <v>2.824297159373363</v>
      </c>
      <c r="Q36" s="15">
        <v>3.0816772128898329</v>
      </c>
      <c r="R36" s="15">
        <v>4.4738251095802935E-2</v>
      </c>
      <c r="S36" s="15"/>
      <c r="T36" s="15">
        <v>0.16414706278889737</v>
      </c>
      <c r="U36" s="15">
        <v>6.1557200138480025E-3</v>
      </c>
      <c r="V36" s="15">
        <v>9.5683738314186802E-3</v>
      </c>
      <c r="W36" s="15">
        <v>9.2915732431775745E-3</v>
      </c>
      <c r="X36" s="15"/>
      <c r="Y36" s="15">
        <v>2.4318488622628027E-3</v>
      </c>
      <c r="Z36" s="15">
        <v>8.1729635587914712E-2</v>
      </c>
      <c r="AA36" s="15">
        <v>8.1630332053171953E-2</v>
      </c>
      <c r="AB36" s="15">
        <v>0.14238117853143373</v>
      </c>
      <c r="AC36" s="15"/>
      <c r="AD36" s="15">
        <v>8.8222949899042034E-3</v>
      </c>
      <c r="AE36" s="15">
        <v>8.7164117234865253E-4</v>
      </c>
      <c r="AF36" s="15">
        <v>4.3416356364854018E-2</v>
      </c>
      <c r="AG36" s="15">
        <v>0.10504924771003575</v>
      </c>
      <c r="AH36" s="15"/>
      <c r="AI36" s="15">
        <v>7.8998936188759633E-4</v>
      </c>
      <c r="AJ36" s="15">
        <v>1.2184292535405692E-3</v>
      </c>
    </row>
    <row r="37" spans="1:38">
      <c r="A37" s="1">
        <v>10</v>
      </c>
      <c r="B37" s="2" t="s">
        <v>52</v>
      </c>
      <c r="C37" s="1" t="s">
        <v>44</v>
      </c>
      <c r="D37" s="28" t="s">
        <v>265</v>
      </c>
      <c r="E37" s="14">
        <v>112.79000000000003</v>
      </c>
      <c r="F37" s="14">
        <v>3.6504999999999996</v>
      </c>
      <c r="G37" s="14">
        <v>2201.1</v>
      </c>
      <c r="H37" s="14">
        <v>1356.1</v>
      </c>
      <c r="I37" s="14">
        <v>2667.5</v>
      </c>
      <c r="J37" s="14">
        <v>217.94</v>
      </c>
      <c r="K37" s="14">
        <v>175.59</v>
      </c>
      <c r="L37" s="14">
        <v>1.861</v>
      </c>
      <c r="M37" s="14">
        <v>2.1480000000000001</v>
      </c>
      <c r="N37" s="14">
        <v>717.7</v>
      </c>
      <c r="O37" s="14">
        <v>692.1</v>
      </c>
      <c r="P37" s="15">
        <v>41.219000000000001</v>
      </c>
      <c r="Q37" s="15">
        <v>41.677999999999997</v>
      </c>
      <c r="R37" s="15">
        <v>0.88030000000000008</v>
      </c>
      <c r="S37" s="15" t="s">
        <v>168</v>
      </c>
      <c r="T37" s="15">
        <v>0.68590000000000007</v>
      </c>
      <c r="U37" s="15">
        <v>4.3537500000000007E-2</v>
      </c>
      <c r="V37" s="15">
        <v>0.12122000000000002</v>
      </c>
      <c r="W37" s="15" t="s">
        <v>169</v>
      </c>
      <c r="X37" s="15" t="s">
        <v>170</v>
      </c>
      <c r="Y37" s="15">
        <v>1.0819999999999998E-2</v>
      </c>
      <c r="Z37" s="15">
        <v>1.1107</v>
      </c>
      <c r="AA37" s="15">
        <v>1.0820999999999998</v>
      </c>
      <c r="AB37" s="15">
        <v>0.96960000000000013</v>
      </c>
      <c r="AC37" s="15" t="s">
        <v>39</v>
      </c>
      <c r="AD37" s="15">
        <v>3.3690000000000005E-2</v>
      </c>
      <c r="AE37" s="15">
        <v>3.2544444444444448E-3</v>
      </c>
      <c r="AF37" s="15" t="s">
        <v>130</v>
      </c>
      <c r="AG37" s="15">
        <v>0.56790000000000007</v>
      </c>
      <c r="AH37" s="15" t="s">
        <v>123</v>
      </c>
      <c r="AI37" s="15">
        <v>1.2901824888888888E-3</v>
      </c>
      <c r="AJ37" s="15">
        <v>8.0301619999999989E-4</v>
      </c>
    </row>
    <row r="38" spans="1:38">
      <c r="B38" s="1" t="s">
        <v>31</v>
      </c>
      <c r="D38" s="28"/>
      <c r="E38" s="14">
        <v>277.65916136315201</v>
      </c>
      <c r="F38" s="14">
        <v>0.41850348465296144</v>
      </c>
      <c r="G38" s="14">
        <v>33.56734524305827</v>
      </c>
      <c r="H38" s="14">
        <v>135.06907697750643</v>
      </c>
      <c r="I38" s="14">
        <v>386.59862907154752</v>
      </c>
      <c r="J38" s="14">
        <v>26.49118092246297</v>
      </c>
      <c r="K38" s="14">
        <v>32.108823640170129</v>
      </c>
      <c r="L38" s="14">
        <v>0.77766673810544074</v>
      </c>
      <c r="M38" s="14">
        <v>0.75625980250763669</v>
      </c>
      <c r="N38" s="14">
        <v>84.339327850192007</v>
      </c>
      <c r="O38" s="14">
        <v>83.185802741680746</v>
      </c>
      <c r="P38" s="15">
        <v>2.8925169739250363</v>
      </c>
      <c r="Q38" s="15">
        <v>2.9108066846761838</v>
      </c>
      <c r="R38" s="15">
        <v>8.7101537172301249E-2</v>
      </c>
      <c r="S38" s="15"/>
      <c r="T38" s="15">
        <v>2.0435959657209914</v>
      </c>
      <c r="U38" s="15">
        <v>5.8713151057858036E-2</v>
      </c>
      <c r="V38" s="15">
        <v>2.7383685329447828E-2</v>
      </c>
      <c r="W38" s="15"/>
      <c r="X38" s="15"/>
      <c r="Y38" s="15">
        <v>2.5498583838671862E-3</v>
      </c>
      <c r="Z38" s="15">
        <v>0.12420775606485425</v>
      </c>
      <c r="AA38" s="15">
        <v>0.1173403880454936</v>
      </c>
      <c r="AB38" s="15">
        <v>0.11162655996172549</v>
      </c>
      <c r="AC38" s="15"/>
      <c r="AD38" s="15">
        <v>1.9282026749166056E-2</v>
      </c>
      <c r="AE38" s="15">
        <v>2.3197527406553006E-3</v>
      </c>
      <c r="AG38" s="15">
        <v>0.35789459963017656</v>
      </c>
      <c r="AH38" s="15"/>
      <c r="AI38" s="15">
        <v>1.573169619593514E-3</v>
      </c>
      <c r="AJ38" s="15">
        <v>6.2951384600515347E-4</v>
      </c>
    </row>
    <row r="39" spans="1:38">
      <c r="A39" s="1">
        <v>0</v>
      </c>
      <c r="B39" s="2" t="s">
        <v>53</v>
      </c>
      <c r="C39" s="1" t="s">
        <v>44</v>
      </c>
      <c r="D39" s="28" t="s">
        <v>264</v>
      </c>
      <c r="E39" s="13" t="s">
        <v>40</v>
      </c>
      <c r="F39" s="13" t="s">
        <v>40</v>
      </c>
      <c r="G39" s="13" t="s">
        <v>40</v>
      </c>
      <c r="H39" s="13" t="s">
        <v>40</v>
      </c>
      <c r="I39" s="13" t="s">
        <v>40</v>
      </c>
      <c r="J39" s="13" t="s">
        <v>40</v>
      </c>
      <c r="K39" s="13" t="s">
        <v>40</v>
      </c>
      <c r="L39" s="13" t="s">
        <v>40</v>
      </c>
      <c r="M39" s="13" t="s">
        <v>40</v>
      </c>
      <c r="N39" s="13" t="s">
        <v>40</v>
      </c>
      <c r="O39" s="13" t="s">
        <v>40</v>
      </c>
      <c r="P39" s="13" t="s">
        <v>40</v>
      </c>
      <c r="Q39" s="13" t="s">
        <v>40</v>
      </c>
      <c r="R39" s="13" t="s">
        <v>40</v>
      </c>
      <c r="S39" s="13" t="s">
        <v>40</v>
      </c>
      <c r="T39" s="13" t="s">
        <v>40</v>
      </c>
      <c r="U39" s="13" t="s">
        <v>40</v>
      </c>
      <c r="V39" s="13" t="s">
        <v>40</v>
      </c>
      <c r="W39" s="13" t="s">
        <v>40</v>
      </c>
      <c r="X39" s="13" t="s">
        <v>40</v>
      </c>
      <c r="Y39" s="13" t="s">
        <v>40</v>
      </c>
      <c r="Z39" s="13" t="s">
        <v>40</v>
      </c>
      <c r="AA39" s="13" t="s">
        <v>40</v>
      </c>
      <c r="AB39" s="13" t="s">
        <v>40</v>
      </c>
      <c r="AC39" s="13" t="s">
        <v>40</v>
      </c>
      <c r="AD39" s="13" t="s">
        <v>40</v>
      </c>
      <c r="AE39" s="13" t="s">
        <v>40</v>
      </c>
      <c r="AF39" s="13" t="s">
        <v>40</v>
      </c>
      <c r="AG39" s="13" t="s">
        <v>40</v>
      </c>
      <c r="AH39" s="13" t="s">
        <v>40</v>
      </c>
      <c r="AI39" s="13" t="s">
        <v>40</v>
      </c>
      <c r="AJ39" s="13" t="s">
        <v>40</v>
      </c>
    </row>
    <row r="40" spans="1:38">
      <c r="B40" s="1" t="s">
        <v>31</v>
      </c>
      <c r="D40" s="2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8">
      <c r="A41" s="1">
        <v>10</v>
      </c>
      <c r="B41" s="2" t="s">
        <v>54</v>
      </c>
      <c r="C41" s="1" t="s">
        <v>44</v>
      </c>
      <c r="D41" s="28" t="s">
        <v>266</v>
      </c>
      <c r="E41" s="14">
        <v>19.43</v>
      </c>
      <c r="F41" s="14">
        <v>3.0484</v>
      </c>
      <c r="G41" s="14">
        <v>2179.1999999999998</v>
      </c>
      <c r="H41" s="14">
        <v>1344.7</v>
      </c>
      <c r="I41" s="14">
        <v>2786.5</v>
      </c>
      <c r="J41" s="14">
        <v>221.35</v>
      </c>
      <c r="K41" s="14">
        <v>256.52000000000004</v>
      </c>
      <c r="L41" s="14">
        <v>1.528</v>
      </c>
      <c r="M41" s="14">
        <v>1.8059999999999998</v>
      </c>
      <c r="N41" s="14">
        <v>654</v>
      </c>
      <c r="O41" s="14">
        <v>659.1</v>
      </c>
      <c r="P41" s="15">
        <v>38.826000000000001</v>
      </c>
      <c r="Q41" s="15">
        <v>39.108999999999995</v>
      </c>
      <c r="R41" s="15">
        <v>0.66750000000000009</v>
      </c>
      <c r="S41" s="15" t="s">
        <v>171</v>
      </c>
      <c r="T41" s="15">
        <v>5.1229999999999998E-2</v>
      </c>
      <c r="U41" s="15">
        <v>1.1429999999999999E-2</v>
      </c>
      <c r="V41" s="15">
        <v>0.18900000000000003</v>
      </c>
      <c r="W41" s="15">
        <v>3.2300000000000009E-2</v>
      </c>
      <c r="X41" s="15" t="s">
        <v>151</v>
      </c>
      <c r="Y41" s="15">
        <v>9.7699999999999992E-3</v>
      </c>
      <c r="Z41" s="15">
        <v>1.026</v>
      </c>
      <c r="AA41" s="15">
        <v>0.95649999999999991</v>
      </c>
      <c r="AB41" s="15">
        <v>1</v>
      </c>
      <c r="AC41" s="15" t="s">
        <v>39</v>
      </c>
      <c r="AD41" s="15">
        <v>2.3619999999999995E-2</v>
      </c>
      <c r="AE41" s="15">
        <v>1.5560000000000001E-3</v>
      </c>
      <c r="AF41" s="15">
        <v>2.2000000000000001E-4</v>
      </c>
      <c r="AG41" s="15">
        <v>0.57200000000000006</v>
      </c>
      <c r="AH41" s="15" t="s">
        <v>123</v>
      </c>
      <c r="AI41" s="15">
        <v>2.1900000000000001E-3</v>
      </c>
      <c r="AJ41" s="15">
        <v>1.9599999999999999E-3</v>
      </c>
      <c r="AK41" s="6"/>
      <c r="AL41" s="6"/>
    </row>
    <row r="42" spans="1:38">
      <c r="B42" s="1" t="s">
        <v>31</v>
      </c>
      <c r="D42" s="28"/>
      <c r="E42" s="14">
        <v>12.212384424564002</v>
      </c>
      <c r="F42" s="14">
        <v>0.28973175333209317</v>
      </c>
      <c r="G42" s="14">
        <v>11.593101396951552</v>
      </c>
      <c r="H42" s="14">
        <v>33.559400074097468</v>
      </c>
      <c r="I42" s="14">
        <v>82.347839477831272</v>
      </c>
      <c r="J42" s="14">
        <v>5.9404919362325899</v>
      </c>
      <c r="K42" s="14">
        <v>37.498616270766689</v>
      </c>
      <c r="L42" s="14">
        <v>1.2424599255777493</v>
      </c>
      <c r="M42" s="14">
        <v>1.2319559876698332</v>
      </c>
      <c r="N42" s="14">
        <v>18.287822299126937</v>
      </c>
      <c r="O42" s="14">
        <v>16.400880735158371</v>
      </c>
      <c r="P42" s="15">
        <v>0.7414580230869432</v>
      </c>
      <c r="Q42" s="15">
        <v>0.72497432904743564</v>
      </c>
      <c r="R42" s="15">
        <v>2.3377339455121916E-2</v>
      </c>
      <c r="S42" s="15"/>
      <c r="T42" s="15">
        <v>6.2256388337976115E-2</v>
      </c>
      <c r="U42" s="15">
        <v>9.6696604559484613E-3</v>
      </c>
      <c r="V42" s="15">
        <v>1.0842303978193732E-2</v>
      </c>
      <c r="W42" s="15">
        <v>1.2211561006776386E-2</v>
      </c>
      <c r="X42" s="15"/>
      <c r="Y42" s="15">
        <v>1.3449907062875936E-3</v>
      </c>
      <c r="Z42" s="15">
        <v>6.8311378586912219E-2</v>
      </c>
      <c r="AA42" s="15">
        <v>8.7882813387424583E-2</v>
      </c>
      <c r="AB42" s="15">
        <v>7.5079217423258252E-2</v>
      </c>
      <c r="AC42" s="15"/>
      <c r="AD42" s="15">
        <v>6.255095700484721E-3</v>
      </c>
      <c r="AE42" s="15">
        <v>1.2613942902818117E-3</v>
      </c>
      <c r="AF42" s="15"/>
      <c r="AG42" s="15">
        <v>0.25067907770693559</v>
      </c>
      <c r="AH42" s="15"/>
      <c r="AI42" s="15">
        <v>6.4940998863070572E-4</v>
      </c>
      <c r="AJ42" s="15">
        <v>1.5186836405255704E-3</v>
      </c>
      <c r="AK42" s="6"/>
      <c r="AL42" s="6"/>
    </row>
    <row r="43" spans="1:38">
      <c r="A43" s="1">
        <v>10</v>
      </c>
      <c r="B43" s="2" t="s">
        <v>55</v>
      </c>
      <c r="C43" s="1" t="s">
        <v>44</v>
      </c>
      <c r="D43" s="28" t="s">
        <v>264</v>
      </c>
      <c r="E43" s="14">
        <v>21.333333333333332</v>
      </c>
      <c r="F43" s="14">
        <v>3.0709000000000004</v>
      </c>
      <c r="G43" s="14">
        <v>2223.5</v>
      </c>
      <c r="H43" s="14">
        <v>1422.9</v>
      </c>
      <c r="I43" s="14">
        <v>2770.1</v>
      </c>
      <c r="J43" s="14">
        <v>280.18999999999994</v>
      </c>
      <c r="K43" s="14">
        <v>287.64</v>
      </c>
      <c r="L43" s="14">
        <v>0.68400000000000005</v>
      </c>
      <c r="M43" s="14">
        <v>0.77999999999999992</v>
      </c>
      <c r="N43" s="14">
        <v>1389.8</v>
      </c>
      <c r="O43" s="14">
        <v>1363</v>
      </c>
      <c r="P43" s="15">
        <v>35.005000000000003</v>
      </c>
      <c r="Q43" s="15">
        <v>35.193000000000005</v>
      </c>
      <c r="R43" s="15">
        <v>0.80470000000000008</v>
      </c>
      <c r="S43" s="15" t="s">
        <v>171</v>
      </c>
      <c r="T43" s="15">
        <v>4.2860000000000002E-2</v>
      </c>
      <c r="U43" s="15">
        <v>8.0800000000000004E-3</v>
      </c>
      <c r="V43" s="15">
        <v>0.17919999999999997</v>
      </c>
      <c r="W43" s="15">
        <v>3.458E-2</v>
      </c>
      <c r="X43" s="15" t="s">
        <v>172</v>
      </c>
      <c r="Y43" s="15">
        <v>1.0800000000000001E-2</v>
      </c>
      <c r="Z43" s="15">
        <v>1.1181000000000001</v>
      </c>
      <c r="AA43" s="15">
        <v>1.0558000000000001</v>
      </c>
      <c r="AB43" s="15">
        <v>1.1213000000000002</v>
      </c>
      <c r="AC43" s="15" t="s">
        <v>148</v>
      </c>
      <c r="AD43" s="15">
        <v>2.4440000000000003E-2</v>
      </c>
      <c r="AE43" s="15">
        <v>2.4022222222222223E-3</v>
      </c>
      <c r="AF43" s="15" t="s">
        <v>123</v>
      </c>
      <c r="AG43" s="15">
        <v>7.9300000000000009E-2</v>
      </c>
      <c r="AH43" s="15" t="s">
        <v>123</v>
      </c>
      <c r="AI43" s="15" t="s">
        <v>173</v>
      </c>
      <c r="AJ43" s="15" t="s">
        <v>173</v>
      </c>
    </row>
    <row r="44" spans="1:38">
      <c r="B44" s="1" t="s">
        <v>31</v>
      </c>
      <c r="D44" s="28"/>
      <c r="E44" s="14">
        <v>7.0537224215303507</v>
      </c>
      <c r="F44" s="14">
        <v>0.42395478008338661</v>
      </c>
      <c r="G44" s="14">
        <v>15.693239875111123</v>
      </c>
      <c r="H44" s="14">
        <v>177.55340354696369</v>
      </c>
      <c r="I44" s="14">
        <v>371.92694921927369</v>
      </c>
      <c r="J44" s="14">
        <v>35.992605722102269</v>
      </c>
      <c r="K44" s="14">
        <v>97.382090527753263</v>
      </c>
      <c r="L44" s="14">
        <v>0.48774310177934183</v>
      </c>
      <c r="M44" s="14">
        <v>0.3711244175924478</v>
      </c>
      <c r="N44" s="14">
        <v>175.63649329731547</v>
      </c>
      <c r="O44" s="14">
        <v>182.40370366610188</v>
      </c>
      <c r="P44" s="15">
        <v>6.5476259480483314</v>
      </c>
      <c r="Q44" s="15">
        <v>6.5908270430281197</v>
      </c>
      <c r="R44" s="15">
        <v>0.11590614018822845</v>
      </c>
      <c r="S44" s="15"/>
      <c r="T44" s="15">
        <v>6.3025642047943919E-2</v>
      </c>
      <c r="U44" s="15">
        <v>5.0926526595784158E-3</v>
      </c>
      <c r="V44" s="15">
        <v>2.2304957097271452E-2</v>
      </c>
      <c r="W44" s="15">
        <v>1.124413921412693E-2</v>
      </c>
      <c r="X44" s="15"/>
      <c r="Y44" s="15">
        <v>1.6983652270475993E-3</v>
      </c>
      <c r="Z44" s="15">
        <v>0.11622530801087266</v>
      </c>
      <c r="AA44" s="15">
        <v>0.10129143870809394</v>
      </c>
      <c r="AB44" s="15">
        <v>0.11594543735932193</v>
      </c>
      <c r="AC44" s="15"/>
      <c r="AD44" s="15">
        <v>1.3082490418706801E-2</v>
      </c>
      <c r="AE44" s="15">
        <v>1.9416537910874959E-3</v>
      </c>
      <c r="AF44" s="15"/>
      <c r="AG44" s="15">
        <v>2.462180605344242E-2</v>
      </c>
      <c r="AH44" s="15"/>
      <c r="AI44" s="15"/>
      <c r="AJ44" s="15"/>
      <c r="AK44" s="6"/>
    </row>
    <row r="45" spans="1:38">
      <c r="A45" s="1">
        <v>10</v>
      </c>
      <c r="B45" s="2" t="s">
        <v>56</v>
      </c>
      <c r="C45" s="1" t="s">
        <v>44</v>
      </c>
      <c r="D45" s="28" t="s">
        <v>266</v>
      </c>
      <c r="E45" s="14" t="s">
        <v>174</v>
      </c>
      <c r="F45" s="14">
        <v>3.7368999999999999</v>
      </c>
      <c r="G45" s="14">
        <v>1734.2</v>
      </c>
      <c r="H45" s="14">
        <v>1109.8</v>
      </c>
      <c r="I45" s="14">
        <v>2242.5</v>
      </c>
      <c r="J45" s="14">
        <v>255.99</v>
      </c>
      <c r="K45" s="14">
        <v>464.4</v>
      </c>
      <c r="L45" s="14">
        <v>0.92000000000000015</v>
      </c>
      <c r="M45" s="14">
        <v>1.1269999999999998</v>
      </c>
      <c r="N45" s="14">
        <v>563.6</v>
      </c>
      <c r="O45" s="14">
        <v>555.1</v>
      </c>
      <c r="P45" s="15">
        <v>36.942</v>
      </c>
      <c r="Q45" s="15">
        <v>36.695</v>
      </c>
      <c r="R45" s="15">
        <v>0.64900000000000002</v>
      </c>
      <c r="S45" s="15" t="s">
        <v>175</v>
      </c>
      <c r="T45" s="15">
        <v>1.7069999999999998E-2</v>
      </c>
      <c r="U45" s="15" t="s">
        <v>127</v>
      </c>
      <c r="V45" s="15">
        <v>0.17280000000000001</v>
      </c>
      <c r="W45" s="15">
        <v>4.2249999999999996E-2</v>
      </c>
      <c r="X45" s="15" t="s">
        <v>176</v>
      </c>
      <c r="Y45" s="15">
        <v>6.9499999999999996E-3</v>
      </c>
      <c r="Z45" s="15">
        <v>0.63439999999999996</v>
      </c>
      <c r="AA45" s="15">
        <v>0.58910000000000007</v>
      </c>
      <c r="AB45" s="15">
        <v>0.7085999999999999</v>
      </c>
      <c r="AC45" s="15" t="s">
        <v>162</v>
      </c>
      <c r="AD45" s="15">
        <v>5.1720000000000002E-2</v>
      </c>
      <c r="AE45" s="15">
        <v>2.7030000000000001E-3</v>
      </c>
      <c r="AF45" s="15">
        <v>1.7050000000000003E-2</v>
      </c>
      <c r="AG45" s="15">
        <v>4.8099999999999997E-2</v>
      </c>
      <c r="AH45" s="15" t="s">
        <v>137</v>
      </c>
      <c r="AI45" s="15" t="s">
        <v>134</v>
      </c>
      <c r="AJ45" s="15" t="s">
        <v>134</v>
      </c>
    </row>
    <row r="46" spans="1:38">
      <c r="B46" s="1" t="s">
        <v>31</v>
      </c>
      <c r="D46" s="28"/>
      <c r="E46" s="14"/>
      <c r="F46" s="14">
        <v>0.26894792969809023</v>
      </c>
      <c r="G46" s="14">
        <v>14.815907367121026</v>
      </c>
      <c r="H46" s="14">
        <v>39.563731988892165</v>
      </c>
      <c r="I46" s="14">
        <v>93.330059466390566</v>
      </c>
      <c r="J46" s="14">
        <v>10.355615760435388</v>
      </c>
      <c r="K46" s="14">
        <v>60.063299942643759</v>
      </c>
      <c r="L46" s="14">
        <v>0.45881489852783874</v>
      </c>
      <c r="M46" s="14">
        <v>0.5543173980471644</v>
      </c>
      <c r="N46" s="14">
        <v>21.767457872296948</v>
      </c>
      <c r="O46" s="14">
        <v>22.834914787082813</v>
      </c>
      <c r="P46" s="15">
        <v>0.83499567530483598</v>
      </c>
      <c r="Q46" s="15">
        <v>0.73878654261941967</v>
      </c>
      <c r="R46" s="15">
        <v>4.9766119666562983E-2</v>
      </c>
      <c r="S46" s="15"/>
      <c r="T46" s="15">
        <v>1.1200798582640835E-2</v>
      </c>
      <c r="U46" s="15"/>
      <c r="V46" s="15">
        <v>6.3034382152388282E-3</v>
      </c>
      <c r="W46" s="15">
        <v>8.8835053141576355E-3</v>
      </c>
      <c r="X46" s="15"/>
      <c r="Y46" s="15">
        <v>7.7781745930520193E-4</v>
      </c>
      <c r="Z46" s="15">
        <v>6.5074657979209638E-2</v>
      </c>
      <c r="AA46" s="15">
        <v>8.8086384368476517E-2</v>
      </c>
      <c r="AB46" s="15">
        <v>5.1919167944026227E-2</v>
      </c>
      <c r="AC46" s="15"/>
      <c r="AD46" s="15">
        <v>4.7825609132439587E-3</v>
      </c>
      <c r="AE46" s="15">
        <v>1.0395944722182138E-3</v>
      </c>
      <c r="AF46" s="15">
        <v>7.2831998462214277E-3</v>
      </c>
      <c r="AG46" s="15">
        <v>1.676935034851116E-2</v>
      </c>
      <c r="AH46" s="15"/>
      <c r="AI46" s="15"/>
      <c r="AJ46" s="15"/>
    </row>
    <row r="47" spans="1:38">
      <c r="A47" s="1">
        <v>10</v>
      </c>
      <c r="B47" s="2" t="s">
        <v>57</v>
      </c>
      <c r="C47" s="1" t="s">
        <v>44</v>
      </c>
      <c r="D47" s="28" t="s">
        <v>266</v>
      </c>
      <c r="E47" s="14" t="s">
        <v>177</v>
      </c>
      <c r="F47" s="14">
        <v>4.3309999999999995</v>
      </c>
      <c r="G47" s="14">
        <v>1801.9</v>
      </c>
      <c r="H47" s="14">
        <v>1177.3</v>
      </c>
      <c r="I47" s="14">
        <v>2464.4</v>
      </c>
      <c r="J47" s="14">
        <v>291.56000000000006</v>
      </c>
      <c r="K47" s="14">
        <v>578.20000000000005</v>
      </c>
      <c r="L47" s="14">
        <v>0.9870000000000001</v>
      </c>
      <c r="M47" s="14">
        <v>1.1859999999999999</v>
      </c>
      <c r="N47" s="14">
        <v>655.9</v>
      </c>
      <c r="O47" s="14">
        <v>642.4</v>
      </c>
      <c r="P47" s="15">
        <v>39.826000000000008</v>
      </c>
      <c r="Q47" s="15">
        <v>39.946999999999996</v>
      </c>
      <c r="R47" s="15">
        <v>0.80500000000000005</v>
      </c>
      <c r="S47" s="15" t="s">
        <v>178</v>
      </c>
      <c r="T47" s="15">
        <v>1.1679999999999999E-2</v>
      </c>
      <c r="U47" s="15" t="s">
        <v>127</v>
      </c>
      <c r="V47" s="15">
        <v>0.17880000000000001</v>
      </c>
      <c r="W47" s="15" t="s">
        <v>151</v>
      </c>
      <c r="X47" s="15" t="s">
        <v>179</v>
      </c>
      <c r="Y47" s="15">
        <v>6.94E-3</v>
      </c>
      <c r="Z47" s="15">
        <v>0.76239999999999986</v>
      </c>
      <c r="AA47" s="15">
        <v>0.72199999999999986</v>
      </c>
      <c r="AB47" s="15">
        <v>0.78909999999999991</v>
      </c>
      <c r="AC47" s="15" t="s">
        <v>159</v>
      </c>
      <c r="AD47" s="15">
        <v>4.3979999999999998E-2</v>
      </c>
      <c r="AE47" s="15">
        <v>2.2316666666666665E-3</v>
      </c>
      <c r="AF47" s="15" t="s">
        <v>137</v>
      </c>
      <c r="AG47" s="15">
        <v>6.5000000000000002E-2</v>
      </c>
      <c r="AH47" s="15" t="s">
        <v>133</v>
      </c>
      <c r="AI47" s="15" t="s">
        <v>173</v>
      </c>
      <c r="AJ47" s="15" t="s">
        <v>134</v>
      </c>
    </row>
    <row r="48" spans="1:38">
      <c r="B48" s="1" t="s">
        <v>31</v>
      </c>
      <c r="D48" s="28"/>
      <c r="E48" s="14"/>
      <c r="F48" s="14">
        <v>0.2501310767488828</v>
      </c>
      <c r="G48" s="14">
        <v>27.16390579018006</v>
      </c>
      <c r="H48" s="14">
        <v>45.1467975977625</v>
      </c>
      <c r="I48" s="14">
        <v>91.898736540704292</v>
      </c>
      <c r="J48" s="14">
        <v>8.9287550457309912</v>
      </c>
      <c r="K48" s="14">
        <v>86.81884076115692</v>
      </c>
      <c r="L48" s="14">
        <v>0.34244383156625496</v>
      </c>
      <c r="M48" s="14">
        <v>0.37523918298126141</v>
      </c>
      <c r="N48" s="14">
        <v>45.986592248900834</v>
      </c>
      <c r="O48" s="14">
        <v>35.935745126235773</v>
      </c>
      <c r="P48" s="15">
        <v>0.94002600436843631</v>
      </c>
      <c r="Q48" s="15">
        <v>0.95177086411477119</v>
      </c>
      <c r="R48" s="15">
        <v>0.11909380056633233</v>
      </c>
      <c r="S48" s="15"/>
      <c r="T48" s="15">
        <v>7.0420640913489803E-3</v>
      </c>
      <c r="U48" s="15"/>
      <c r="V48" s="15">
        <v>1.068540021607884E-2</v>
      </c>
      <c r="W48" s="15"/>
      <c r="X48" s="15"/>
      <c r="Y48" s="15">
        <v>1.0784247771634327E-3</v>
      </c>
      <c r="Z48" s="15">
        <v>9.1164320506070248E-2</v>
      </c>
      <c r="AA48" s="15">
        <v>0.10184956226382906</v>
      </c>
      <c r="AB48" s="15">
        <v>8.7745148647154741E-2</v>
      </c>
      <c r="AC48" s="15"/>
      <c r="AD48" s="15">
        <v>9.2801819905526904E-3</v>
      </c>
      <c r="AE48" s="15">
        <v>9.9036188671952977E-4</v>
      </c>
      <c r="AF48" s="15"/>
      <c r="AG48" s="15">
        <v>3.8140092641034143E-2</v>
      </c>
      <c r="AH48" s="15"/>
      <c r="AI48" s="15"/>
      <c r="AJ48" s="15"/>
    </row>
    <row r="49" spans="1:36">
      <c r="A49" s="1">
        <v>10</v>
      </c>
      <c r="B49" s="2" t="s">
        <v>58</v>
      </c>
      <c r="C49" s="1" t="s">
        <v>44</v>
      </c>
      <c r="D49" s="28" t="s">
        <v>266</v>
      </c>
      <c r="E49" s="14" t="s">
        <v>180</v>
      </c>
      <c r="F49" s="14">
        <v>4.2620000000000005</v>
      </c>
      <c r="G49" s="14">
        <v>1772.8</v>
      </c>
      <c r="H49" s="14">
        <v>1116</v>
      </c>
      <c r="I49" s="14">
        <v>2320.6999999999998</v>
      </c>
      <c r="J49" s="14">
        <v>284.64</v>
      </c>
      <c r="K49" s="14">
        <v>427.8</v>
      </c>
      <c r="L49" s="14">
        <v>0.747</v>
      </c>
      <c r="M49" s="14">
        <v>0.95599999999999985</v>
      </c>
      <c r="N49" s="14">
        <v>597.5</v>
      </c>
      <c r="O49" s="14">
        <v>598.5</v>
      </c>
      <c r="P49" s="15">
        <v>37.64</v>
      </c>
      <c r="Q49" s="15">
        <v>37.720000000000006</v>
      </c>
      <c r="R49" s="15">
        <v>0.73699999999999999</v>
      </c>
      <c r="S49" s="15" t="s">
        <v>181</v>
      </c>
      <c r="T49" s="15">
        <v>9.6499999999999989E-3</v>
      </c>
      <c r="U49" s="15">
        <v>4.5750000000000001E-3</v>
      </c>
      <c r="V49" s="15">
        <v>0.1704</v>
      </c>
      <c r="W49" s="15" t="s">
        <v>182</v>
      </c>
      <c r="X49" s="15" t="s">
        <v>183</v>
      </c>
      <c r="Y49" s="15">
        <v>6.4500000000000009E-3</v>
      </c>
      <c r="Z49" s="15">
        <v>0.66680000000000006</v>
      </c>
      <c r="AA49" s="15">
        <v>0.59899999999999998</v>
      </c>
      <c r="AB49" s="15">
        <v>0.65679999999999994</v>
      </c>
      <c r="AC49" s="15" t="s">
        <v>184</v>
      </c>
      <c r="AD49" s="15">
        <v>5.3759999999999995E-2</v>
      </c>
      <c r="AE49" s="15">
        <v>2.6955555555555552E-3</v>
      </c>
      <c r="AF49" s="15" t="s">
        <v>133</v>
      </c>
      <c r="AG49" s="15">
        <v>5.3800000000000014E-2</v>
      </c>
      <c r="AH49" s="15" t="s">
        <v>133</v>
      </c>
      <c r="AI49" s="15" t="s">
        <v>134</v>
      </c>
      <c r="AJ49" s="15" t="s">
        <v>134</v>
      </c>
    </row>
    <row r="50" spans="1:36">
      <c r="B50" s="1" t="s">
        <v>31</v>
      </c>
      <c r="D50" s="28"/>
      <c r="E50" s="14"/>
      <c r="F50" s="14">
        <v>0.35178276124777785</v>
      </c>
      <c r="G50" s="14">
        <v>14.657572938397557</v>
      </c>
      <c r="H50" s="14">
        <v>15.441646429200626</v>
      </c>
      <c r="I50" s="14">
        <v>20.483326552751794</v>
      </c>
      <c r="J50" s="14">
        <v>6.2025442808218294</v>
      </c>
      <c r="K50" s="14">
        <v>33.81255519609379</v>
      </c>
      <c r="L50" s="14">
        <v>0.18391121046128026</v>
      </c>
      <c r="M50" s="14">
        <v>0.12194716524426154</v>
      </c>
      <c r="N50" s="14">
        <v>33.370812263280484</v>
      </c>
      <c r="O50" s="14">
        <v>28.492689120778568</v>
      </c>
      <c r="P50" s="15">
        <v>1.149105932646961</v>
      </c>
      <c r="Q50" s="15">
        <v>1.1292081788187278</v>
      </c>
      <c r="R50" s="15">
        <v>4.1109609582188955E-2</v>
      </c>
      <c r="S50" s="15"/>
      <c r="T50" s="15">
        <v>4.6440523492120855E-3</v>
      </c>
      <c r="U50" s="15">
        <v>9.7425184971169899E-4</v>
      </c>
      <c r="V50" s="15">
        <v>9.7888825829214113E-3</v>
      </c>
      <c r="W50" s="15"/>
      <c r="X50" s="15"/>
      <c r="Y50" s="15">
        <v>2.4748737341529167E-3</v>
      </c>
      <c r="Z50" s="15">
        <v>3.9211109536853334E-2</v>
      </c>
      <c r="AA50" s="15">
        <v>6.081849134012525E-2</v>
      </c>
      <c r="AB50" s="15">
        <v>4.0102091937675492E-2</v>
      </c>
      <c r="AC50" s="15"/>
      <c r="AD50" s="15">
        <v>1.1684671820618478E-2</v>
      </c>
      <c r="AE50" s="15">
        <v>1.0426781755545561E-3</v>
      </c>
      <c r="AF50" s="15"/>
      <c r="AG50" s="15">
        <v>2.6262774669355327E-2</v>
      </c>
      <c r="AH50" s="15"/>
      <c r="AI50" s="15"/>
      <c r="AJ50" s="15"/>
    </row>
    <row r="51" spans="1:36">
      <c r="A51" s="1">
        <v>10</v>
      </c>
      <c r="B51" s="2" t="s">
        <v>59</v>
      </c>
      <c r="C51" s="1" t="s">
        <v>44</v>
      </c>
      <c r="D51" s="28" t="s">
        <v>267</v>
      </c>
      <c r="E51" s="14">
        <v>28.52</v>
      </c>
      <c r="F51" s="14">
        <v>3.9555555555555557</v>
      </c>
      <c r="G51" s="14">
        <v>1868.6666666666667</v>
      </c>
      <c r="H51" s="14">
        <v>1484.1111111111111</v>
      </c>
      <c r="I51" s="14">
        <v>2549</v>
      </c>
      <c r="J51" s="14">
        <v>264.07777777777778</v>
      </c>
      <c r="K51" s="14">
        <v>186.3</v>
      </c>
      <c r="L51" s="14">
        <v>1.108888888888889</v>
      </c>
      <c r="M51" s="14">
        <v>1.2144444444444444</v>
      </c>
      <c r="N51" s="14">
        <v>788.66666666666663</v>
      </c>
      <c r="O51" s="14">
        <v>816.44444444444446</v>
      </c>
      <c r="P51" s="15">
        <v>37.555555555555557</v>
      </c>
      <c r="Q51" s="15">
        <v>36.300000000000004</v>
      </c>
      <c r="R51" s="15">
        <v>0.87888888888888883</v>
      </c>
      <c r="S51" s="15" t="s">
        <v>185</v>
      </c>
      <c r="T51" s="15">
        <v>0.18673333333333331</v>
      </c>
      <c r="U51" s="15">
        <v>3.0983333333333331E-2</v>
      </c>
      <c r="V51" s="15">
        <v>0.19466666666666665</v>
      </c>
      <c r="W51" s="15" t="s">
        <v>146</v>
      </c>
      <c r="X51" s="15" t="s">
        <v>136</v>
      </c>
      <c r="Y51" s="15" t="s">
        <v>125</v>
      </c>
      <c r="Z51" s="15">
        <v>0.89177777777777778</v>
      </c>
      <c r="AA51" s="15">
        <v>0.84666666666666657</v>
      </c>
      <c r="AB51" s="15">
        <v>0.79688888888888898</v>
      </c>
      <c r="AC51" s="15">
        <v>5.0249999999999996E-2</v>
      </c>
      <c r="AD51" s="15">
        <v>1.8077777777777779E-2</v>
      </c>
      <c r="AE51" s="15">
        <v>2.5714285714285713E-3</v>
      </c>
      <c r="AF51" s="15">
        <v>0.22941666666666669</v>
      </c>
      <c r="AG51" s="15">
        <v>0.12166666666666666</v>
      </c>
      <c r="AH51" s="15" t="s">
        <v>145</v>
      </c>
      <c r="AI51" s="15">
        <v>2.98E-3</v>
      </c>
      <c r="AJ51" s="15">
        <v>1.5861666666666666E-2</v>
      </c>
    </row>
    <row r="52" spans="1:36">
      <c r="B52" s="1" t="s">
        <v>31</v>
      </c>
      <c r="D52" s="28"/>
      <c r="E52" s="14">
        <v>19.321154209829189</v>
      </c>
      <c r="F52" s="14">
        <v>0.76139856696593311</v>
      </c>
      <c r="G52" s="14">
        <v>35.468295701936398</v>
      </c>
      <c r="H52" s="14">
        <v>184.93474825221736</v>
      </c>
      <c r="I52" s="14">
        <v>395.04303563029686</v>
      </c>
      <c r="J52" s="14">
        <v>31.134457510039518</v>
      </c>
      <c r="K52" s="14">
        <v>50.291500275891487</v>
      </c>
      <c r="L52" s="14">
        <v>0.42864450435192925</v>
      </c>
      <c r="M52" s="14">
        <v>0.68357719225978997</v>
      </c>
      <c r="N52" s="14">
        <v>71.906188885241306</v>
      </c>
      <c r="O52" s="14">
        <v>86.627234619245343</v>
      </c>
      <c r="P52" s="15">
        <v>5.7476323627888721</v>
      </c>
      <c r="Q52" s="15">
        <v>5.1073476482416567</v>
      </c>
      <c r="R52" s="15">
        <v>0.22290381582896115</v>
      </c>
      <c r="S52" s="15"/>
      <c r="T52" s="15">
        <v>0.36612174204764181</v>
      </c>
      <c r="U52" s="15">
        <v>2.6088036849611106E-2</v>
      </c>
      <c r="V52" s="15">
        <v>3.9064049969249302E-2</v>
      </c>
      <c r="W52" s="15"/>
      <c r="X52" s="15"/>
      <c r="Y52" s="15"/>
      <c r="Z52" s="15">
        <v>0.20226145071279519</v>
      </c>
      <c r="AA52" s="15">
        <v>0.23547823678633281</v>
      </c>
      <c r="AB52" s="15">
        <v>0.17980089296527679</v>
      </c>
      <c r="AC52" s="15">
        <v>6.8980673621916247E-3</v>
      </c>
      <c r="AD52" s="15">
        <v>1.2253752259795541E-2</v>
      </c>
      <c r="AE52" s="15">
        <v>8.9202818661423796E-4</v>
      </c>
      <c r="AF52" s="15">
        <v>0.20439971053469388</v>
      </c>
      <c r="AG52" s="15">
        <v>0.13293231360357796</v>
      </c>
      <c r="AH52" s="15"/>
      <c r="AI52" s="15">
        <v>2.4349948665243629E-3</v>
      </c>
      <c r="AJ52" s="15">
        <v>1.6507538177047074E-2</v>
      </c>
    </row>
    <row r="53" spans="1:36">
      <c r="A53" s="1">
        <v>0</v>
      </c>
      <c r="B53" s="2" t="s">
        <v>60</v>
      </c>
      <c r="C53" s="1" t="s">
        <v>44</v>
      </c>
      <c r="D53" s="28" t="s">
        <v>264</v>
      </c>
      <c r="E53" s="13" t="s">
        <v>40</v>
      </c>
      <c r="F53" s="13" t="s">
        <v>40</v>
      </c>
      <c r="G53" s="13" t="s">
        <v>40</v>
      </c>
      <c r="H53" s="13" t="s">
        <v>40</v>
      </c>
      <c r="I53" s="13" t="s">
        <v>40</v>
      </c>
      <c r="J53" s="13" t="s">
        <v>40</v>
      </c>
      <c r="K53" s="13" t="s">
        <v>40</v>
      </c>
      <c r="L53" s="13" t="s">
        <v>40</v>
      </c>
      <c r="M53" s="13" t="s">
        <v>40</v>
      </c>
      <c r="N53" s="13" t="s">
        <v>40</v>
      </c>
      <c r="O53" s="13" t="s">
        <v>40</v>
      </c>
      <c r="P53" s="13" t="s">
        <v>40</v>
      </c>
      <c r="Q53" s="13" t="s">
        <v>40</v>
      </c>
      <c r="R53" s="13" t="s">
        <v>40</v>
      </c>
      <c r="S53" s="13" t="s">
        <v>40</v>
      </c>
      <c r="T53" s="13" t="s">
        <v>40</v>
      </c>
      <c r="U53" s="13" t="s">
        <v>40</v>
      </c>
      <c r="V53" s="13" t="s">
        <v>40</v>
      </c>
      <c r="W53" s="13" t="s">
        <v>40</v>
      </c>
      <c r="X53" s="13" t="s">
        <v>40</v>
      </c>
      <c r="Y53" s="13" t="s">
        <v>40</v>
      </c>
      <c r="Z53" s="13" t="s">
        <v>40</v>
      </c>
      <c r="AA53" s="13" t="s">
        <v>40</v>
      </c>
      <c r="AB53" s="13" t="s">
        <v>40</v>
      </c>
      <c r="AC53" s="13" t="s">
        <v>40</v>
      </c>
      <c r="AD53" s="13" t="s">
        <v>40</v>
      </c>
      <c r="AE53" s="13" t="s">
        <v>40</v>
      </c>
      <c r="AF53" s="13" t="s">
        <v>40</v>
      </c>
      <c r="AG53" s="13" t="s">
        <v>40</v>
      </c>
      <c r="AH53" s="13" t="s">
        <v>40</v>
      </c>
      <c r="AI53" s="13" t="s">
        <v>40</v>
      </c>
      <c r="AJ53" s="13" t="s">
        <v>40</v>
      </c>
    </row>
    <row r="54" spans="1:36">
      <c r="B54" s="1" t="s">
        <v>31</v>
      </c>
      <c r="D54" s="28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>
      <c r="A55" s="1">
        <v>10</v>
      </c>
      <c r="B55" s="2" t="s">
        <v>61</v>
      </c>
      <c r="C55" s="1" t="s">
        <v>44</v>
      </c>
      <c r="D55" s="28" t="s">
        <v>266</v>
      </c>
      <c r="E55" s="14">
        <v>17.400000000000002</v>
      </c>
      <c r="F55" s="14">
        <v>3.8702999999999994</v>
      </c>
      <c r="G55" s="14">
        <v>1652.5</v>
      </c>
      <c r="H55" s="14">
        <v>1473.1</v>
      </c>
      <c r="I55" s="14">
        <v>2693.5</v>
      </c>
      <c r="J55" s="14">
        <v>315.44</v>
      </c>
      <c r="K55" s="14">
        <v>272.49</v>
      </c>
      <c r="L55" s="14">
        <v>0.45200000000000007</v>
      </c>
      <c r="M55" s="14">
        <v>0.57400000000000007</v>
      </c>
      <c r="N55" s="14">
        <v>968.6</v>
      </c>
      <c r="O55" s="14">
        <v>973.2</v>
      </c>
      <c r="P55" s="15">
        <v>37.17</v>
      </c>
      <c r="Q55" s="15">
        <v>36.49</v>
      </c>
      <c r="R55" s="15">
        <v>0.84000000000000008</v>
      </c>
      <c r="S55" s="15" t="s">
        <v>175</v>
      </c>
      <c r="T55" s="15">
        <v>1.089E-2</v>
      </c>
      <c r="U55" s="15">
        <v>1.585E-2</v>
      </c>
      <c r="V55" s="15">
        <v>0.14460000000000001</v>
      </c>
      <c r="W55" s="15" t="s">
        <v>186</v>
      </c>
      <c r="X55" s="15" t="s">
        <v>187</v>
      </c>
      <c r="Y55" s="15">
        <v>8.3249999999999991E-3</v>
      </c>
      <c r="Z55" s="15">
        <v>0.73709999999999998</v>
      </c>
      <c r="AA55" s="15">
        <v>0.66320000000000001</v>
      </c>
      <c r="AB55" s="15">
        <v>0.73489999999999989</v>
      </c>
      <c r="AC55" s="15" t="s">
        <v>188</v>
      </c>
      <c r="AD55" s="15">
        <v>1.255E-2</v>
      </c>
      <c r="AE55" s="15">
        <v>1.6783333333333331E-3</v>
      </c>
      <c r="AF55" s="15" t="s">
        <v>130</v>
      </c>
      <c r="AG55" s="15">
        <v>4.5200000000000004E-2</v>
      </c>
      <c r="AH55" s="15" t="s">
        <v>137</v>
      </c>
      <c r="AI55" s="15">
        <v>7.3666666666666672E-4</v>
      </c>
      <c r="AJ55" s="15" t="s">
        <v>134</v>
      </c>
    </row>
    <row r="56" spans="1:36">
      <c r="B56" s="1" t="s">
        <v>31</v>
      </c>
      <c r="D56" s="28"/>
      <c r="E56" s="14">
        <v>3.2112302938281996</v>
      </c>
      <c r="F56" s="14">
        <v>0.19076107802402698</v>
      </c>
      <c r="G56" s="14">
        <v>24.245274453660723</v>
      </c>
      <c r="H56" s="14">
        <v>36.664999962119488</v>
      </c>
      <c r="I56" s="14">
        <v>77.484407033501469</v>
      </c>
      <c r="J56" s="14">
        <v>9.1616592383694346</v>
      </c>
      <c r="K56" s="14">
        <v>44.360955054341801</v>
      </c>
      <c r="L56" s="14">
        <v>0.18943189922619794</v>
      </c>
      <c r="M56" s="14">
        <v>0.20918890983988575</v>
      </c>
      <c r="N56" s="14">
        <v>30.681880284261883</v>
      </c>
      <c r="O56" s="14">
        <v>27.238861128093362</v>
      </c>
      <c r="P56" s="15">
        <v>1.5499462356266864</v>
      </c>
      <c r="Q56" s="15">
        <v>1.5102979838429234</v>
      </c>
      <c r="R56" s="15">
        <v>6.2182527020592099E-2</v>
      </c>
      <c r="S56" s="15"/>
      <c r="T56" s="15">
        <v>6.8743403723961457E-3</v>
      </c>
      <c r="U56" s="15">
        <v>1.5768481220460009E-2</v>
      </c>
      <c r="V56" s="15">
        <v>9.2879850703296608E-3</v>
      </c>
      <c r="W56" s="15"/>
      <c r="X56" s="15"/>
      <c r="Y56" s="15">
        <v>3.0543684562715553E-3</v>
      </c>
      <c r="Z56" s="15">
        <v>0.10493220033272334</v>
      </c>
      <c r="AA56" s="15">
        <v>9.2593256293918236E-2</v>
      </c>
      <c r="AB56" s="15">
        <v>6.6918607277796818E-2</v>
      </c>
      <c r="AC56" s="15"/>
      <c r="AD56" s="15">
        <v>3.765412770644586E-3</v>
      </c>
      <c r="AE56" s="15">
        <v>7.4486016584770229E-4</v>
      </c>
      <c r="AF56" s="15"/>
      <c r="AG56" s="15">
        <v>3.5788887164096686E-2</v>
      </c>
      <c r="AH56" s="15"/>
      <c r="AI56" s="15">
        <v>7.580457330091196E-4</v>
      </c>
      <c r="AJ56" s="15"/>
    </row>
    <row r="57" spans="1:36">
      <c r="A57" s="1">
        <v>10</v>
      </c>
      <c r="B57" s="2" t="s">
        <v>62</v>
      </c>
      <c r="C57" s="1" t="s">
        <v>63</v>
      </c>
      <c r="D57" s="28" t="s">
        <v>267</v>
      </c>
      <c r="E57" s="14" t="s">
        <v>189</v>
      </c>
      <c r="F57" s="14">
        <v>7.7240000000000011</v>
      </c>
      <c r="G57" s="14">
        <v>1984.3</v>
      </c>
      <c r="H57" s="14">
        <v>1206.3</v>
      </c>
      <c r="I57" s="14">
        <v>2401.4</v>
      </c>
      <c r="J57" s="14">
        <v>229.35</v>
      </c>
      <c r="K57" s="14">
        <v>1010.8</v>
      </c>
      <c r="L57" s="14">
        <v>0.40149999999999997</v>
      </c>
      <c r="M57" s="14">
        <v>0.59629999999999994</v>
      </c>
      <c r="N57" s="14">
        <v>547.6</v>
      </c>
      <c r="O57" s="14">
        <v>546.6</v>
      </c>
      <c r="P57" s="15">
        <v>41.175999999999995</v>
      </c>
      <c r="Q57" s="15">
        <v>40.660000000000004</v>
      </c>
      <c r="R57" s="15">
        <v>0.68900000000000006</v>
      </c>
      <c r="S57" s="15" t="s">
        <v>190</v>
      </c>
      <c r="T57" s="15">
        <v>3.7609999999999998E-2</v>
      </c>
      <c r="U57" s="15">
        <v>6.2000000000000006E-3</v>
      </c>
      <c r="V57" s="15">
        <v>0.22090000000000001</v>
      </c>
      <c r="W57" s="15">
        <v>4.0285714285714293E-2</v>
      </c>
      <c r="X57" s="15" t="s">
        <v>191</v>
      </c>
      <c r="Y57" s="15">
        <v>1.2809999999999998E-2</v>
      </c>
      <c r="Z57" s="15">
        <v>0.75499999999999989</v>
      </c>
      <c r="AA57" s="15">
        <v>0.79100000000000004</v>
      </c>
      <c r="AB57" s="15">
        <v>0.80620000000000014</v>
      </c>
      <c r="AC57" s="15" t="s">
        <v>192</v>
      </c>
      <c r="AD57" s="15">
        <v>0.11950000000000001</v>
      </c>
      <c r="AE57" s="15">
        <v>4.6900000000000006E-3</v>
      </c>
      <c r="AF57" s="15" t="s">
        <v>137</v>
      </c>
      <c r="AG57" s="15">
        <v>1.9744444444444443E-2</v>
      </c>
      <c r="AH57" s="15" t="s">
        <v>130</v>
      </c>
      <c r="AI57" s="15" t="s">
        <v>134</v>
      </c>
      <c r="AJ57" s="15">
        <v>1.9750000000000002E-3</v>
      </c>
    </row>
    <row r="58" spans="1:36">
      <c r="B58" s="1" t="s">
        <v>31</v>
      </c>
      <c r="D58" s="28"/>
      <c r="E58" s="14"/>
      <c r="F58" s="14">
        <v>0.62638646217810279</v>
      </c>
      <c r="G58" s="14">
        <v>10.424863441684872</v>
      </c>
      <c r="H58" s="14">
        <v>32.863522500047239</v>
      </c>
      <c r="I58" s="14">
        <v>78.484534923908555</v>
      </c>
      <c r="J58" s="14">
        <v>8.4602666099308674</v>
      </c>
      <c r="K58" s="14">
        <v>39.015096793136088</v>
      </c>
      <c r="L58" s="14">
        <v>0.12719036476435205</v>
      </c>
      <c r="M58" s="14">
        <v>0.12070722154591049</v>
      </c>
      <c r="N58" s="14">
        <v>19.172897537930982</v>
      </c>
      <c r="O58" s="14">
        <v>22.036333633342913</v>
      </c>
      <c r="P58" s="15">
        <v>1.068957955726562</v>
      </c>
      <c r="Q58" s="15">
        <v>1.1288243638602269</v>
      </c>
      <c r="R58" s="15">
        <v>4.6535530034110012E-2</v>
      </c>
      <c r="S58" s="15"/>
      <c r="T58" s="15">
        <v>6.9954960907397806E-2</v>
      </c>
      <c r="U58" s="15">
        <v>2.8284271247461888E-3</v>
      </c>
      <c r="V58" s="15">
        <v>8.4649604580030718E-3</v>
      </c>
      <c r="W58" s="15">
        <v>1.1131251587524276E-2</v>
      </c>
      <c r="X58" s="15"/>
      <c r="Y58" s="15">
        <v>1.9891092367076164E-3</v>
      </c>
      <c r="Z58" s="15">
        <v>3.651483716701108E-2</v>
      </c>
      <c r="AA58" s="15">
        <v>7.8379419067337669E-2</v>
      </c>
      <c r="AB58" s="15">
        <v>6.9898020954339848E-2</v>
      </c>
      <c r="AC58" s="15"/>
      <c r="AD58" s="15">
        <v>2.8316661761820284E-2</v>
      </c>
      <c r="AE58" s="15">
        <v>1.7872697986966975E-3</v>
      </c>
      <c r="AF58" s="15"/>
      <c r="AG58" s="15">
        <v>1.184663571558515E-2</v>
      </c>
      <c r="AH58" s="15"/>
      <c r="AI58" s="15"/>
      <c r="AJ58" s="15">
        <v>1.4244882121894396E-3</v>
      </c>
    </row>
    <row r="59" spans="1:36">
      <c r="A59" s="1">
        <v>10</v>
      </c>
      <c r="B59" s="2" t="s">
        <v>64</v>
      </c>
      <c r="C59" s="1" t="s">
        <v>63</v>
      </c>
      <c r="D59" s="28" t="s">
        <v>267</v>
      </c>
      <c r="E59" s="14" t="s">
        <v>193</v>
      </c>
      <c r="F59" s="14">
        <v>8.416999999999998</v>
      </c>
      <c r="G59" s="14">
        <v>2101.4</v>
      </c>
      <c r="H59" s="14">
        <v>1279.4000000000001</v>
      </c>
      <c r="I59" s="14">
        <v>2369.6999999999998</v>
      </c>
      <c r="J59" s="14">
        <v>238.58999999999997</v>
      </c>
      <c r="K59" s="14">
        <v>1148.7</v>
      </c>
      <c r="L59" s="14">
        <v>0.64200000000000013</v>
      </c>
      <c r="M59" s="14">
        <v>0.877</v>
      </c>
      <c r="N59" s="14">
        <v>554.5</v>
      </c>
      <c r="O59" s="14">
        <v>562</v>
      </c>
      <c r="P59" s="15">
        <v>45.493000000000009</v>
      </c>
      <c r="Q59" s="15">
        <v>45.198</v>
      </c>
      <c r="R59" s="15">
        <v>0.67299999999999993</v>
      </c>
      <c r="S59" s="15" t="s">
        <v>194</v>
      </c>
      <c r="T59" s="15">
        <v>8.09E-2</v>
      </c>
      <c r="U59" s="15">
        <v>7.8666666666666659E-3</v>
      </c>
      <c r="V59" s="15">
        <v>0.22949999999999998</v>
      </c>
      <c r="W59" s="15">
        <v>3.8000000000000006E-2</v>
      </c>
      <c r="X59" s="15" t="s">
        <v>195</v>
      </c>
      <c r="Y59" s="15">
        <v>1.2789999999999999E-2</v>
      </c>
      <c r="Z59" s="15">
        <v>0.80349999999999999</v>
      </c>
      <c r="AA59" s="15">
        <v>0.75</v>
      </c>
      <c r="AB59" s="15">
        <v>0.83819999999999995</v>
      </c>
      <c r="AC59" s="15" t="s">
        <v>192</v>
      </c>
      <c r="AD59" s="15">
        <v>0.1308</v>
      </c>
      <c r="AE59" s="15">
        <v>4.6700000000000005E-3</v>
      </c>
      <c r="AF59" s="15" t="s">
        <v>130</v>
      </c>
      <c r="AG59" s="15">
        <v>3.4550000000000004E-2</v>
      </c>
      <c r="AH59" s="15" t="s">
        <v>130</v>
      </c>
      <c r="AI59" s="15" t="s">
        <v>134</v>
      </c>
      <c r="AJ59" s="15">
        <v>3.0000000000000005E-3</v>
      </c>
    </row>
    <row r="60" spans="1:36">
      <c r="B60" s="1" t="s">
        <v>31</v>
      </c>
      <c r="D60" s="28"/>
      <c r="E60" s="14"/>
      <c r="F60" s="14">
        <v>0.19304864096330199</v>
      </c>
      <c r="G60" s="14">
        <v>11.80583659796195</v>
      </c>
      <c r="H60" s="14">
        <v>24.927450286336498</v>
      </c>
      <c r="I60" s="14">
        <v>70.6164129489581</v>
      </c>
      <c r="J60" s="14">
        <v>4.3801192271951273</v>
      </c>
      <c r="K60" s="14">
        <v>53.120512882396845</v>
      </c>
      <c r="L60" s="14">
        <v>0.30607914735317115</v>
      </c>
      <c r="M60" s="14">
        <v>0.33011950698025855</v>
      </c>
      <c r="N60" s="14">
        <v>13.468069233891281</v>
      </c>
      <c r="O60" s="14">
        <v>12.110601416389967</v>
      </c>
      <c r="P60" s="15">
        <v>0.86105942497212917</v>
      </c>
      <c r="Q60" s="15">
        <v>0.86811161596754161</v>
      </c>
      <c r="R60" s="15">
        <v>9.7073855045184218E-2</v>
      </c>
      <c r="S60" s="15"/>
      <c r="T60" s="15">
        <v>0.19068873998103705</v>
      </c>
      <c r="U60" s="15">
        <v>3.9525519182759218E-3</v>
      </c>
      <c r="V60" s="15">
        <v>1.5883254634292618E-2</v>
      </c>
      <c r="W60" s="15">
        <v>9.7467943448089657E-3</v>
      </c>
      <c r="X60" s="15"/>
      <c r="Y60" s="15">
        <v>1.8941136889497072E-3</v>
      </c>
      <c r="Z60" s="15">
        <v>3.9446870034966719E-2</v>
      </c>
      <c r="AA60" s="15">
        <v>8.9069261439249606E-2</v>
      </c>
      <c r="AB60" s="15">
        <v>4.2010051707233674E-2</v>
      </c>
      <c r="AC60" s="15"/>
      <c r="AD60" s="15">
        <v>1.3406466101599381E-2</v>
      </c>
      <c r="AE60" s="15">
        <v>1.4220876672460575E-3</v>
      </c>
      <c r="AF60" s="15"/>
      <c r="AG60" s="15">
        <v>2.5530428468354734E-2</v>
      </c>
      <c r="AH60" s="15"/>
      <c r="AI60" s="15"/>
      <c r="AJ60" s="15">
        <v>1.4730919862656236E-3</v>
      </c>
    </row>
    <row r="61" spans="1:36">
      <c r="A61" s="1">
        <v>10</v>
      </c>
      <c r="B61" s="2" t="s">
        <v>65</v>
      </c>
      <c r="C61" s="1" t="s">
        <v>63</v>
      </c>
      <c r="D61" s="28" t="s">
        <v>267</v>
      </c>
      <c r="E61" s="14" t="s">
        <v>196</v>
      </c>
      <c r="F61" s="14">
        <v>9.0379999999999985</v>
      </c>
      <c r="G61" s="14">
        <v>2125.6999999999998</v>
      </c>
      <c r="H61" s="14">
        <v>1301.9000000000001</v>
      </c>
      <c r="I61" s="14">
        <v>2497.1999999999998</v>
      </c>
      <c r="J61" s="14">
        <v>245.3</v>
      </c>
      <c r="K61" s="14">
        <v>1024</v>
      </c>
      <c r="L61" s="14">
        <v>1.123</v>
      </c>
      <c r="M61" s="14">
        <v>1.3059999999999998</v>
      </c>
      <c r="N61" s="14">
        <v>562.29999999999995</v>
      </c>
      <c r="O61" s="14">
        <v>564.29999999999995</v>
      </c>
      <c r="P61" s="15">
        <v>44.22</v>
      </c>
      <c r="Q61" s="15">
        <v>44.217999999999996</v>
      </c>
      <c r="R61" s="15">
        <v>0.751</v>
      </c>
      <c r="S61" s="15" t="s">
        <v>197</v>
      </c>
      <c r="T61" s="15">
        <v>1.3899999999999999E-2</v>
      </c>
      <c r="U61" s="15">
        <v>8.6333333333333331E-3</v>
      </c>
      <c r="V61" s="15">
        <v>0.21150000000000002</v>
      </c>
      <c r="W61" s="15">
        <v>4.7444444444444449E-2</v>
      </c>
      <c r="X61" s="15" t="s">
        <v>198</v>
      </c>
      <c r="Y61" s="15">
        <v>1.3130000000000003E-2</v>
      </c>
      <c r="Z61" s="15">
        <v>0.80859999999999999</v>
      </c>
      <c r="AA61" s="15">
        <v>0.751</v>
      </c>
      <c r="AB61" s="15">
        <v>0.83310000000000017</v>
      </c>
      <c r="AC61" s="15" t="s">
        <v>159</v>
      </c>
      <c r="AD61" s="15">
        <v>0.12880000000000003</v>
      </c>
      <c r="AE61" s="15">
        <v>4.6399999999999992E-3</v>
      </c>
      <c r="AF61" s="15" t="s">
        <v>145</v>
      </c>
      <c r="AG61" s="15">
        <v>3.04E-2</v>
      </c>
      <c r="AH61" s="15" t="s">
        <v>137</v>
      </c>
      <c r="AI61" s="15">
        <v>1.54E-2</v>
      </c>
      <c r="AJ61" s="15" t="s">
        <v>134</v>
      </c>
    </row>
    <row r="62" spans="1:36">
      <c r="B62" s="1" t="s">
        <v>31</v>
      </c>
      <c r="D62" s="28"/>
      <c r="E62" s="14"/>
      <c r="F62" s="14">
        <v>0.45379388370590529</v>
      </c>
      <c r="G62" s="14">
        <v>9.1536270892411231</v>
      </c>
      <c r="H62" s="14">
        <v>9.4333922259645764</v>
      </c>
      <c r="I62" s="14">
        <v>75.527478443279165</v>
      </c>
      <c r="J62" s="14">
        <v>3.9732438468670259</v>
      </c>
      <c r="K62" s="14">
        <v>30.45214825481666</v>
      </c>
      <c r="L62" s="14">
        <v>0.53526836467534877</v>
      </c>
      <c r="M62" s="14">
        <v>0.5701890524690526</v>
      </c>
      <c r="N62" s="14">
        <v>13.43337468976264</v>
      </c>
      <c r="O62" s="14">
        <v>12.320263344948795</v>
      </c>
      <c r="P62" s="15">
        <v>0.69804488871896164</v>
      </c>
      <c r="Q62" s="15">
        <v>0.68766593956982114</v>
      </c>
      <c r="R62" s="15">
        <v>6.7239208138638207E-2</v>
      </c>
      <c r="S62" s="15"/>
      <c r="T62" s="15">
        <v>1.6374098787753515E-2</v>
      </c>
      <c r="U62" s="15">
        <v>6.6566257718657035E-3</v>
      </c>
      <c r="V62" s="15">
        <v>5.275730597114804E-3</v>
      </c>
      <c r="W62" s="15">
        <v>1.936563393689391E-2</v>
      </c>
      <c r="X62" s="15"/>
      <c r="Y62" s="15">
        <v>1.8251636151924086E-3</v>
      </c>
      <c r="Z62" s="15">
        <v>5.3433655644692289E-2</v>
      </c>
      <c r="AA62" s="15">
        <v>6.9992063042097069E-2</v>
      </c>
      <c r="AB62" s="15">
        <v>6.9918126722935334E-2</v>
      </c>
      <c r="AC62" s="15"/>
      <c r="AD62" s="15">
        <v>2.9723914801235526E-2</v>
      </c>
      <c r="AE62" s="15">
        <v>1.3961852790132596E-3</v>
      </c>
      <c r="AG62" s="15">
        <v>1.9359522491815523E-2</v>
      </c>
      <c r="AH62" s="15"/>
      <c r="AI62" s="15"/>
      <c r="AJ62" s="15"/>
    </row>
    <row r="63" spans="1:36">
      <c r="A63" s="1">
        <v>10</v>
      </c>
      <c r="B63" s="2" t="s">
        <v>66</v>
      </c>
      <c r="C63" s="1" t="s">
        <v>63</v>
      </c>
      <c r="D63" s="28" t="s">
        <v>267</v>
      </c>
      <c r="E63" s="14" t="s">
        <v>199</v>
      </c>
      <c r="F63" s="14">
        <v>6.6530000000000014</v>
      </c>
      <c r="G63" s="14">
        <v>1921.8</v>
      </c>
      <c r="H63" s="14">
        <v>1198.3</v>
      </c>
      <c r="I63" s="14">
        <v>2030.1</v>
      </c>
      <c r="J63" s="14">
        <v>217.11999999999998</v>
      </c>
      <c r="K63" s="14">
        <v>756.7</v>
      </c>
      <c r="L63" s="14">
        <v>0.9786999999999999</v>
      </c>
      <c r="M63" s="14">
        <v>1.0740000000000001</v>
      </c>
      <c r="N63" s="14">
        <v>575.79999999999995</v>
      </c>
      <c r="O63" s="14">
        <v>534.4</v>
      </c>
      <c r="P63" s="15">
        <v>35.465000000000003</v>
      </c>
      <c r="Q63" s="15">
        <v>35.465999999999994</v>
      </c>
      <c r="R63" s="15">
        <v>0.72799999999999998</v>
      </c>
      <c r="S63" s="15" t="s">
        <v>200</v>
      </c>
      <c r="T63" s="15">
        <v>3.7319999999999999E-2</v>
      </c>
      <c r="U63" s="17" t="s">
        <v>130</v>
      </c>
      <c r="V63" s="15">
        <v>0.14800000000000002</v>
      </c>
      <c r="W63" s="15" t="s">
        <v>201</v>
      </c>
      <c r="X63" s="15" t="s">
        <v>202</v>
      </c>
      <c r="Y63" s="15">
        <v>9.0000000000000011E-3</v>
      </c>
      <c r="Z63" s="15">
        <v>0.64710000000000001</v>
      </c>
      <c r="AA63" s="15">
        <v>0.6</v>
      </c>
      <c r="AB63" s="15">
        <v>0.67410000000000003</v>
      </c>
      <c r="AC63" s="15" t="s">
        <v>203</v>
      </c>
      <c r="AD63" s="15">
        <v>7.3999999999999996E-2</v>
      </c>
      <c r="AE63" s="15">
        <v>4.45E-3</v>
      </c>
      <c r="AF63" s="15" t="s">
        <v>145</v>
      </c>
      <c r="AG63" s="15">
        <v>2.2037500000000002E-2</v>
      </c>
      <c r="AH63" s="15" t="s">
        <v>127</v>
      </c>
      <c r="AI63" s="15" t="s">
        <v>134</v>
      </c>
      <c r="AJ63" s="15" t="s">
        <v>134</v>
      </c>
    </row>
    <row r="64" spans="1:36">
      <c r="B64" s="1" t="s">
        <v>31</v>
      </c>
      <c r="D64" s="28"/>
      <c r="E64" s="14"/>
      <c r="F64" s="14">
        <v>0.48460866227870469</v>
      </c>
      <c r="G64" s="14">
        <v>27.087512498074336</v>
      </c>
      <c r="H64" s="14">
        <v>41.171862020343724</v>
      </c>
      <c r="I64" s="14">
        <v>88.02960360646361</v>
      </c>
      <c r="J64" s="14">
        <v>11.703826534751597</v>
      </c>
      <c r="K64" s="14">
        <v>42.187544238659932</v>
      </c>
      <c r="L64" s="14">
        <v>0.41108962256152615</v>
      </c>
      <c r="M64" s="14">
        <v>0.39039011827202336</v>
      </c>
      <c r="N64" s="14">
        <v>49.055071093618849</v>
      </c>
      <c r="O64" s="14">
        <v>41.323117016991837</v>
      </c>
      <c r="P64" s="15">
        <v>1.4400790873343656</v>
      </c>
      <c r="Q64" s="15">
        <v>1.3034160246572599</v>
      </c>
      <c r="R64" s="15">
        <v>9.9084700018609084E-2</v>
      </c>
      <c r="S64" s="15"/>
      <c r="T64" s="15">
        <v>4.0484774916010088E-2</v>
      </c>
      <c r="U64" s="15"/>
      <c r="V64" s="15">
        <v>1.8184242262647744E-2</v>
      </c>
      <c r="W64" s="15"/>
      <c r="X64" s="15"/>
      <c r="Y64" s="15">
        <v>1.3038404810405298E-3</v>
      </c>
      <c r="Z64" s="15">
        <v>4.9938740250208336E-2</v>
      </c>
      <c r="AA64" s="15">
        <v>8.4327404271156814E-2</v>
      </c>
      <c r="AB64" s="15">
        <v>3.9306346674409819E-2</v>
      </c>
      <c r="AC64" s="15"/>
      <c r="AD64" s="15">
        <v>2.0602049520483268E-2</v>
      </c>
      <c r="AE64" s="15">
        <v>2.6866956160557778E-3</v>
      </c>
      <c r="AF64" s="15"/>
      <c r="AG64" s="15">
        <v>8.1510625950590894E-3</v>
      </c>
      <c r="AH64" s="15"/>
      <c r="AI64" s="15"/>
      <c r="AJ64" s="15"/>
    </row>
    <row r="65" spans="1:36">
      <c r="A65" s="1">
        <v>10</v>
      </c>
      <c r="B65" s="2" t="s">
        <v>67</v>
      </c>
      <c r="C65" s="1" t="s">
        <v>63</v>
      </c>
      <c r="D65" s="28" t="s">
        <v>267</v>
      </c>
      <c r="E65" s="14" t="s">
        <v>204</v>
      </c>
      <c r="F65" s="14">
        <v>8.1419999999999995</v>
      </c>
      <c r="G65" s="14">
        <v>2257.6999999999998</v>
      </c>
      <c r="H65" s="14">
        <v>1307.8</v>
      </c>
      <c r="I65" s="14">
        <v>2237.6</v>
      </c>
      <c r="J65" s="14">
        <v>237.20000000000005</v>
      </c>
      <c r="K65" s="14">
        <v>732.4</v>
      </c>
      <c r="L65" s="14">
        <v>0.72799999999999998</v>
      </c>
      <c r="M65" s="14">
        <v>0.88800000000000012</v>
      </c>
      <c r="N65" s="14">
        <v>563.79999999999995</v>
      </c>
      <c r="O65" s="14">
        <v>567.1</v>
      </c>
      <c r="P65" s="15">
        <v>41.075000000000003</v>
      </c>
      <c r="Q65" s="15">
        <v>40.741999999999997</v>
      </c>
      <c r="R65" s="15">
        <v>0.7420000000000001</v>
      </c>
      <c r="S65" s="15" t="s">
        <v>175</v>
      </c>
      <c r="T65" s="15">
        <v>7.2111111111111126E-3</v>
      </c>
      <c r="U65" s="15">
        <v>6.3E-3</v>
      </c>
      <c r="V65" s="15">
        <v>0.20990000000000003</v>
      </c>
      <c r="W65" s="15">
        <v>4.4000000000000004E-2</v>
      </c>
      <c r="X65" s="15" t="s">
        <v>190</v>
      </c>
      <c r="Y65" s="15">
        <v>7.9600000000000001E-3</v>
      </c>
      <c r="Z65" s="15">
        <v>0.68410000000000004</v>
      </c>
      <c r="AA65" s="15">
        <v>0.67800000000000005</v>
      </c>
      <c r="AB65" s="15">
        <v>0.7157</v>
      </c>
      <c r="AC65" s="15" t="s">
        <v>162</v>
      </c>
      <c r="AD65" s="15">
        <v>0.12889999999999999</v>
      </c>
      <c r="AE65" s="15">
        <v>9.2400000000000017E-3</v>
      </c>
      <c r="AF65" s="15" t="s">
        <v>137</v>
      </c>
      <c r="AG65" s="15">
        <v>1.7188888888888889E-2</v>
      </c>
      <c r="AH65" s="15" t="s">
        <v>133</v>
      </c>
      <c r="AI65" s="15" t="s">
        <v>134</v>
      </c>
      <c r="AJ65" s="15" t="s">
        <v>134</v>
      </c>
    </row>
    <row r="66" spans="1:36">
      <c r="B66" s="1" t="s">
        <v>31</v>
      </c>
      <c r="D66" s="28"/>
      <c r="E66" s="14"/>
      <c r="F66" s="14">
        <v>0.24629702032753495</v>
      </c>
      <c r="G66" s="14">
        <v>14.967000738662076</v>
      </c>
      <c r="H66" s="14">
        <v>15.725421739619222</v>
      </c>
      <c r="I66" s="14">
        <v>34.287023784516499</v>
      </c>
      <c r="J66" s="14">
        <v>6.0728905802755895</v>
      </c>
      <c r="K66" s="14">
        <v>70.514301149955855</v>
      </c>
      <c r="L66" s="14">
        <v>0.34550446210336194</v>
      </c>
      <c r="M66" s="14">
        <v>0.36508142166432467</v>
      </c>
      <c r="N66" s="14">
        <v>26.122786987609114</v>
      </c>
      <c r="O66" s="14">
        <v>24.085265205099983</v>
      </c>
      <c r="P66" s="15">
        <v>0.66703739691930986</v>
      </c>
      <c r="Q66" s="15">
        <v>0.68798901800020662</v>
      </c>
      <c r="R66" s="15">
        <v>6.1246315081897866E-2</v>
      </c>
      <c r="S66" s="15"/>
      <c r="T66" s="15">
        <v>3.5761167641886484E-3</v>
      </c>
      <c r="U66" s="15">
        <v>2.6944387170614956E-3</v>
      </c>
      <c r="V66" s="15">
        <v>1.438710842695254E-2</v>
      </c>
      <c r="W66" s="15">
        <v>9.0553851381373705E-3</v>
      </c>
      <c r="X66" s="15"/>
      <c r="Y66" s="15">
        <v>1.5709869509324388E-3</v>
      </c>
      <c r="Z66" s="15">
        <v>4.9153840134825676E-2</v>
      </c>
      <c r="AA66" s="15">
        <v>5.3707024162994214E-2</v>
      </c>
      <c r="AB66" s="15">
        <v>4.2910889578805567E-2</v>
      </c>
      <c r="AC66" s="15"/>
      <c r="AD66" s="15">
        <v>2.7866547049185095E-2</v>
      </c>
      <c r="AE66" s="15">
        <v>3.0196394192390295E-3</v>
      </c>
      <c r="AF66" s="15"/>
      <c r="AG66" s="15">
        <v>6.8515407837296764E-3</v>
      </c>
      <c r="AH66" s="15"/>
      <c r="AJ66" s="15"/>
    </row>
    <row r="67" spans="1:36">
      <c r="A67" s="1">
        <v>10</v>
      </c>
      <c r="B67" s="2" t="s">
        <v>68</v>
      </c>
      <c r="C67" s="1" t="s">
        <v>63</v>
      </c>
      <c r="D67" s="28" t="s">
        <v>267</v>
      </c>
      <c r="E67" s="14">
        <v>24.2</v>
      </c>
      <c r="F67" s="14">
        <v>6.3490000000000011</v>
      </c>
      <c r="G67" s="14">
        <v>2249.3000000000002</v>
      </c>
      <c r="H67" s="14">
        <v>1258.2</v>
      </c>
      <c r="I67" s="14">
        <v>2178.9</v>
      </c>
      <c r="J67" s="14">
        <v>264.67999999999995</v>
      </c>
      <c r="K67" s="14">
        <v>590.72</v>
      </c>
      <c r="L67" s="14">
        <v>0.47570000000000007</v>
      </c>
      <c r="M67" s="14">
        <v>0.63919999999999999</v>
      </c>
      <c r="N67" s="14">
        <v>712.8</v>
      </c>
      <c r="O67" s="14">
        <v>712.8</v>
      </c>
      <c r="P67" s="15">
        <v>42.632000000000005</v>
      </c>
      <c r="Q67" s="15">
        <v>42.275000000000006</v>
      </c>
      <c r="R67" s="15">
        <v>0.77800000000000002</v>
      </c>
      <c r="S67" s="15" t="s">
        <v>205</v>
      </c>
      <c r="T67" s="15">
        <v>0.16958999999999996</v>
      </c>
      <c r="U67" s="15">
        <v>3.7950000000000005E-2</v>
      </c>
      <c r="V67" s="15">
        <v>0.17080000000000001</v>
      </c>
      <c r="W67" s="15" t="s">
        <v>164</v>
      </c>
      <c r="X67" s="15" t="s">
        <v>206</v>
      </c>
      <c r="Y67" s="15">
        <v>8.8999999999999999E-3</v>
      </c>
      <c r="Z67" s="15">
        <v>0.75960000000000005</v>
      </c>
      <c r="AA67" s="15">
        <v>0.70799999999999996</v>
      </c>
      <c r="AB67" s="15">
        <v>0.78849999999999998</v>
      </c>
      <c r="AC67" s="15" t="s">
        <v>207</v>
      </c>
      <c r="AD67" s="15">
        <v>4.6380000000000011E-2</v>
      </c>
      <c r="AE67" s="15">
        <v>3.7299999999999994E-3</v>
      </c>
      <c r="AF67" s="15">
        <v>0.153</v>
      </c>
      <c r="AG67" s="15">
        <v>5.1925000000000006E-2</v>
      </c>
      <c r="AH67" s="15" t="s">
        <v>125</v>
      </c>
      <c r="AI67" s="15">
        <v>4.1625000000000004E-3</v>
      </c>
      <c r="AJ67" s="15">
        <v>8.9600000000000009E-3</v>
      </c>
    </row>
    <row r="68" spans="1:36">
      <c r="B68" s="1" t="s">
        <v>31</v>
      </c>
      <c r="D68" s="28"/>
      <c r="E68" s="14">
        <v>1.1313708498984771</v>
      </c>
      <c r="F68" s="14">
        <v>2.6227951586893767</v>
      </c>
      <c r="G68" s="14">
        <v>11.547486498993816</v>
      </c>
      <c r="H68" s="14">
        <v>37.926244211627385</v>
      </c>
      <c r="I68" s="14">
        <v>87.647589812840835</v>
      </c>
      <c r="J68" s="14">
        <v>26.6990137146175</v>
      </c>
      <c r="K68" s="14">
        <v>77.598006847255775</v>
      </c>
      <c r="L68" s="14">
        <v>0.30561488110947005</v>
      </c>
      <c r="M68" s="14">
        <v>0.33008712654556988</v>
      </c>
      <c r="N68" s="14">
        <v>147.26001192146859</v>
      </c>
      <c r="O68" s="14">
        <v>145.52724067258933</v>
      </c>
      <c r="P68" s="15">
        <v>1.4243735465108864</v>
      </c>
      <c r="Q68" s="15">
        <v>1.3407149833826228</v>
      </c>
      <c r="R68" s="15">
        <v>8.8543774484714316E-2</v>
      </c>
      <c r="S68" s="15"/>
      <c r="T68" s="15">
        <v>0.35617105581447794</v>
      </c>
      <c r="U68" s="15">
        <v>6.205720479256753E-2</v>
      </c>
      <c r="V68" s="15">
        <v>1.0293471501663348E-2</v>
      </c>
      <c r="W68" s="15"/>
      <c r="X68" s="15"/>
      <c r="Y68" s="15">
        <v>5.8878405775518992E-4</v>
      </c>
      <c r="Z68" s="15">
        <v>6.0838949512444562E-2</v>
      </c>
      <c r="AA68" s="15">
        <v>8.4432747727933813E-2</v>
      </c>
      <c r="AB68" s="15">
        <v>6.6373103655689394E-2</v>
      </c>
      <c r="AC68" s="15"/>
      <c r="AD68" s="15">
        <v>2.3685100801980958E-2</v>
      </c>
      <c r="AE68" s="15">
        <v>1.552095357895255E-3</v>
      </c>
      <c r="AF68" s="15">
        <v>0.19374725804511403</v>
      </c>
      <c r="AG68" s="15">
        <v>5.4746969909628004E-2</v>
      </c>
      <c r="AH68" s="15"/>
      <c r="AI68" s="15">
        <v>5.6350709844686072E-3</v>
      </c>
      <c r="AJ68" s="15">
        <v>1.281417184214415E-2</v>
      </c>
    </row>
    <row r="69" spans="1:36">
      <c r="A69" s="1">
        <v>10</v>
      </c>
      <c r="B69" s="2" t="s">
        <v>69</v>
      </c>
      <c r="C69" s="1" t="s">
        <v>63</v>
      </c>
      <c r="D69" s="28" t="s">
        <v>267</v>
      </c>
      <c r="E69" s="14">
        <v>26</v>
      </c>
      <c r="F69" s="14">
        <v>4.7110000000000003</v>
      </c>
      <c r="G69" s="14">
        <v>1683.4</v>
      </c>
      <c r="H69" s="14">
        <v>1071.9000000000001</v>
      </c>
      <c r="I69" s="14">
        <v>2597.6999999999998</v>
      </c>
      <c r="J69" s="14">
        <v>241.23000000000002</v>
      </c>
      <c r="K69" s="14">
        <v>700.87</v>
      </c>
      <c r="L69" s="14">
        <v>2.8464</v>
      </c>
      <c r="M69" s="14">
        <v>3.1079999999999997</v>
      </c>
      <c r="N69" s="14">
        <v>503.78999999999996</v>
      </c>
      <c r="O69" s="14">
        <v>501.2</v>
      </c>
      <c r="P69" s="15">
        <v>33.154999999999994</v>
      </c>
      <c r="Q69" s="15">
        <v>33.286999999999999</v>
      </c>
      <c r="R69" s="15">
        <v>0.64499999999999991</v>
      </c>
      <c r="S69" s="15" t="s">
        <v>163</v>
      </c>
      <c r="T69" s="15">
        <v>0.16344999999999998</v>
      </c>
      <c r="U69" s="15">
        <v>2.0833333333333332E-2</v>
      </c>
      <c r="V69" s="15">
        <v>0.23679999999999998</v>
      </c>
      <c r="W69" s="15">
        <v>4.8250000000000001E-2</v>
      </c>
      <c r="X69" s="15" t="s">
        <v>208</v>
      </c>
      <c r="Y69" s="15">
        <v>6.3666666666666672E-3</v>
      </c>
      <c r="Z69" s="15">
        <v>0.79439999999999988</v>
      </c>
      <c r="AA69" s="15">
        <v>0.74899999999999989</v>
      </c>
      <c r="AB69" s="15">
        <v>0.7834000000000001</v>
      </c>
      <c r="AC69" s="15" t="s">
        <v>209</v>
      </c>
      <c r="AD69" s="15">
        <v>8.9950000000000002E-2</v>
      </c>
      <c r="AE69" s="15">
        <v>6.3E-3</v>
      </c>
      <c r="AF69" s="15" t="s">
        <v>122</v>
      </c>
      <c r="AG69" s="15">
        <v>3.3177777777777778E-2</v>
      </c>
      <c r="AH69" s="15" t="s">
        <v>133</v>
      </c>
      <c r="AI69" s="15">
        <v>7.1500000000000001E-3</v>
      </c>
      <c r="AJ69" s="15">
        <v>6.1799999999999997E-3</v>
      </c>
    </row>
    <row r="70" spans="1:36">
      <c r="B70" s="1" t="s">
        <v>31</v>
      </c>
      <c r="D70" s="28"/>
      <c r="E70" s="14">
        <v>1.4142135623730951</v>
      </c>
      <c r="F70" s="14">
        <v>0.34488162220294261</v>
      </c>
      <c r="G70" s="14">
        <v>9.0823393951607478</v>
      </c>
      <c r="H70" s="14">
        <v>8.2117801561740151</v>
      </c>
      <c r="I70" s="14">
        <v>203.08183900421361</v>
      </c>
      <c r="J70" s="14">
        <v>4.6502210222263169</v>
      </c>
      <c r="K70" s="14">
        <v>27.075452186641524</v>
      </c>
      <c r="L70" s="14">
        <v>2.3648078709837441</v>
      </c>
      <c r="M70" s="14">
        <v>2.303426433236655</v>
      </c>
      <c r="N70" s="14">
        <v>28.163193079699692</v>
      </c>
      <c r="O70" s="14">
        <v>29.558980586842527</v>
      </c>
      <c r="P70" s="15">
        <v>0.70885275073334075</v>
      </c>
      <c r="Q70" s="15">
        <v>0.87095158686730001</v>
      </c>
      <c r="R70" s="15">
        <v>3.807886552931955E-2</v>
      </c>
      <c r="S70" s="15"/>
      <c r="T70" s="15">
        <v>0.24894085085060311</v>
      </c>
      <c r="U70" s="15">
        <v>1.7255337338535771E-2</v>
      </c>
      <c r="V70" s="15">
        <v>3.8943834200322894E-2</v>
      </c>
      <c r="W70" s="15">
        <v>1.7461863207191446E-2</v>
      </c>
      <c r="X70" s="15"/>
      <c r="Y70" s="15">
        <v>3.5118845842842467E-4</v>
      </c>
      <c r="Z70" s="15">
        <v>4.3346664616015537E-2</v>
      </c>
      <c r="AA70" s="15">
        <v>0.16230629480501813</v>
      </c>
      <c r="AB70" s="15">
        <v>5.2648097992446234E-2</v>
      </c>
      <c r="AC70" s="15"/>
      <c r="AD70" s="15">
        <v>4.6828558475452635E-2</v>
      </c>
      <c r="AE70" s="15">
        <v>3.5958309192730404E-3</v>
      </c>
      <c r="AF70" s="15"/>
      <c r="AG70" s="15">
        <v>3.0308570478405031E-2</v>
      </c>
      <c r="AH70" s="15"/>
      <c r="AI70" s="15">
        <v>8.1570010829143981E-3</v>
      </c>
      <c r="AJ70" s="15">
        <v>5.3648858328952352E-3</v>
      </c>
    </row>
    <row r="71" spans="1:36">
      <c r="A71" s="1">
        <v>10</v>
      </c>
      <c r="B71" s="2" t="s">
        <v>70</v>
      </c>
      <c r="C71" s="1" t="s">
        <v>63</v>
      </c>
      <c r="D71" s="28" t="s">
        <v>267</v>
      </c>
      <c r="E71" s="14" t="s">
        <v>210</v>
      </c>
      <c r="F71" s="14">
        <v>4.2620000000000005</v>
      </c>
      <c r="G71" s="14">
        <v>1647.7</v>
      </c>
      <c r="H71" s="14">
        <v>1069.8</v>
      </c>
      <c r="I71" s="14">
        <v>2226.8000000000002</v>
      </c>
      <c r="J71" s="14">
        <v>224.82999999999998</v>
      </c>
      <c r="K71" s="14">
        <v>831.2</v>
      </c>
      <c r="L71" s="14">
        <v>3.5790000000000006</v>
      </c>
      <c r="M71" s="14">
        <v>3.8949999999999996</v>
      </c>
      <c r="N71" s="14">
        <v>469.23999999999995</v>
      </c>
      <c r="O71" s="14">
        <v>471.9</v>
      </c>
      <c r="P71" s="15">
        <v>37.088999999999999</v>
      </c>
      <c r="Q71" s="15">
        <v>37.126999999999995</v>
      </c>
      <c r="R71" s="15">
        <v>0.59600000000000009</v>
      </c>
      <c r="S71" s="15" t="s">
        <v>211</v>
      </c>
      <c r="T71" s="15">
        <v>8.9050000000000004E-2</v>
      </c>
      <c r="U71" s="15">
        <v>2.0150000000000001E-2</v>
      </c>
      <c r="V71" s="15">
        <v>0.1943</v>
      </c>
      <c r="W71" s="15">
        <v>4.65E-2</v>
      </c>
      <c r="X71" s="15" t="s">
        <v>212</v>
      </c>
      <c r="Y71" s="15" t="s">
        <v>145</v>
      </c>
      <c r="Z71" s="15">
        <v>0.66949999999999998</v>
      </c>
      <c r="AA71" s="15">
        <v>0.627</v>
      </c>
      <c r="AB71" s="15">
        <v>0.69839999999999991</v>
      </c>
      <c r="AC71" s="15" t="s">
        <v>169</v>
      </c>
      <c r="AD71" s="15">
        <v>8.8899999999999979E-2</v>
      </c>
      <c r="AE71" s="15">
        <v>4.7499999999999999E-3</v>
      </c>
      <c r="AF71" s="15">
        <v>1.2199999999999999E-2</v>
      </c>
      <c r="AG71" s="15">
        <v>2.9050000000000003E-2</v>
      </c>
      <c r="AH71" s="15" t="s">
        <v>145</v>
      </c>
      <c r="AI71" s="15" t="s">
        <v>173</v>
      </c>
      <c r="AJ71" s="15" t="s">
        <v>134</v>
      </c>
    </row>
    <row r="72" spans="1:36">
      <c r="B72" s="1" t="s">
        <v>31</v>
      </c>
      <c r="D72" s="28"/>
      <c r="F72" s="14">
        <v>0.30713008463660624</v>
      </c>
      <c r="G72" s="14">
        <v>8.8950672972284046</v>
      </c>
      <c r="H72" s="14">
        <v>28.334509779497587</v>
      </c>
      <c r="I72" s="14">
        <v>216.510097275444</v>
      </c>
      <c r="J72" s="14">
        <v>12.65912494781707</v>
      </c>
      <c r="K72" s="14">
        <v>57.630624574863752</v>
      </c>
      <c r="L72" s="14">
        <v>2.0461478712720425</v>
      </c>
      <c r="M72" s="14">
        <v>2.1296178582605441</v>
      </c>
      <c r="N72" s="14">
        <v>34.962367069623753</v>
      </c>
      <c r="O72" s="14">
        <v>32.136687238523308</v>
      </c>
      <c r="P72" s="15">
        <v>0.66562335028486252</v>
      </c>
      <c r="Q72" s="15">
        <v>0.63569821631197077</v>
      </c>
      <c r="R72" s="15">
        <v>6.5861808187884008E-2</v>
      </c>
      <c r="S72" s="15"/>
      <c r="T72" s="15">
        <v>0.15990364062682963</v>
      </c>
      <c r="U72" s="15">
        <v>2.1001071401240464E-2</v>
      </c>
      <c r="V72" s="15">
        <v>4.1601415574205762E-2</v>
      </c>
      <c r="W72" s="15">
        <v>2.1213203435596446E-3</v>
      </c>
      <c r="X72" s="15"/>
      <c r="Y72" s="15"/>
      <c r="Z72" s="15">
        <v>7.0474975858259237E-2</v>
      </c>
      <c r="AA72" s="15">
        <v>5.9451193801676044E-2</v>
      </c>
      <c r="AB72" s="15">
        <v>4.0568734540557476E-2</v>
      </c>
      <c r="AC72" s="15"/>
      <c r="AD72" s="15">
        <v>4.3301141888972085E-2</v>
      </c>
      <c r="AE72" s="15">
        <v>4.1923872806685115E-3</v>
      </c>
      <c r="AF72" s="15">
        <v>7.3539105243400956E-3</v>
      </c>
      <c r="AG72" s="15">
        <v>1.969552966764003E-2</v>
      </c>
      <c r="AH72" s="15"/>
      <c r="AI72" s="15"/>
      <c r="AJ72" s="15"/>
    </row>
    <row r="73" spans="1:36">
      <c r="A73" s="1">
        <v>10</v>
      </c>
      <c r="B73" s="2" t="s">
        <v>71</v>
      </c>
      <c r="C73" s="1" t="s">
        <v>63</v>
      </c>
      <c r="D73" s="28" t="s">
        <v>267</v>
      </c>
      <c r="E73" s="14">
        <v>19.649999999999999</v>
      </c>
      <c r="F73" s="14">
        <v>5.3830000000000009</v>
      </c>
      <c r="G73" s="14">
        <v>1800.6</v>
      </c>
      <c r="H73" s="14">
        <v>1221.5</v>
      </c>
      <c r="I73" s="14">
        <v>2627.2</v>
      </c>
      <c r="J73" s="14">
        <v>322.80000000000007</v>
      </c>
      <c r="K73" s="14">
        <v>796.93999999999994</v>
      </c>
      <c r="L73" s="14">
        <v>2.2109999999999999</v>
      </c>
      <c r="M73" s="14">
        <v>2.1879999999999997</v>
      </c>
      <c r="N73" s="14">
        <v>776</v>
      </c>
      <c r="O73" s="14">
        <v>770.6</v>
      </c>
      <c r="P73" s="15">
        <v>40.238999999999997</v>
      </c>
      <c r="Q73" s="15">
        <v>40.080999999999989</v>
      </c>
      <c r="R73" s="15">
        <v>0.72299999999999998</v>
      </c>
      <c r="S73" s="15" t="s">
        <v>213</v>
      </c>
      <c r="T73" s="15">
        <v>5.765E-2</v>
      </c>
      <c r="U73" s="15">
        <v>1.0200000000000001E-2</v>
      </c>
      <c r="V73" s="15">
        <v>0.18049999999999999</v>
      </c>
      <c r="W73" s="15">
        <v>3.7666666666666661E-2</v>
      </c>
      <c r="X73" s="15" t="s">
        <v>214</v>
      </c>
      <c r="Y73" s="15" t="s">
        <v>133</v>
      </c>
      <c r="Z73" s="15">
        <v>0.61209999999999998</v>
      </c>
      <c r="AA73" s="15">
        <v>0.623</v>
      </c>
      <c r="AB73" s="15">
        <v>0.65310000000000001</v>
      </c>
      <c r="AC73" s="15" t="s">
        <v>215</v>
      </c>
      <c r="AD73" s="15">
        <v>8.9099999999999985E-2</v>
      </c>
      <c r="AE73" s="15">
        <v>6.0111111111111103E-3</v>
      </c>
      <c r="AF73" s="15" t="s">
        <v>145</v>
      </c>
      <c r="AG73" s="15">
        <v>3.5230000000000004E-2</v>
      </c>
      <c r="AH73" s="15" t="s">
        <v>145</v>
      </c>
      <c r="AI73" s="15" t="s">
        <v>173</v>
      </c>
      <c r="AJ73" s="15">
        <v>3.0999999999999999E-3</v>
      </c>
    </row>
    <row r="74" spans="1:36">
      <c r="B74" s="1" t="s">
        <v>31</v>
      </c>
      <c r="D74" s="28"/>
      <c r="E74" s="14">
        <v>1.2020815280171302</v>
      </c>
      <c r="F74" s="14">
        <v>0.47032022188197586</v>
      </c>
      <c r="G74" s="14">
        <v>10.782702196883056</v>
      </c>
      <c r="H74" s="14">
        <v>28.562796315020233</v>
      </c>
      <c r="I74" s="14">
        <v>331.45732086583166</v>
      </c>
      <c r="J74" s="14">
        <v>49.401372000740018</v>
      </c>
      <c r="K74" s="14">
        <v>68.701547774898529</v>
      </c>
      <c r="L74" s="14">
        <v>0.62465012429181344</v>
      </c>
      <c r="M74" s="14">
        <v>0.73222340246069073</v>
      </c>
      <c r="N74" s="14">
        <v>164.6437230979534</v>
      </c>
      <c r="O74" s="14">
        <v>164.23303227088309</v>
      </c>
      <c r="P74" s="15">
        <v>0.83695811656790187</v>
      </c>
      <c r="Q74" s="15">
        <v>0.82295470376226909</v>
      </c>
      <c r="R74" s="15">
        <v>4.2439499421071308E-2</v>
      </c>
      <c r="S74" s="15"/>
      <c r="T74" s="15">
        <v>5.5463827050710374E-2</v>
      </c>
      <c r="U74" s="15">
        <v>4.6382467952161988E-3</v>
      </c>
      <c r="V74" s="15">
        <v>8.1274568934910692E-3</v>
      </c>
      <c r="W74" s="15">
        <v>7.0945988845976101E-3</v>
      </c>
      <c r="X74" s="15"/>
      <c r="Y74" s="15"/>
      <c r="Z74" s="15">
        <v>8.1142467302887267E-2</v>
      </c>
      <c r="AA74" s="15">
        <v>0.11304374767712264</v>
      </c>
      <c r="AB74" s="15">
        <v>5.8173017800351397E-2</v>
      </c>
      <c r="AC74" s="15"/>
      <c r="AD74" s="15">
        <v>3.0956779907190351E-2</v>
      </c>
      <c r="AE74" s="15">
        <v>2.2324003026140075E-3</v>
      </c>
      <c r="AF74" s="15"/>
      <c r="AG74" s="15">
        <v>2.9006208147758825E-2</v>
      </c>
      <c r="AH74" s="15"/>
      <c r="AI74" s="15"/>
      <c r="AJ74" s="15">
        <v>3.1112698372208094E-3</v>
      </c>
    </row>
    <row r="75" spans="1:36">
      <c r="A75" s="1">
        <v>10</v>
      </c>
      <c r="B75" s="2" t="s">
        <v>72</v>
      </c>
      <c r="C75" s="1" t="s">
        <v>63</v>
      </c>
      <c r="D75" s="28" t="s">
        <v>267</v>
      </c>
      <c r="E75" s="14">
        <v>103.32857142857142</v>
      </c>
      <c r="F75" s="14">
        <v>4.9109999999999996</v>
      </c>
      <c r="G75" s="14">
        <v>1515.6</v>
      </c>
      <c r="H75" s="14">
        <v>1004</v>
      </c>
      <c r="I75" s="14">
        <v>1987.8</v>
      </c>
      <c r="J75" s="14">
        <v>233.73999999999995</v>
      </c>
      <c r="K75" s="14">
        <v>1206.0999999999999</v>
      </c>
      <c r="L75" s="14">
        <v>2.7450000000000001</v>
      </c>
      <c r="M75" s="14">
        <v>3.1970000000000001</v>
      </c>
      <c r="N75" s="14">
        <v>455.54000000000008</v>
      </c>
      <c r="O75" s="14">
        <v>448.1</v>
      </c>
      <c r="P75" s="15">
        <v>36.311999999999998</v>
      </c>
      <c r="Q75" s="15">
        <v>36.656000000000006</v>
      </c>
      <c r="R75" s="15">
        <v>0.68099999999999983</v>
      </c>
      <c r="S75" s="15" t="s">
        <v>216</v>
      </c>
      <c r="T75" s="15">
        <v>0.44229000000000002</v>
      </c>
      <c r="U75" s="15">
        <v>4.0688888888888899E-2</v>
      </c>
      <c r="V75" s="15">
        <v>0.21249999999999999</v>
      </c>
      <c r="W75" s="15">
        <v>3.78E-2</v>
      </c>
      <c r="X75" s="15" t="s">
        <v>217</v>
      </c>
      <c r="Y75" s="15">
        <v>6.3749999999999996E-3</v>
      </c>
      <c r="Z75" s="15">
        <v>0.73140000000000005</v>
      </c>
      <c r="AA75" s="15">
        <v>0.75100000000000011</v>
      </c>
      <c r="AB75" s="15">
        <v>0.71550000000000014</v>
      </c>
      <c r="AC75" s="15" t="s">
        <v>218</v>
      </c>
      <c r="AD75" s="15">
        <v>0.11059999999999999</v>
      </c>
      <c r="AE75" s="15">
        <v>4.9109999999999996E-3</v>
      </c>
      <c r="AF75" s="15" t="s">
        <v>133</v>
      </c>
      <c r="AG75" s="15">
        <v>5.2099999999999994E-2</v>
      </c>
      <c r="AH75" s="15" t="s">
        <v>133</v>
      </c>
      <c r="AI75" s="15">
        <v>3.1979999999999995E-3</v>
      </c>
      <c r="AJ75" s="15">
        <v>3.0271428571428572E-3</v>
      </c>
    </row>
    <row r="76" spans="1:36">
      <c r="B76" s="1" t="s">
        <v>31</v>
      </c>
      <c r="D76" s="28"/>
      <c r="E76" s="14">
        <v>158.9381086490977</v>
      </c>
      <c r="F76" s="14">
        <v>0.57876208890662129</v>
      </c>
      <c r="G76" s="14">
        <v>10.340857475728662</v>
      </c>
      <c r="H76" s="14">
        <v>31.315597817488118</v>
      </c>
      <c r="I76" s="14">
        <v>83.759974530400456</v>
      </c>
      <c r="J76" s="14">
        <v>4.9218785934731137</v>
      </c>
      <c r="K76" s="14">
        <v>80.117205809156047</v>
      </c>
      <c r="L76" s="14">
        <v>1.5622295321466406</v>
      </c>
      <c r="M76" s="14">
        <v>2.0694070540992056</v>
      </c>
      <c r="N76" s="14">
        <v>14.639307816059251</v>
      </c>
      <c r="O76" s="14">
        <v>15.523816827342717</v>
      </c>
      <c r="P76" s="15">
        <v>1.0055711478226372</v>
      </c>
      <c r="Q76" s="15">
        <v>1.0126993630885721</v>
      </c>
      <c r="R76" s="15">
        <v>7.7380732600421123E-2</v>
      </c>
      <c r="S76" s="15"/>
      <c r="T76" s="15">
        <v>0.354589460424932</v>
      </c>
      <c r="U76" s="15">
        <v>2.552975932340746E-2</v>
      </c>
      <c r="V76" s="15">
        <v>3.4808204652224013E-2</v>
      </c>
      <c r="W76" s="15">
        <v>1.1819475453673896E-2</v>
      </c>
      <c r="X76" s="15"/>
      <c r="Y76" s="15">
        <v>2.3357725345875039E-3</v>
      </c>
      <c r="Z76" s="15">
        <v>7.0124017125217361E-2</v>
      </c>
      <c r="AA76" s="15">
        <v>5.7629082164399513E-2</v>
      </c>
      <c r="AB76" s="15">
        <v>4.9313622188329798E-2</v>
      </c>
      <c r="AC76" s="15"/>
      <c r="AD76" s="15">
        <v>4.3805631297052838E-2</v>
      </c>
      <c r="AE76" s="15">
        <v>4.0293215585532798E-3</v>
      </c>
      <c r="AF76" s="15"/>
      <c r="AG76" s="15">
        <v>3.1352972568624016E-2</v>
      </c>
      <c r="AH76" s="15"/>
      <c r="AI76" s="15">
        <v>2.3053242722012022E-3</v>
      </c>
      <c r="AJ76" s="15">
        <v>2.732243975719801E-3</v>
      </c>
    </row>
    <row r="77" spans="1:36">
      <c r="A77" s="1">
        <v>10</v>
      </c>
      <c r="B77" s="2" t="s">
        <v>73</v>
      </c>
      <c r="C77" s="1" t="s">
        <v>63</v>
      </c>
      <c r="D77" s="28" t="s">
        <v>265</v>
      </c>
      <c r="E77" s="14">
        <v>66</v>
      </c>
      <c r="F77" s="14">
        <v>3.7490000000000001</v>
      </c>
      <c r="G77" s="14">
        <v>1845.5</v>
      </c>
      <c r="H77" s="14">
        <v>1075.0999999999999</v>
      </c>
      <c r="I77" s="14">
        <v>2255.3000000000002</v>
      </c>
      <c r="J77" s="14">
        <v>250.25</v>
      </c>
      <c r="K77" s="14">
        <v>1280.8</v>
      </c>
      <c r="L77" s="14">
        <v>2.3559999999999999</v>
      </c>
      <c r="M77" s="14">
        <v>2.6250000000000004</v>
      </c>
      <c r="N77" s="14">
        <v>552.6</v>
      </c>
      <c r="O77" s="14">
        <v>567.70000000000005</v>
      </c>
      <c r="P77" s="15">
        <v>38.517000000000003</v>
      </c>
      <c r="Q77" s="15">
        <v>39</v>
      </c>
      <c r="R77" s="15">
        <v>0.72399999999999998</v>
      </c>
      <c r="S77" s="15" t="s">
        <v>219</v>
      </c>
      <c r="T77" s="15">
        <v>0.15615000000000001</v>
      </c>
      <c r="U77" s="15">
        <v>1.7399999999999999E-2</v>
      </c>
      <c r="V77" s="15">
        <v>0.15739999999999998</v>
      </c>
      <c r="W77" s="15" t="s">
        <v>220</v>
      </c>
      <c r="X77" s="15" t="s">
        <v>221</v>
      </c>
      <c r="Y77" s="15" t="s">
        <v>125</v>
      </c>
      <c r="Z77" s="15">
        <v>0.76559999999999995</v>
      </c>
      <c r="AA77" s="15">
        <v>0.67300000000000015</v>
      </c>
      <c r="AB77" s="15">
        <v>0.74880000000000002</v>
      </c>
      <c r="AC77" s="15" t="s">
        <v>215</v>
      </c>
      <c r="AD77" s="15">
        <v>9.1599999999999987E-2</v>
      </c>
      <c r="AE77" s="15">
        <v>4.5142857142857137E-3</v>
      </c>
      <c r="AF77" s="15" t="s">
        <v>122</v>
      </c>
      <c r="AG77" s="15">
        <v>5.1500000000000004E-2</v>
      </c>
      <c r="AH77" s="15" t="s">
        <v>166</v>
      </c>
      <c r="AI77" s="15">
        <v>1.1900000000000001E-3</v>
      </c>
      <c r="AJ77" s="15">
        <v>4.0849999999999992E-3</v>
      </c>
    </row>
    <row r="78" spans="1:36">
      <c r="B78" s="1" t="s">
        <v>31</v>
      </c>
      <c r="D78" s="28"/>
      <c r="E78" s="14">
        <v>7.2111025509279782</v>
      </c>
      <c r="F78" s="14">
        <v>0.3436875195742653</v>
      </c>
      <c r="G78" s="14">
        <v>14.144099672851416</v>
      </c>
      <c r="H78" s="14">
        <v>27.282269374489768</v>
      </c>
      <c r="I78" s="14">
        <v>237.4031030406581</v>
      </c>
      <c r="J78" s="14">
        <v>14.819975258638818</v>
      </c>
      <c r="K78" s="14">
        <v>171.21513432585971</v>
      </c>
      <c r="L78" s="14">
        <v>0.93446597940570675</v>
      </c>
      <c r="M78" s="14">
        <v>0.76280549435765044</v>
      </c>
      <c r="N78" s="14">
        <v>61.820888235467891</v>
      </c>
      <c r="O78" s="14">
        <v>71.180599728983651</v>
      </c>
      <c r="P78" s="15">
        <v>1.2921992450426869</v>
      </c>
      <c r="Q78" s="15">
        <v>1.4406788523316194</v>
      </c>
      <c r="R78" s="15">
        <v>8.2489056513240067E-2</v>
      </c>
      <c r="S78" s="15"/>
      <c r="T78" s="15">
        <v>0.16278787321746868</v>
      </c>
      <c r="U78" s="15">
        <v>1.4142665943873527E-2</v>
      </c>
      <c r="V78" s="15">
        <v>1.4408330923462298E-2</v>
      </c>
      <c r="W78" s="15"/>
      <c r="X78" s="15"/>
      <c r="Y78" s="15"/>
      <c r="Z78" s="15">
        <v>7.6315427303032549E-2</v>
      </c>
      <c r="AA78" s="15">
        <v>8.3139775211519912E-2</v>
      </c>
      <c r="AB78" s="15">
        <v>6.9783474643595494E-2</v>
      </c>
      <c r="AC78" s="15"/>
      <c r="AD78" s="15">
        <v>2.037536639070708E-2</v>
      </c>
      <c r="AE78" s="15">
        <v>2.1019265539250504E-3</v>
      </c>
      <c r="AF78" s="15"/>
      <c r="AG78" s="15">
        <v>3.6634076425584368E-2</v>
      </c>
      <c r="AH78" s="15"/>
      <c r="AI78" s="15">
        <v>1.5697770542341353E-3</v>
      </c>
      <c r="AJ78" s="15">
        <v>3.3211271752653076E-3</v>
      </c>
    </row>
    <row r="79" spans="1:36" s="18" customFormat="1">
      <c r="A79" s="18">
        <v>10</v>
      </c>
      <c r="B79" s="36" t="s">
        <v>74</v>
      </c>
      <c r="C79" s="18" t="s">
        <v>63</v>
      </c>
      <c r="D79" s="37" t="s">
        <v>267</v>
      </c>
      <c r="E79" s="19" t="s">
        <v>222</v>
      </c>
      <c r="F79" s="19">
        <v>10.938999999999998</v>
      </c>
      <c r="G79" s="19">
        <v>1812.8</v>
      </c>
      <c r="H79" s="19">
        <v>1151.5</v>
      </c>
      <c r="I79" s="19">
        <v>4910</v>
      </c>
      <c r="J79" s="19">
        <v>345.00000000000006</v>
      </c>
      <c r="K79" s="19">
        <v>821.5</v>
      </c>
      <c r="L79" s="19">
        <v>0.33</v>
      </c>
      <c r="M79" s="19">
        <v>0.39200000000000002</v>
      </c>
      <c r="N79" s="19">
        <v>926.4</v>
      </c>
      <c r="O79" s="19">
        <v>905.8</v>
      </c>
      <c r="P79" s="20">
        <v>56.879999999999995</v>
      </c>
      <c r="Q79" s="20">
        <v>57.709999999999994</v>
      </c>
      <c r="R79" s="20">
        <v>0.86</v>
      </c>
      <c r="S79" s="20" t="s">
        <v>223</v>
      </c>
      <c r="T79" s="20">
        <v>4.7585714285714287E-2</v>
      </c>
      <c r="U79" s="20">
        <v>0.1595</v>
      </c>
      <c r="V79" s="20">
        <v>0.20729999999999998</v>
      </c>
      <c r="W79" s="20">
        <v>8.3499999999999991E-2</v>
      </c>
      <c r="X79" s="20" t="s">
        <v>224</v>
      </c>
      <c r="Y79" s="20">
        <v>1.0839999999999999E-2</v>
      </c>
      <c r="Z79" s="20">
        <v>0.80269999999999997</v>
      </c>
      <c r="AA79" s="20">
        <v>0.74399999999999999</v>
      </c>
      <c r="AB79" s="20">
        <v>0.82959999999999989</v>
      </c>
      <c r="AC79" s="20">
        <v>0.15</v>
      </c>
      <c r="AD79" s="20">
        <v>0.13919999999999999</v>
      </c>
      <c r="AE79" s="20">
        <v>6.7000000000000002E-3</v>
      </c>
      <c r="AF79" s="20">
        <v>2.3200000000000002E-2</v>
      </c>
      <c r="AG79" s="20">
        <v>4.4599999999999994E-2</v>
      </c>
      <c r="AH79" s="20" t="s">
        <v>130</v>
      </c>
      <c r="AI79" s="20">
        <v>1.2425E-2</v>
      </c>
      <c r="AJ79" s="20">
        <v>1.4428571428571428E-2</v>
      </c>
    </row>
    <row r="80" spans="1:36" s="18" customFormat="1">
      <c r="B80" s="1" t="s">
        <v>31</v>
      </c>
      <c r="D80" s="37"/>
      <c r="E80" s="19"/>
      <c r="F80" s="19">
        <v>1.4919670088697015</v>
      </c>
      <c r="G80" s="19">
        <v>13.281566172707192</v>
      </c>
      <c r="H80" s="19">
        <v>42.174900381888541</v>
      </c>
      <c r="I80" s="19">
        <v>179.3085484731711</v>
      </c>
      <c r="J80" s="19">
        <v>13.572439394269225</v>
      </c>
      <c r="K80" s="19">
        <v>137.71568941522642</v>
      </c>
      <c r="L80" s="19">
        <v>0.13140268896284685</v>
      </c>
      <c r="M80" s="19">
        <v>8.7407093533648728E-2</v>
      </c>
      <c r="N80" s="19">
        <v>47.558618800615129</v>
      </c>
      <c r="O80" s="19">
        <v>47.123478460553208</v>
      </c>
      <c r="P80" s="20">
        <v>6.4221491729794629</v>
      </c>
      <c r="Q80" s="20">
        <v>6.7668226583005815</v>
      </c>
      <c r="R80" s="20">
        <v>7.1802197428460057E-2</v>
      </c>
      <c r="S80" s="20"/>
      <c r="T80" s="20">
        <v>3.4703046387477683E-2</v>
      </c>
      <c r="U80" s="20">
        <v>0.22666959434383782</v>
      </c>
      <c r="V80" s="20">
        <v>2.8794482496169949E-2</v>
      </c>
      <c r="W80" s="20">
        <v>3.0405591591021571E-2</v>
      </c>
      <c r="X80" s="20"/>
      <c r="Y80" s="20">
        <v>1.989472291840226E-3</v>
      </c>
      <c r="Z80" s="20">
        <v>6.9082961398275008E-2</v>
      </c>
      <c r="AA80" s="20">
        <v>0.14871299726505302</v>
      </c>
      <c r="AB80" s="20">
        <v>4.6564650397771343E-2</v>
      </c>
      <c r="AC80" s="20">
        <v>0.14842674961070862</v>
      </c>
      <c r="AD80" s="20">
        <v>4.3401996881864059E-2</v>
      </c>
      <c r="AE80" s="20">
        <v>4.5863929181874513E-3</v>
      </c>
      <c r="AF80" s="20">
        <v>3.9993249430372628E-2</v>
      </c>
      <c r="AG80" s="20">
        <v>1.5854897595941081E-2</v>
      </c>
      <c r="AH80" s="20"/>
      <c r="AI80" s="20">
        <v>1.3016752027035519E-2</v>
      </c>
      <c r="AJ80" s="20">
        <v>1.7042859138625997E-2</v>
      </c>
    </row>
    <row r="81" spans="1:36" s="18" customFormat="1">
      <c r="A81" s="18">
        <v>10</v>
      </c>
      <c r="B81" s="36" t="s">
        <v>75</v>
      </c>
      <c r="C81" s="18" t="s">
        <v>63</v>
      </c>
      <c r="D81" s="37" t="s">
        <v>267</v>
      </c>
      <c r="E81" s="19" t="s">
        <v>225</v>
      </c>
      <c r="F81" s="19">
        <v>9.9669999999999987</v>
      </c>
      <c r="G81" s="19">
        <v>2283.3000000000002</v>
      </c>
      <c r="H81" s="19">
        <v>1594.2</v>
      </c>
      <c r="I81" s="19">
        <v>5385.9</v>
      </c>
      <c r="J81" s="19">
        <v>424.03000000000003</v>
      </c>
      <c r="K81" s="19">
        <v>662.73</v>
      </c>
      <c r="L81" s="19">
        <v>0.69857142857142862</v>
      </c>
      <c r="M81" s="19">
        <v>0.70555555555555549</v>
      </c>
      <c r="N81" s="19">
        <v>2019.2</v>
      </c>
      <c r="O81" s="19">
        <v>1968.4</v>
      </c>
      <c r="P81" s="20">
        <v>55.089999999999996</v>
      </c>
      <c r="Q81" s="20">
        <v>56.06</v>
      </c>
      <c r="R81" s="20">
        <v>1.0409999999999999</v>
      </c>
      <c r="S81" s="20" t="s">
        <v>226</v>
      </c>
      <c r="T81" s="20">
        <v>0.1759375</v>
      </c>
      <c r="U81" s="20">
        <v>0.21550000000000002</v>
      </c>
      <c r="V81" s="20">
        <v>0.18339999999999998</v>
      </c>
      <c r="W81" s="20">
        <v>7.6800000000000007E-2</v>
      </c>
      <c r="X81" s="20" t="s">
        <v>227</v>
      </c>
      <c r="Y81" s="20" t="s">
        <v>122</v>
      </c>
      <c r="Z81" s="20">
        <v>0.98860000000000015</v>
      </c>
      <c r="AA81" s="20">
        <v>0.90900000000000003</v>
      </c>
      <c r="AB81" s="20">
        <v>0.95970000000000011</v>
      </c>
      <c r="AC81" s="20" t="s">
        <v>215</v>
      </c>
      <c r="AD81" s="20">
        <v>8.6000000000000007E-2</v>
      </c>
      <c r="AE81" s="20">
        <v>4.5374999999999999E-3</v>
      </c>
      <c r="AF81" s="20">
        <v>0.11175714285714286</v>
      </c>
      <c r="AG81" s="20">
        <v>5.2299999999999999E-2</v>
      </c>
      <c r="AH81" s="20" t="s">
        <v>145</v>
      </c>
      <c r="AI81" s="20">
        <v>2.3600000000000003E-2</v>
      </c>
      <c r="AJ81" s="20">
        <v>3.7339999999999998E-2</v>
      </c>
    </row>
    <row r="82" spans="1:36" s="18" customFormat="1">
      <c r="B82" s="1" t="s">
        <v>31</v>
      </c>
      <c r="D82" s="37"/>
      <c r="E82" s="19"/>
      <c r="F82" s="19">
        <v>2.5843591511673143</v>
      </c>
      <c r="G82" s="19">
        <v>13.416821945271211</v>
      </c>
      <c r="H82" s="19">
        <v>177.87248866033889</v>
      </c>
      <c r="I82" s="19">
        <v>698.3379395233909</v>
      </c>
      <c r="J82" s="19">
        <v>45.512490349109598</v>
      </c>
      <c r="K82" s="19">
        <v>271.67872386331618</v>
      </c>
      <c r="L82" s="19">
        <v>0.33770937068375673</v>
      </c>
      <c r="M82" s="19">
        <v>0.53656572549667936</v>
      </c>
      <c r="N82" s="19">
        <v>257.17948769077418</v>
      </c>
      <c r="O82" s="19">
        <v>304.88147059326343</v>
      </c>
      <c r="P82" s="20">
        <v>3.5315876190618734</v>
      </c>
      <c r="Q82" s="20">
        <v>3.5097325000948767</v>
      </c>
      <c r="R82" s="20">
        <v>0.17521098392763287</v>
      </c>
      <c r="S82" s="20"/>
      <c r="T82" s="20">
        <v>0.16476119461208094</v>
      </c>
      <c r="U82" s="20">
        <v>0.24089306756318249</v>
      </c>
      <c r="V82" s="20">
        <v>1.9074124415611387E-2</v>
      </c>
      <c r="W82" s="20">
        <v>1.2194260945215167E-2</v>
      </c>
      <c r="X82" s="20"/>
      <c r="Y82" s="20"/>
      <c r="Z82" s="20">
        <v>0.12542213166387703</v>
      </c>
      <c r="AA82" s="20">
        <v>0.12431590583849031</v>
      </c>
      <c r="AB82" s="20">
        <v>0.10359971042430439</v>
      </c>
      <c r="AC82" s="20"/>
      <c r="AD82" s="20">
        <v>2.7672188204043439E-2</v>
      </c>
      <c r="AE82" s="20">
        <v>2.3305042372842853E-3</v>
      </c>
      <c r="AF82" s="20">
        <v>0.11872480584869163</v>
      </c>
      <c r="AG82" s="20">
        <v>2.6886799735186019E-2</v>
      </c>
      <c r="AH82" s="20"/>
      <c r="AI82" s="20">
        <v>2.2780839902573097E-2</v>
      </c>
      <c r="AJ82" s="20">
        <v>3.5708164332544465E-2</v>
      </c>
    </row>
    <row r="83" spans="1:36" s="18" customFormat="1">
      <c r="A83" s="18">
        <v>10</v>
      </c>
      <c r="B83" s="36" t="s">
        <v>76</v>
      </c>
      <c r="C83" s="18" t="s">
        <v>63</v>
      </c>
      <c r="D83" s="37" t="s">
        <v>267</v>
      </c>
      <c r="E83" s="19" t="s">
        <v>228</v>
      </c>
      <c r="F83" s="19">
        <v>18.086000000000002</v>
      </c>
      <c r="G83" s="19">
        <v>1820.94</v>
      </c>
      <c r="H83" s="19">
        <v>1186.5999999999999</v>
      </c>
      <c r="I83" s="19">
        <v>4863.1000000000004</v>
      </c>
      <c r="J83" s="19">
        <v>312.16999999999996</v>
      </c>
      <c r="K83" s="19">
        <v>447.15999999999997</v>
      </c>
      <c r="L83" s="19">
        <v>9.8285714285714282E-2</v>
      </c>
      <c r="M83" s="19">
        <v>0.25440000000000002</v>
      </c>
      <c r="N83" s="19">
        <v>1346.9</v>
      </c>
      <c r="O83" s="19">
        <v>1248.9000000000001</v>
      </c>
      <c r="P83" s="20">
        <v>72.518999999999991</v>
      </c>
      <c r="Q83" s="20">
        <v>73.40900000000002</v>
      </c>
      <c r="R83" s="20">
        <v>1.0230000000000001</v>
      </c>
      <c r="S83" s="20">
        <v>0.23150000000000004</v>
      </c>
      <c r="T83" s="20">
        <v>6.8239999999999995E-2</v>
      </c>
      <c r="U83" s="20">
        <v>0.42431999999999997</v>
      </c>
      <c r="V83" s="20">
        <v>0.39119999999999999</v>
      </c>
      <c r="W83" s="20">
        <v>0.1192</v>
      </c>
      <c r="X83" s="20" t="s">
        <v>229</v>
      </c>
      <c r="Y83" s="20">
        <v>1.3240000000000002E-2</v>
      </c>
      <c r="Z83" s="20">
        <v>1.6631</v>
      </c>
      <c r="AA83" s="20">
        <v>1.5059999999999998</v>
      </c>
      <c r="AB83" s="20">
        <v>1.5865000000000002</v>
      </c>
      <c r="AC83" s="20">
        <v>0.13724999999999998</v>
      </c>
      <c r="AD83" s="20">
        <v>0.10930000000000002</v>
      </c>
      <c r="AE83" s="20">
        <v>5.1999999999999998E-3</v>
      </c>
      <c r="AF83" s="20" t="s">
        <v>145</v>
      </c>
      <c r="AG83" s="20">
        <v>0.10028999999999999</v>
      </c>
      <c r="AH83" s="20" t="s">
        <v>145</v>
      </c>
      <c r="AI83" s="20">
        <v>8.8999999999999999E-3</v>
      </c>
      <c r="AJ83" s="20">
        <v>3.1350000000000003E-2</v>
      </c>
    </row>
    <row r="84" spans="1:36" s="18" customFormat="1">
      <c r="B84" s="1" t="s">
        <v>31</v>
      </c>
      <c r="C84" s="1"/>
      <c r="D84" s="28"/>
      <c r="E84" s="19"/>
      <c r="F84" s="19">
        <v>1.8504125666095836</v>
      </c>
      <c r="G84" s="19">
        <v>9.2323344826755509</v>
      </c>
      <c r="H84" s="19">
        <v>52.234939349911073</v>
      </c>
      <c r="I84" s="19">
        <v>305.02948855625237</v>
      </c>
      <c r="J84" s="19">
        <v>24.618558943294069</v>
      </c>
      <c r="K84" s="19">
        <v>55.612073029754256</v>
      </c>
      <c r="L84" s="19">
        <v>4.7221867412299189E-2</v>
      </c>
      <c r="M84" s="19">
        <v>5.3364990604536117E-2</v>
      </c>
      <c r="N84" s="19">
        <v>112.62370975953509</v>
      </c>
      <c r="O84" s="19">
        <v>109.02441112990347</v>
      </c>
      <c r="P84" s="20">
        <v>5.0913924094167635</v>
      </c>
      <c r="Q84" s="20">
        <v>5.490044424025891</v>
      </c>
      <c r="R84" s="20">
        <v>0.11813833698959311</v>
      </c>
      <c r="S84" s="20">
        <v>0.11702777448110334</v>
      </c>
      <c r="T84" s="20">
        <v>0.12321706411406211</v>
      </c>
      <c r="U84" s="20">
        <v>0.34134584547379831</v>
      </c>
      <c r="V84" s="20">
        <v>2.5138726211873897E-2</v>
      </c>
      <c r="W84" s="20">
        <v>2.0836933022347025E-2</v>
      </c>
      <c r="X84" s="20"/>
      <c r="Y84" s="20">
        <v>2.8339999215870769E-3</v>
      </c>
      <c r="Z84" s="20">
        <v>0.2006275986332216</v>
      </c>
      <c r="AA84" s="20">
        <v>0.15847888047167533</v>
      </c>
      <c r="AB84" s="20">
        <v>0.13140374593003218</v>
      </c>
      <c r="AC84" s="20">
        <v>0.11273198303941967</v>
      </c>
      <c r="AD84" s="20">
        <v>3.4576967285559639E-2</v>
      </c>
      <c r="AE84" s="20">
        <v>2.9101355447622864E-3</v>
      </c>
      <c r="AF84" s="20"/>
      <c r="AG84" s="20">
        <v>8.2672720880455963E-2</v>
      </c>
      <c r="AH84" s="20"/>
      <c r="AI84" s="20">
        <v>8.392854103342914E-3</v>
      </c>
      <c r="AJ84" s="20">
        <v>2.2142138237177676E-2</v>
      </c>
    </row>
    <row r="85" spans="1:36">
      <c r="A85" s="1">
        <v>10</v>
      </c>
      <c r="B85" s="2" t="s">
        <v>77</v>
      </c>
      <c r="C85" s="1" t="s">
        <v>78</v>
      </c>
      <c r="D85" s="28" t="s">
        <v>267</v>
      </c>
      <c r="E85" s="14" t="s">
        <v>230</v>
      </c>
      <c r="F85" s="14">
        <v>8.0350000000000001</v>
      </c>
      <c r="G85" s="14">
        <v>1433.8</v>
      </c>
      <c r="H85" s="14">
        <v>995.4</v>
      </c>
      <c r="I85" s="14">
        <v>1897.5</v>
      </c>
      <c r="J85" s="14">
        <v>261.31</v>
      </c>
      <c r="K85" s="14">
        <v>1165.5</v>
      </c>
      <c r="L85" s="14">
        <v>2.6340000000000003</v>
      </c>
      <c r="M85" s="14">
        <v>2.9409999999999998</v>
      </c>
      <c r="N85" s="14">
        <v>643.20000000000005</v>
      </c>
      <c r="O85" s="14">
        <v>641.70000000000005</v>
      </c>
      <c r="P85" s="15">
        <v>49.32</v>
      </c>
      <c r="Q85" s="15">
        <v>48.88</v>
      </c>
      <c r="R85" s="15">
        <v>0.80099999999999993</v>
      </c>
      <c r="S85" s="15" t="s">
        <v>231</v>
      </c>
      <c r="T85" s="15">
        <v>1.6188888888888892E-2</v>
      </c>
      <c r="U85" s="15">
        <v>4.6177777777777783E-2</v>
      </c>
      <c r="V85" s="15">
        <v>0.18409999999999999</v>
      </c>
      <c r="W85" s="15" t="s">
        <v>232</v>
      </c>
      <c r="X85" s="15" t="s">
        <v>233</v>
      </c>
      <c r="Y85" s="15">
        <v>1.4124999999999999E-2</v>
      </c>
      <c r="Z85" s="15">
        <v>0.49850000000000005</v>
      </c>
      <c r="AA85" s="15">
        <v>0.44500000000000001</v>
      </c>
      <c r="AB85" s="15">
        <v>0.49420000000000003</v>
      </c>
      <c r="AC85" s="15">
        <v>0.10100000000000001</v>
      </c>
      <c r="AD85" s="15">
        <v>3.73E-2</v>
      </c>
      <c r="AE85" s="15" t="s">
        <v>153</v>
      </c>
      <c r="AF85" s="15" t="s">
        <v>39</v>
      </c>
      <c r="AG85" s="15">
        <v>0.62749999999999995</v>
      </c>
      <c r="AH85" s="15">
        <v>1.03E-2</v>
      </c>
      <c r="AI85" s="15">
        <v>4.5024524999999994E-3</v>
      </c>
      <c r="AJ85" s="15">
        <v>7.7999999999999996E-3</v>
      </c>
    </row>
    <row r="86" spans="1:36">
      <c r="B86" s="1" t="s">
        <v>31</v>
      </c>
      <c r="D86" s="28"/>
      <c r="E86" s="14"/>
      <c r="F86" s="14">
        <v>1.1674782891152826</v>
      </c>
      <c r="G86" s="14">
        <v>9.1140916534049978</v>
      </c>
      <c r="H86" s="14">
        <v>46.835883679076666</v>
      </c>
      <c r="I86" s="14">
        <v>88.05837710165784</v>
      </c>
      <c r="J86" s="14">
        <v>10.84255504943369</v>
      </c>
      <c r="K86" s="14">
        <v>109.6968043695389</v>
      </c>
      <c r="L86" s="14">
        <v>1.1470851949373435</v>
      </c>
      <c r="M86" s="14">
        <v>1.4619503715546882</v>
      </c>
      <c r="N86" s="14">
        <v>29.309839076096385</v>
      </c>
      <c r="O86" s="14">
        <v>27.749074058626015</v>
      </c>
      <c r="P86" s="15">
        <v>6.5682400822272893</v>
      </c>
      <c r="Q86" s="15">
        <v>6.604005518538643</v>
      </c>
      <c r="R86" s="15">
        <v>9.8595695195637698E-2</v>
      </c>
      <c r="S86" s="15"/>
      <c r="T86" s="15">
        <v>8.4119623816985151E-3</v>
      </c>
      <c r="U86" s="15">
        <v>4.7837845315654041E-2</v>
      </c>
      <c r="V86" s="15">
        <v>1.5680490355144436E-2</v>
      </c>
      <c r="W86" s="15"/>
      <c r="X86" s="15"/>
      <c r="Y86" s="15">
        <v>3.3490048273081556E-3</v>
      </c>
      <c r="Z86" s="15">
        <v>3.5886394822179243E-2</v>
      </c>
      <c r="AA86" s="15">
        <v>8.4491945704243787E-2</v>
      </c>
      <c r="AB86" s="15">
        <v>2.7425859654307615E-2</v>
      </c>
      <c r="AC86" s="15">
        <v>9.142209798511515E-2</v>
      </c>
      <c r="AD86" s="15">
        <v>1.9706795218344782E-2</v>
      </c>
      <c r="AE86" s="15"/>
      <c r="AF86" s="15"/>
      <c r="AG86" s="15">
        <v>0.25572027127871028</v>
      </c>
      <c r="AH86" s="15">
        <v>4.2426406871192823E-3</v>
      </c>
      <c r="AI86" s="15">
        <v>6.812531061954263E-3</v>
      </c>
      <c r="AJ86" s="15">
        <v>9.7580735803743553E-3</v>
      </c>
    </row>
    <row r="87" spans="1:36">
      <c r="A87" s="1">
        <v>10</v>
      </c>
      <c r="B87" s="2" t="s">
        <v>79</v>
      </c>
      <c r="C87" s="1" t="s">
        <v>78</v>
      </c>
      <c r="D87" s="28" t="s">
        <v>266</v>
      </c>
      <c r="E87" s="14" t="s">
        <v>234</v>
      </c>
      <c r="F87" s="14">
        <v>6.15</v>
      </c>
      <c r="G87" s="14">
        <v>1362.8</v>
      </c>
      <c r="H87" s="14">
        <v>942.8</v>
      </c>
      <c r="I87" s="14">
        <v>2107.1</v>
      </c>
      <c r="J87" s="14">
        <v>330.35</v>
      </c>
      <c r="K87" s="14">
        <v>844.7</v>
      </c>
      <c r="L87" s="14">
        <v>2.5629999999999997</v>
      </c>
      <c r="M87" s="14">
        <v>2.4550000000000001</v>
      </c>
      <c r="N87" s="14">
        <v>849.2</v>
      </c>
      <c r="O87" s="14">
        <v>853.7</v>
      </c>
      <c r="P87" s="15">
        <v>42.17</v>
      </c>
      <c r="Q87" s="15">
        <v>41.89</v>
      </c>
      <c r="R87" s="15">
        <v>0.78300000000000014</v>
      </c>
      <c r="S87" s="15">
        <v>0.78500000000000003</v>
      </c>
      <c r="T87" s="15">
        <v>2.5188888888888886E-2</v>
      </c>
      <c r="U87" s="15">
        <v>0.20701111111111115</v>
      </c>
      <c r="V87" s="15">
        <v>0.20350000000000001</v>
      </c>
      <c r="W87" s="15">
        <v>4.65E-2</v>
      </c>
      <c r="X87" s="15" t="s">
        <v>235</v>
      </c>
      <c r="Y87" s="15">
        <v>1.6312500000000001E-2</v>
      </c>
      <c r="Z87" s="15">
        <v>0.46810000000000002</v>
      </c>
      <c r="AA87" s="15">
        <v>0.47200000000000009</v>
      </c>
      <c r="AB87" s="15">
        <v>0.49070000000000003</v>
      </c>
      <c r="AC87" s="15">
        <v>0.12740000000000001</v>
      </c>
      <c r="AD87" s="15">
        <v>6.2009999999999996E-2</v>
      </c>
      <c r="AE87" s="15">
        <v>4.7111111111111112E-3</v>
      </c>
      <c r="AF87" s="15">
        <v>1.2833333333333334E-2</v>
      </c>
      <c r="AG87" s="15">
        <v>0.6379999999999999</v>
      </c>
      <c r="AH87" s="15">
        <v>1.1650000000000001E-2</v>
      </c>
      <c r="AI87" s="15">
        <v>9.6337000000000002E-3</v>
      </c>
      <c r="AJ87" s="15">
        <v>8.5413571428571422E-3</v>
      </c>
    </row>
    <row r="88" spans="1:36">
      <c r="B88" s="1" t="s">
        <v>31</v>
      </c>
      <c r="D88" s="28"/>
      <c r="E88" s="14"/>
      <c r="F88" s="14">
        <v>0.73983481639860749</v>
      </c>
      <c r="G88" s="14">
        <v>18.593905811672094</v>
      </c>
      <c r="H88" s="14">
        <v>80.545087442445009</v>
      </c>
      <c r="I88" s="14">
        <v>127.91181858348091</v>
      </c>
      <c r="J88" s="14">
        <v>19.84020889226948</v>
      </c>
      <c r="K88" s="14">
        <v>107.28575550059426</v>
      </c>
      <c r="L88" s="14">
        <v>1.6406235264543649</v>
      </c>
      <c r="M88" s="14">
        <v>1.2478359044539646</v>
      </c>
      <c r="N88" s="14">
        <v>73.954640752889119</v>
      </c>
      <c r="O88" s="14">
        <v>71.644260063176034</v>
      </c>
      <c r="P88" s="15">
        <v>4.6942162995186596</v>
      </c>
      <c r="Q88" s="15">
        <v>4.9972103328868487</v>
      </c>
      <c r="R88" s="15">
        <v>8.2737872558795944E-2</v>
      </c>
      <c r="S88" s="15">
        <v>0.67175144212722027</v>
      </c>
      <c r="T88" s="15">
        <v>1.7524942542305556E-2</v>
      </c>
      <c r="U88" s="15">
        <v>0.21459636788890699</v>
      </c>
      <c r="V88" s="15">
        <v>1.248332220738267E-2</v>
      </c>
      <c r="W88" s="15">
        <v>7.0710678118654816E-4</v>
      </c>
      <c r="X88" s="15"/>
      <c r="Y88" s="15">
        <v>9.2647469320152366E-3</v>
      </c>
      <c r="Z88" s="15">
        <v>4.7759699422095285E-2</v>
      </c>
      <c r="AA88" s="15">
        <v>8.202980488145091E-2</v>
      </c>
      <c r="AB88" s="15">
        <v>5.6692249127294002E-2</v>
      </c>
      <c r="AC88" s="15">
        <v>0.14979085419343863</v>
      </c>
      <c r="AD88" s="15">
        <v>2.8498438553717281E-2</v>
      </c>
      <c r="AE88" s="15">
        <v>3.6333333333333326E-3</v>
      </c>
      <c r="AF88" s="15">
        <v>6.3705049512054641E-3</v>
      </c>
      <c r="AG88" s="15">
        <v>0.44899393710333735</v>
      </c>
      <c r="AH88" s="15">
        <v>6.1668468442146367E-3</v>
      </c>
      <c r="AI88" s="15">
        <v>1.4358487713776359E-2</v>
      </c>
      <c r="AJ88" s="15">
        <v>1.2151673049126083E-2</v>
      </c>
    </row>
    <row r="89" spans="1:36">
      <c r="A89" s="1">
        <v>10</v>
      </c>
      <c r="B89" s="2" t="s">
        <v>80</v>
      </c>
      <c r="C89" s="1" t="s">
        <v>78</v>
      </c>
      <c r="D89" s="28" t="s">
        <v>267</v>
      </c>
      <c r="E89" s="14" t="s">
        <v>236</v>
      </c>
      <c r="F89" s="14">
        <v>11.486000000000001</v>
      </c>
      <c r="G89" s="14">
        <v>1595.2</v>
      </c>
      <c r="H89" s="14">
        <v>1039.0999999999999</v>
      </c>
      <c r="I89" s="14">
        <v>3210.3</v>
      </c>
      <c r="J89" s="14">
        <v>273.53000000000003</v>
      </c>
      <c r="K89" s="14">
        <v>746.7</v>
      </c>
      <c r="L89" s="14">
        <v>1.4970000000000001</v>
      </c>
      <c r="M89" s="14">
        <v>2.0219999999999998</v>
      </c>
      <c r="N89" s="14">
        <v>969</v>
      </c>
      <c r="O89" s="14">
        <v>958.2</v>
      </c>
      <c r="P89" s="15">
        <v>50.350000000000009</v>
      </c>
      <c r="Q89" s="15">
        <v>49.779999999999994</v>
      </c>
      <c r="R89" s="15">
        <v>0.76</v>
      </c>
      <c r="S89" s="15" t="s">
        <v>231</v>
      </c>
      <c r="T89" s="15">
        <v>1.2316666666666665E-2</v>
      </c>
      <c r="U89" s="15">
        <v>0.13165555555555553</v>
      </c>
      <c r="V89" s="15">
        <v>0.18280000000000002</v>
      </c>
      <c r="W89" s="15">
        <v>5.3499999999999999E-2</v>
      </c>
      <c r="X89" s="15" t="s">
        <v>178</v>
      </c>
      <c r="Y89" s="15">
        <v>2.6759999999999999E-2</v>
      </c>
      <c r="Z89" s="15">
        <v>0.52180000000000004</v>
      </c>
      <c r="AA89" s="15">
        <v>0.50800000000000001</v>
      </c>
      <c r="AB89" s="15">
        <v>0.55659999999999998</v>
      </c>
      <c r="AC89" s="15">
        <v>4.4999999999999991E-2</v>
      </c>
      <c r="AD89" s="15">
        <v>5.5160000000000001E-2</v>
      </c>
      <c r="AE89" s="15">
        <v>3.8166666666666666E-3</v>
      </c>
      <c r="AF89" s="15">
        <v>1.6299999999999999E-2</v>
      </c>
      <c r="AG89" s="15">
        <v>0.35119999999999996</v>
      </c>
      <c r="AH89" s="15" t="s">
        <v>145</v>
      </c>
      <c r="AI89" s="15">
        <v>1.2043294E-3</v>
      </c>
      <c r="AJ89" s="15">
        <v>5.4185714285714297E-3</v>
      </c>
    </row>
    <row r="90" spans="1:36">
      <c r="B90" s="1" t="s">
        <v>31</v>
      </c>
      <c r="D90" s="28"/>
      <c r="E90" s="14"/>
      <c r="F90" s="14">
        <v>1.4918906721934317</v>
      </c>
      <c r="G90" s="14">
        <v>14.755789824110851</v>
      </c>
      <c r="H90" s="14">
        <v>49.165141219273551</v>
      </c>
      <c r="I90" s="14">
        <v>200.23267021698086</v>
      </c>
      <c r="J90" s="14">
        <v>17.678238348633919</v>
      </c>
      <c r="K90" s="14">
        <v>131.5286618531826</v>
      </c>
      <c r="L90" s="14">
        <v>1.4590335461835304</v>
      </c>
      <c r="M90" s="14">
        <v>1.6693165600861268</v>
      </c>
      <c r="N90" s="14">
        <v>63.697200357106226</v>
      </c>
      <c r="O90" s="14">
        <v>60.490219595126845</v>
      </c>
      <c r="P90" s="15">
        <v>4.9744346412431621</v>
      </c>
      <c r="Q90" s="15">
        <v>4.9595698738230656</v>
      </c>
      <c r="R90" s="15">
        <v>9.1772665986241411E-2</v>
      </c>
      <c r="S90" s="15"/>
      <c r="T90" s="15">
        <v>6.9415896354269382E-3</v>
      </c>
      <c r="U90" s="15">
        <v>0.12214056565194785</v>
      </c>
      <c r="V90" s="15">
        <v>1.339817566354133E-2</v>
      </c>
      <c r="W90" s="15">
        <v>1.0606601717798243E-2</v>
      </c>
      <c r="X90" s="15"/>
      <c r="Y90" s="15">
        <v>7.6510275272163317E-3</v>
      </c>
      <c r="Z90" s="15">
        <v>4.9075452112028468E-2</v>
      </c>
      <c r="AA90" s="15">
        <v>4.7328638264796941E-2</v>
      </c>
      <c r="AB90" s="15">
        <v>3.105622142001321E-2</v>
      </c>
      <c r="AC90" s="15">
        <v>2.1363520309162536E-2</v>
      </c>
      <c r="AD90" s="15">
        <v>2.6419992429976204E-2</v>
      </c>
      <c r="AE90" s="15">
        <v>1.2952477240538453E-3</v>
      </c>
      <c r="AF90" s="15">
        <v>1.3717871555019023E-2</v>
      </c>
      <c r="AG90" s="15">
        <v>0.24632625158967988</v>
      </c>
      <c r="AH90" s="15"/>
      <c r="AI90" s="15">
        <v>2.6808648600538968E-3</v>
      </c>
      <c r="AJ90" s="15">
        <v>5.3117242290723534E-3</v>
      </c>
    </row>
    <row r="91" spans="1:36">
      <c r="A91" s="1">
        <v>10</v>
      </c>
      <c r="B91" s="2" t="s">
        <v>81</v>
      </c>
      <c r="C91" s="1" t="s">
        <v>78</v>
      </c>
      <c r="D91" s="28" t="s">
        <v>267</v>
      </c>
      <c r="E91" s="14" t="s">
        <v>236</v>
      </c>
      <c r="F91" s="14">
        <v>3.3780000000000001</v>
      </c>
      <c r="G91" s="14">
        <v>1545.4</v>
      </c>
      <c r="H91" s="14">
        <v>968.9</v>
      </c>
      <c r="I91" s="14">
        <v>1848.7</v>
      </c>
      <c r="J91" s="14">
        <v>417.3</v>
      </c>
      <c r="K91" s="14">
        <v>557.9</v>
      </c>
      <c r="L91" s="14">
        <v>3.5990000000000002</v>
      </c>
      <c r="M91" s="14">
        <v>3.8719999999999999</v>
      </c>
      <c r="N91" s="14">
        <v>1338.8</v>
      </c>
      <c r="O91" s="14">
        <v>1305.4000000000001</v>
      </c>
      <c r="P91" s="15">
        <v>30.020000000000003</v>
      </c>
      <c r="Q91" s="15">
        <v>30.080000000000002</v>
      </c>
      <c r="R91" s="15">
        <v>0.85</v>
      </c>
      <c r="S91" s="15" t="s">
        <v>237</v>
      </c>
      <c r="T91" s="15">
        <v>4.4189999999999993E-2</v>
      </c>
      <c r="U91" s="15">
        <v>8.2350000000000007E-2</v>
      </c>
      <c r="V91" s="15">
        <v>0.21410000000000001</v>
      </c>
      <c r="W91" s="15">
        <v>5.7000000000000002E-2</v>
      </c>
      <c r="X91" s="15" t="s">
        <v>238</v>
      </c>
      <c r="Y91" s="15" t="s">
        <v>133</v>
      </c>
      <c r="Z91" s="15">
        <v>0.46770000000000006</v>
      </c>
      <c r="AA91" s="15">
        <v>0.39300000000000002</v>
      </c>
      <c r="AB91" s="15">
        <v>0.45269999999999999</v>
      </c>
      <c r="AC91" s="15">
        <v>3.0666666666666665E-2</v>
      </c>
      <c r="AD91" s="15">
        <v>6.1499999999999999E-2</v>
      </c>
      <c r="AE91" s="15">
        <v>5.3200000000000001E-3</v>
      </c>
      <c r="AF91" s="15" t="s">
        <v>137</v>
      </c>
      <c r="AG91" s="15">
        <v>0.70599999999999996</v>
      </c>
      <c r="AH91" s="15" t="s">
        <v>145</v>
      </c>
      <c r="AI91" s="15">
        <v>4.1006499999999998E-4</v>
      </c>
      <c r="AJ91" s="15">
        <v>5.4111111111111105E-3</v>
      </c>
    </row>
    <row r="92" spans="1:36">
      <c r="B92" s="1" t="s">
        <v>31</v>
      </c>
      <c r="D92" s="28"/>
      <c r="E92" s="14"/>
      <c r="F92" s="14">
        <v>0.52655695059719765</v>
      </c>
      <c r="G92" s="14">
        <v>16.419500601419031</v>
      </c>
      <c r="H92" s="14">
        <v>71.853941359461203</v>
      </c>
      <c r="I92" s="14">
        <v>128.84792931548759</v>
      </c>
      <c r="J92" s="14">
        <v>23.546879953733907</v>
      </c>
      <c r="K92" s="14">
        <v>47.559202871555549</v>
      </c>
      <c r="L92" s="14">
        <v>0.95196230084085776</v>
      </c>
      <c r="M92" s="14">
        <v>1.1285467548036194</v>
      </c>
      <c r="N92" s="14">
        <v>74.71248594147805</v>
      </c>
      <c r="O92" s="14">
        <v>76.732145950847894</v>
      </c>
      <c r="P92" s="15">
        <v>2.9434673431176366</v>
      </c>
      <c r="Q92" s="15">
        <v>2.7251095798558671</v>
      </c>
      <c r="R92" s="15">
        <v>0.13613718571108102</v>
      </c>
      <c r="S92" s="15"/>
      <c r="T92" s="15">
        <v>3.81251579231702E-2</v>
      </c>
      <c r="U92" s="15">
        <v>4.0653693285823092E-2</v>
      </c>
      <c r="V92" s="15">
        <v>2.1226032235075035E-2</v>
      </c>
      <c r="W92" s="15"/>
      <c r="X92" s="15"/>
      <c r="Y92" s="15"/>
      <c r="Z92" s="15">
        <v>4.2234924989739124E-2</v>
      </c>
      <c r="AA92" s="15">
        <v>4.4234225060089567E-2</v>
      </c>
      <c r="AB92" s="15">
        <v>5.3222906513809676E-2</v>
      </c>
      <c r="AC92" s="15">
        <v>5.5075705472861008E-3</v>
      </c>
      <c r="AD92" s="15">
        <v>2.079663434308544E-2</v>
      </c>
      <c r="AE92" s="15">
        <v>1.4815907367121029E-3</v>
      </c>
      <c r="AF92" s="15"/>
      <c r="AG92" s="15">
        <v>0.21401972910095091</v>
      </c>
      <c r="AH92" s="15"/>
      <c r="AI92" s="15">
        <v>4.6775113244117329E-4</v>
      </c>
      <c r="AJ92" s="15">
        <v>2.4599006303326798E-3</v>
      </c>
    </row>
    <row r="93" spans="1:36">
      <c r="A93" s="1">
        <v>10</v>
      </c>
      <c r="B93" s="2" t="s">
        <v>82</v>
      </c>
      <c r="C93" s="1" t="s">
        <v>78</v>
      </c>
      <c r="D93" s="28" t="s">
        <v>267</v>
      </c>
      <c r="E93" s="14" t="s">
        <v>239</v>
      </c>
      <c r="F93" s="14">
        <v>4.3090000000000002</v>
      </c>
      <c r="G93" s="14">
        <v>1271.2</v>
      </c>
      <c r="H93" s="14">
        <v>915.4</v>
      </c>
      <c r="I93" s="14">
        <v>1407.7</v>
      </c>
      <c r="J93" s="14">
        <v>323.03000000000003</v>
      </c>
      <c r="K93" s="14">
        <v>593.9</v>
      </c>
      <c r="L93" s="14">
        <v>1.7760000000000002</v>
      </c>
      <c r="M93" s="14">
        <v>2.2309999999999999</v>
      </c>
      <c r="N93" s="14">
        <v>1299.5</v>
      </c>
      <c r="O93" s="14">
        <v>1227.7</v>
      </c>
      <c r="P93" s="15">
        <v>35.021000000000008</v>
      </c>
      <c r="Q93" s="15">
        <v>34.17199999999999</v>
      </c>
      <c r="R93" s="15">
        <v>0.77400000000000002</v>
      </c>
      <c r="S93" s="15" t="s">
        <v>240</v>
      </c>
      <c r="T93" s="15">
        <v>3.7611111111111109E-2</v>
      </c>
      <c r="U93" s="15">
        <v>5.5787500000000004E-2</v>
      </c>
      <c r="V93" s="15">
        <v>0.16599999999999998</v>
      </c>
      <c r="W93" s="15">
        <v>5.7000000000000002E-2</v>
      </c>
      <c r="X93" s="15" t="s">
        <v>241</v>
      </c>
      <c r="Y93" s="15" t="s">
        <v>122</v>
      </c>
      <c r="Z93" s="15">
        <v>0.6119</v>
      </c>
      <c r="AA93" s="15">
        <v>0.65599999999999992</v>
      </c>
      <c r="AB93" s="15">
        <v>0.6621999999999999</v>
      </c>
      <c r="AC93" s="15">
        <v>5.8600000000000006E-2</v>
      </c>
      <c r="AD93" s="15">
        <v>9.2200000000000018E-2</v>
      </c>
      <c r="AE93" s="15">
        <v>4.6239999999999996E-3</v>
      </c>
      <c r="AF93" s="15">
        <v>6.0100000000000001E-2</v>
      </c>
      <c r="AG93" s="15">
        <v>0.10329999999999999</v>
      </c>
      <c r="AH93" s="15">
        <v>4.7499999999999999E-3</v>
      </c>
      <c r="AI93" s="15">
        <v>1.6199999999999999E-2</v>
      </c>
      <c r="AJ93" s="15">
        <v>1.1214285714285715E-2</v>
      </c>
    </row>
    <row r="94" spans="1:36">
      <c r="B94" s="1" t="s">
        <v>31</v>
      </c>
      <c r="D94" s="28"/>
      <c r="E94" s="14"/>
      <c r="F94" s="14">
        <v>0.5634901162497058</v>
      </c>
      <c r="G94" s="14">
        <v>16.883917396939214</v>
      </c>
      <c r="H94" s="14">
        <v>31.510844694062605</v>
      </c>
      <c r="I94" s="14">
        <v>56.977675940279944</v>
      </c>
      <c r="J94" s="14">
        <v>12.517015086140413</v>
      </c>
      <c r="K94" s="14">
        <v>82.594659499133286</v>
      </c>
      <c r="L94" s="14">
        <v>0.94255209110395799</v>
      </c>
      <c r="M94" s="14">
        <v>0.89559973698571904</v>
      </c>
      <c r="N94" s="14">
        <v>46.306347057155975</v>
      </c>
      <c r="O94" s="14">
        <v>42.190177898547795</v>
      </c>
      <c r="P94" s="15">
        <v>1.3879517282672331</v>
      </c>
      <c r="Q94" s="15">
        <v>1.1716351347108411</v>
      </c>
      <c r="R94" s="15">
        <v>7.3060097028253251E-2</v>
      </c>
      <c r="S94" s="15"/>
      <c r="T94" s="15">
        <v>3.0035039722149711E-2</v>
      </c>
      <c r="U94" s="15">
        <v>5.6686996178261964E-2</v>
      </c>
      <c r="V94" s="15">
        <v>1.7378147196982767E-2</v>
      </c>
      <c r="W94" s="15"/>
      <c r="X94" s="15"/>
      <c r="Y94" s="15"/>
      <c r="Z94" s="15">
        <v>8.9345086291549344E-2</v>
      </c>
      <c r="AA94" s="15">
        <v>0.11777568132306088</v>
      </c>
      <c r="AB94" s="15">
        <v>6.9188631050676713E-2</v>
      </c>
      <c r="AC94" s="15">
        <v>7.1276223244501377E-2</v>
      </c>
      <c r="AD94" s="15">
        <v>4.6732810268114128E-2</v>
      </c>
      <c r="AE94" s="15">
        <v>2.777765688862583E-3</v>
      </c>
      <c r="AF94" s="15">
        <v>6.2083975388178857E-2</v>
      </c>
      <c r="AG94" s="15">
        <v>0.10294987993085655</v>
      </c>
      <c r="AH94" s="15">
        <v>2.8991378028648445E-3</v>
      </c>
      <c r="AI94" s="15">
        <v>2.3217234977490321E-2</v>
      </c>
      <c r="AJ94" s="15">
        <v>1.9004949230084649E-2</v>
      </c>
    </row>
    <row r="95" spans="1:36">
      <c r="A95" s="1">
        <v>10</v>
      </c>
      <c r="B95" s="2" t="s">
        <v>83</v>
      </c>
      <c r="C95" s="1" t="s">
        <v>78</v>
      </c>
      <c r="D95" s="28" t="s">
        <v>267</v>
      </c>
      <c r="E95" s="14" t="s">
        <v>242</v>
      </c>
      <c r="F95" s="14">
        <v>5.2650000000000006</v>
      </c>
      <c r="G95" s="14">
        <v>1524.7</v>
      </c>
      <c r="H95" s="14">
        <v>1011.7</v>
      </c>
      <c r="I95" s="14">
        <v>1804.6</v>
      </c>
      <c r="J95" s="14">
        <v>249.37000000000003</v>
      </c>
      <c r="K95" s="14">
        <v>533.56999999999994</v>
      </c>
      <c r="L95" s="14">
        <v>2.8589999999999995</v>
      </c>
      <c r="M95" s="14">
        <v>3.2300000000000004</v>
      </c>
      <c r="N95" s="14">
        <v>544.20000000000005</v>
      </c>
      <c r="O95" s="14">
        <v>516</v>
      </c>
      <c r="P95" s="15">
        <v>36.412999999999997</v>
      </c>
      <c r="Q95" s="15">
        <v>36.462000000000003</v>
      </c>
      <c r="R95" s="15">
        <v>0.76500000000000001</v>
      </c>
      <c r="S95" s="15" t="s">
        <v>243</v>
      </c>
      <c r="T95" s="15">
        <v>7.8350000000000003E-2</v>
      </c>
      <c r="U95" s="15">
        <v>2.332E-2</v>
      </c>
      <c r="V95" s="15">
        <v>0.18080000000000002</v>
      </c>
      <c r="W95" s="15" t="s">
        <v>244</v>
      </c>
      <c r="X95" s="15" t="s">
        <v>245</v>
      </c>
      <c r="Y95" s="15" t="s">
        <v>148</v>
      </c>
      <c r="Z95" s="15">
        <v>0.75439999999999996</v>
      </c>
      <c r="AA95" s="15">
        <v>0.7390000000000001</v>
      </c>
      <c r="AB95" s="15">
        <v>0.73719999999999997</v>
      </c>
      <c r="AC95" s="15">
        <v>3.5500000000000004E-2</v>
      </c>
      <c r="AD95" s="15">
        <v>7.1222222222222242E-2</v>
      </c>
      <c r="AE95" s="15">
        <v>4.7000000000000002E-3</v>
      </c>
      <c r="AF95" s="15">
        <v>5.1725000000000007E-2</v>
      </c>
      <c r="AG95" s="15">
        <v>4.7900000000000012E-2</v>
      </c>
      <c r="AH95" s="15" t="s">
        <v>133</v>
      </c>
      <c r="AI95" s="15" t="s">
        <v>134</v>
      </c>
      <c r="AJ95" s="15">
        <v>2.8E-3</v>
      </c>
    </row>
    <row r="96" spans="1:36">
      <c r="B96" s="1" t="s">
        <v>31</v>
      </c>
      <c r="D96" s="28"/>
      <c r="E96" s="14"/>
      <c r="F96" s="14">
        <v>0.60491046169384477</v>
      </c>
      <c r="G96" s="14">
        <v>26.675206965770045</v>
      </c>
      <c r="H96" s="14">
        <v>43.330897367429017</v>
      </c>
      <c r="I96" s="14">
        <v>89.338557061202735</v>
      </c>
      <c r="J96" s="14">
        <v>13.104371620018854</v>
      </c>
      <c r="K96" s="14">
        <v>45.977580285274783</v>
      </c>
      <c r="L96" s="14">
        <v>1.2646602530148399</v>
      </c>
      <c r="M96" s="14">
        <v>1.3816656614391183</v>
      </c>
      <c r="N96" s="14">
        <v>41.95712096891301</v>
      </c>
      <c r="O96" s="14">
        <v>45.709225910458528</v>
      </c>
      <c r="P96" s="15">
        <v>1.651598888619416</v>
      </c>
      <c r="Q96" s="15">
        <v>1.5114511055421023</v>
      </c>
      <c r="R96" s="15">
        <v>9.1560544632135268E-2</v>
      </c>
      <c r="S96" s="15"/>
      <c r="T96" s="15">
        <v>0.15728718047843934</v>
      </c>
      <c r="U96" s="15">
        <v>2.4084995329042524E-2</v>
      </c>
      <c r="V96" s="15">
        <v>2.3630488780387131E-2</v>
      </c>
      <c r="W96" s="15"/>
      <c r="X96" s="15"/>
      <c r="Y96" s="15"/>
      <c r="Z96" s="15">
        <v>4.9347295321583287E-2</v>
      </c>
      <c r="AA96" s="15">
        <v>9.5504508328721913E-2</v>
      </c>
      <c r="AB96" s="15">
        <v>7.7859988298084007E-2</v>
      </c>
      <c r="AC96" s="15">
        <v>7.7781745930519813E-3</v>
      </c>
      <c r="AD96" s="15">
        <v>2.6998971173814078E-2</v>
      </c>
      <c r="AE96" s="15">
        <v>1.4716366011058185E-3</v>
      </c>
      <c r="AF96" s="15">
        <v>3.4609764999683726E-2</v>
      </c>
      <c r="AG96" s="15">
        <v>2.7634318438411961E-2</v>
      </c>
      <c r="AH96" s="15"/>
      <c r="AJ96" s="15">
        <v>1.993322185030141E-3</v>
      </c>
    </row>
    <row r="97" spans="1:36">
      <c r="A97" s="1">
        <v>10</v>
      </c>
      <c r="B97" s="2" t="s">
        <v>84</v>
      </c>
      <c r="C97" s="1" t="s">
        <v>78</v>
      </c>
      <c r="D97" s="28" t="s">
        <v>267</v>
      </c>
      <c r="E97" s="14" t="s">
        <v>246</v>
      </c>
      <c r="F97" s="14">
        <v>5.5459999999999994</v>
      </c>
      <c r="G97" s="14">
        <v>1552.7</v>
      </c>
      <c r="H97" s="14">
        <v>974.1</v>
      </c>
      <c r="I97" s="14">
        <v>1666</v>
      </c>
      <c r="J97" s="14">
        <v>216.8</v>
      </c>
      <c r="K97" s="14">
        <v>480.05</v>
      </c>
      <c r="L97" s="14">
        <v>1.9140000000000001</v>
      </c>
      <c r="M97" s="14">
        <v>2.262</v>
      </c>
      <c r="N97" s="14">
        <v>432.93999999999994</v>
      </c>
      <c r="O97" s="14">
        <v>428.3</v>
      </c>
      <c r="P97" s="15">
        <v>35.366</v>
      </c>
      <c r="Q97" s="15">
        <v>34.089999999999996</v>
      </c>
      <c r="R97" s="15">
        <v>0.69777777777777783</v>
      </c>
      <c r="S97" s="15">
        <v>0.55999999999999994</v>
      </c>
      <c r="T97" s="15">
        <v>1.3769999999999999E-2</v>
      </c>
      <c r="U97" s="15">
        <v>2.4125000000000001E-2</v>
      </c>
      <c r="V97" s="15">
        <v>0.18420000000000003</v>
      </c>
      <c r="W97" s="15" t="s">
        <v>247</v>
      </c>
      <c r="X97" s="15" t="s">
        <v>248</v>
      </c>
      <c r="Y97" s="15">
        <v>1.1333333333333334E-2</v>
      </c>
      <c r="Z97" s="15">
        <v>0.70169999999999999</v>
      </c>
      <c r="AA97" s="15">
        <v>0.63500000000000001</v>
      </c>
      <c r="AB97" s="15">
        <v>0.70830000000000004</v>
      </c>
      <c r="AC97" s="15" t="s">
        <v>209</v>
      </c>
      <c r="AD97" s="15">
        <v>0.10489999999999999</v>
      </c>
      <c r="AE97" s="15">
        <v>5.0400000000000002E-3</v>
      </c>
      <c r="AF97" s="15" t="s">
        <v>249</v>
      </c>
      <c r="AG97" s="15">
        <v>3.5500000000000004E-2</v>
      </c>
      <c r="AH97" s="15">
        <v>7.9500000000000005E-3</v>
      </c>
      <c r="AI97" s="15">
        <v>3.0499999999999999E-2</v>
      </c>
      <c r="AJ97" s="15" t="s">
        <v>134</v>
      </c>
    </row>
    <row r="98" spans="1:36">
      <c r="B98" s="1" t="s">
        <v>31</v>
      </c>
      <c r="D98" s="28"/>
      <c r="E98" s="14"/>
      <c r="F98" s="14">
        <v>0.46569422490633378</v>
      </c>
      <c r="G98" s="14">
        <v>11.954078801814884</v>
      </c>
      <c r="H98" s="14">
        <v>28.524648210899212</v>
      </c>
      <c r="I98" s="14">
        <v>73.822610207021114</v>
      </c>
      <c r="J98" s="14">
        <v>9.9524424696207685</v>
      </c>
      <c r="K98" s="14">
        <v>49.679780148019532</v>
      </c>
      <c r="L98" s="14">
        <v>0.94449516203690032</v>
      </c>
      <c r="M98" s="14">
        <v>1.0961123219005529</v>
      </c>
      <c r="N98" s="14">
        <v>11.254747146574784</v>
      </c>
      <c r="O98" s="14">
        <v>12.34728940114208</v>
      </c>
      <c r="P98" s="15">
        <v>0.84699731076576923</v>
      </c>
      <c r="Q98" s="15">
        <v>0.73694564853107747</v>
      </c>
      <c r="R98" s="15">
        <v>5.5402567128648883E-2</v>
      </c>
      <c r="S98" s="15">
        <v>0.37986839826445168</v>
      </c>
      <c r="T98" s="15">
        <v>9.0452013060333125E-3</v>
      </c>
      <c r="U98" s="15">
        <v>2.2876680266157495E-2</v>
      </c>
      <c r="V98" s="15">
        <v>3.1122696255662184E-2</v>
      </c>
      <c r="W98" s="15"/>
      <c r="X98" s="15"/>
      <c r="Y98" s="15">
        <v>2.3459184413217207E-3</v>
      </c>
      <c r="Z98" s="15">
        <v>5.3705058731308854E-2</v>
      </c>
      <c r="AA98" s="15">
        <v>9.0215790684829489E-2</v>
      </c>
      <c r="AB98" s="15">
        <v>5.6981575969781678E-2</v>
      </c>
      <c r="AC98" s="15"/>
      <c r="AD98" s="15">
        <v>3.8350575832269668E-2</v>
      </c>
      <c r="AE98" s="15">
        <v>1.9839354828219591E-3</v>
      </c>
      <c r="AF98" s="15"/>
      <c r="AG98" s="15">
        <v>2.2633554245362734E-2</v>
      </c>
      <c r="AH98" s="15">
        <v>7.424621202458747E-3</v>
      </c>
      <c r="AI98" s="15"/>
      <c r="AJ98" s="15"/>
    </row>
    <row r="99" spans="1:36" s="18" customFormat="1">
      <c r="A99" s="18">
        <v>10</v>
      </c>
      <c r="B99" s="36" t="s">
        <v>85</v>
      </c>
      <c r="C99" s="18" t="s">
        <v>78</v>
      </c>
      <c r="D99" s="37" t="s">
        <v>265</v>
      </c>
      <c r="E99" s="19" t="s">
        <v>250</v>
      </c>
      <c r="F99" s="19">
        <v>4.3580000000000005</v>
      </c>
      <c r="G99" s="19">
        <v>1595.1</v>
      </c>
      <c r="H99" s="19">
        <v>1163.5</v>
      </c>
      <c r="I99" s="19">
        <v>4551.8999999999996</v>
      </c>
      <c r="J99" s="19">
        <v>394.76999999999992</v>
      </c>
      <c r="K99" s="19">
        <v>698.96</v>
      </c>
      <c r="L99" s="19">
        <v>4.01</v>
      </c>
      <c r="M99" s="19">
        <v>4.1700000000000008</v>
      </c>
      <c r="N99" s="19">
        <v>1093</v>
      </c>
      <c r="O99" s="19">
        <v>1080.3</v>
      </c>
      <c r="P99" s="20">
        <v>39.491</v>
      </c>
      <c r="Q99" s="20">
        <v>39.253</v>
      </c>
      <c r="R99" s="20">
        <v>0.81000000000000016</v>
      </c>
      <c r="S99" s="20" t="s">
        <v>251</v>
      </c>
      <c r="T99" s="20">
        <v>1.7920000000000002E-2</v>
      </c>
      <c r="U99" s="20">
        <v>4.3E-3</v>
      </c>
      <c r="V99" s="20">
        <v>0.15629999999999999</v>
      </c>
      <c r="W99" s="20">
        <v>5.7374999999999995E-2</v>
      </c>
      <c r="X99" s="20" t="s">
        <v>252</v>
      </c>
      <c r="Y99" s="20" t="s">
        <v>145</v>
      </c>
      <c r="Z99" s="20">
        <v>0.66790000000000005</v>
      </c>
      <c r="AA99" s="20">
        <v>0.62499999999999989</v>
      </c>
      <c r="AB99" s="20">
        <v>0.66049999999999998</v>
      </c>
      <c r="AC99" s="20" t="s">
        <v>203</v>
      </c>
      <c r="AD99" s="20">
        <v>4.99E-2</v>
      </c>
      <c r="AE99" s="20">
        <v>1.24E-3</v>
      </c>
      <c r="AF99" s="20" t="s">
        <v>145</v>
      </c>
      <c r="AG99" s="20">
        <v>3.49E-2</v>
      </c>
      <c r="AH99" s="20" t="s">
        <v>137</v>
      </c>
      <c r="AI99" s="20" t="s">
        <v>134</v>
      </c>
      <c r="AJ99" s="20">
        <v>2.3500000000000001E-3</v>
      </c>
    </row>
    <row r="100" spans="1:36" s="18" customFormat="1">
      <c r="B100" s="1" t="s">
        <v>31</v>
      </c>
      <c r="D100" s="37"/>
      <c r="E100" s="19"/>
      <c r="F100" s="19">
        <v>0.43913551439162829</v>
      </c>
      <c r="G100" s="19">
        <v>9.7576181064392511</v>
      </c>
      <c r="H100" s="19">
        <v>22.85825890132492</v>
      </c>
      <c r="I100" s="19">
        <v>105.85152074696161</v>
      </c>
      <c r="J100" s="19">
        <v>38.362048665025398</v>
      </c>
      <c r="K100" s="19">
        <v>69.380532011668947</v>
      </c>
      <c r="L100" s="19">
        <v>2.3335476092088721</v>
      </c>
      <c r="M100" s="19">
        <v>1.6526409840682927</v>
      </c>
      <c r="N100" s="19">
        <v>160.04860372885344</v>
      </c>
      <c r="O100" s="19">
        <v>153.91920680091286</v>
      </c>
      <c r="P100" s="20">
        <v>1.2795871730106283</v>
      </c>
      <c r="Q100" s="20">
        <v>1.1287854830155575</v>
      </c>
      <c r="R100" s="20">
        <v>8.1240384046359582E-2</v>
      </c>
      <c r="S100" s="20"/>
      <c r="T100" s="20">
        <v>1.3369683782514989E-2</v>
      </c>
      <c r="U100" s="20">
        <v>8.4852813742385678E-4</v>
      </c>
      <c r="V100" s="20">
        <v>1.0853058964590989E-2</v>
      </c>
      <c r="W100" s="20">
        <v>2.2840674871190427E-2</v>
      </c>
      <c r="X100" s="20"/>
      <c r="Y100" s="20"/>
      <c r="Z100" s="20">
        <v>6.4148179154897969E-2</v>
      </c>
      <c r="AA100" s="20">
        <v>9.9582461641931685E-2</v>
      </c>
      <c r="AB100" s="20">
        <v>6.4799262684419823E-2</v>
      </c>
      <c r="AC100" s="20"/>
      <c r="AD100" s="20">
        <v>1.1690071761019178E-2</v>
      </c>
      <c r="AE100" s="20">
        <v>6.9262784620121459E-4</v>
      </c>
      <c r="AF100" s="20"/>
      <c r="AG100" s="20">
        <v>1.0650508595054684E-2</v>
      </c>
      <c r="AH100" s="20"/>
      <c r="AI100" s="20"/>
      <c r="AJ100" s="20">
        <v>6.3639610306789277E-4</v>
      </c>
    </row>
    <row r="101" spans="1:36" s="18" customFormat="1">
      <c r="A101" s="18">
        <v>10</v>
      </c>
      <c r="B101" s="36" t="s">
        <v>86</v>
      </c>
      <c r="C101" s="18" t="s">
        <v>78</v>
      </c>
      <c r="D101" s="37" t="s">
        <v>267</v>
      </c>
      <c r="E101" s="19" t="s">
        <v>180</v>
      </c>
      <c r="F101" s="19">
        <v>4.2919999999999998</v>
      </c>
      <c r="G101" s="19">
        <v>1580.9</v>
      </c>
      <c r="H101" s="19">
        <v>1134.2</v>
      </c>
      <c r="I101" s="19">
        <v>4251.8</v>
      </c>
      <c r="J101" s="19">
        <v>327.72</v>
      </c>
      <c r="K101" s="19">
        <v>600.51</v>
      </c>
      <c r="L101" s="19">
        <v>1.736</v>
      </c>
      <c r="M101" s="19">
        <v>1.9280000000000002</v>
      </c>
      <c r="N101" s="19">
        <v>950.1</v>
      </c>
      <c r="O101" s="19">
        <v>937.6</v>
      </c>
      <c r="P101" s="20">
        <v>38.503000000000007</v>
      </c>
      <c r="Q101" s="20">
        <v>38.362000000000009</v>
      </c>
      <c r="R101" s="20">
        <v>0.70200000000000007</v>
      </c>
      <c r="S101" s="20" t="s">
        <v>253</v>
      </c>
      <c r="T101" s="20">
        <v>1.0530000000000001E-2</v>
      </c>
      <c r="U101" s="20" t="s">
        <v>130</v>
      </c>
      <c r="V101" s="20">
        <v>0.16860000000000003</v>
      </c>
      <c r="W101" s="20">
        <v>4.4749999999999998E-2</v>
      </c>
      <c r="X101" s="20" t="s">
        <v>254</v>
      </c>
      <c r="Y101" s="20" t="s">
        <v>145</v>
      </c>
      <c r="Z101" s="20">
        <v>0.68079999999999996</v>
      </c>
      <c r="AA101" s="20">
        <v>0.60099999999999998</v>
      </c>
      <c r="AB101" s="20">
        <v>0.69350000000000001</v>
      </c>
      <c r="AC101" s="20" t="s">
        <v>162</v>
      </c>
      <c r="AD101" s="20">
        <v>5.0859999999999995E-2</v>
      </c>
      <c r="AE101" s="20">
        <v>2.8199999999999996E-3</v>
      </c>
      <c r="AF101" s="20" t="s">
        <v>130</v>
      </c>
      <c r="AG101" s="20">
        <v>1.961111111111111E-2</v>
      </c>
      <c r="AH101" s="20" t="s">
        <v>130</v>
      </c>
      <c r="AI101" s="20" t="s">
        <v>173</v>
      </c>
      <c r="AJ101" s="20" t="s">
        <v>255</v>
      </c>
    </row>
    <row r="102" spans="1:36" s="21" customFormat="1" ht="16.2" thickBot="1">
      <c r="B102" s="29" t="s">
        <v>31</v>
      </c>
      <c r="C102" s="29"/>
      <c r="D102" s="30"/>
      <c r="E102" s="22"/>
      <c r="F102" s="22">
        <v>0.34489289802938994</v>
      </c>
      <c r="G102" s="22">
        <v>9.7803658191069509</v>
      </c>
      <c r="H102" s="22">
        <v>29.921378459036422</v>
      </c>
      <c r="I102" s="22">
        <v>68.032345248418409</v>
      </c>
      <c r="J102" s="22">
        <v>12.166511414534568</v>
      </c>
      <c r="K102" s="22">
        <v>72.785872408195971</v>
      </c>
      <c r="L102" s="22">
        <v>0.81772312619315757</v>
      </c>
      <c r="M102" s="22">
        <v>0.9910914297996033</v>
      </c>
      <c r="N102" s="22">
        <v>58.960344488666472</v>
      </c>
      <c r="O102" s="22">
        <v>61.371727113459087</v>
      </c>
      <c r="P102" s="23">
        <v>0.48408103086615922</v>
      </c>
      <c r="Q102" s="23">
        <v>0.71392187558895093</v>
      </c>
      <c r="R102" s="23">
        <v>5.4934304198540437E-2</v>
      </c>
      <c r="S102" s="23"/>
      <c r="T102" s="23">
        <v>4.2528552500382356E-3</v>
      </c>
      <c r="U102" s="23"/>
      <c r="V102" s="23">
        <v>1.1187294380481614E-2</v>
      </c>
      <c r="W102" s="23">
        <v>1.2120918557051141E-2</v>
      </c>
      <c r="X102" s="23"/>
      <c r="Y102" s="23"/>
      <c r="Z102" s="23">
        <v>4.9267523673195597E-2</v>
      </c>
      <c r="AA102" s="23">
        <v>6.4368729468068098E-2</v>
      </c>
      <c r="AB102" s="23">
        <v>3.3672441748903985E-2</v>
      </c>
      <c r="AC102" s="23"/>
      <c r="AD102" s="23">
        <v>1.8104830540187068E-2</v>
      </c>
      <c r="AE102" s="23">
        <v>8.337332373793857E-4</v>
      </c>
      <c r="AF102" s="23"/>
      <c r="AG102" s="23">
        <v>6.0816207635063183E-3</v>
      </c>
      <c r="AH102" s="23"/>
      <c r="AI102" s="23"/>
      <c r="AJ102" s="23"/>
    </row>
    <row r="103" spans="1:36">
      <c r="A103" s="24" t="s">
        <v>256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>
      <c r="A104" s="24" t="s">
        <v>257</v>
      </c>
      <c r="B104" s="25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6">
      <c r="A105" s="24" t="s">
        <v>258</v>
      </c>
      <c r="B105" s="25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6">
      <c r="A106" s="24" t="s">
        <v>259</v>
      </c>
      <c r="B106" s="25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6">
      <c r="A107" s="24" t="s">
        <v>260</v>
      </c>
      <c r="B107" s="25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6">
      <c r="B108" s="25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6">
      <c r="B109" s="25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6">
      <c r="B110" s="25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6">
      <c r="B111" s="25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6">
      <c r="B112" s="25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8">
      <c r="B113" s="25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8" s="13" customFormat="1">
      <c r="A114" s="1"/>
      <c r="B114" s="25"/>
      <c r="C114" s="1"/>
      <c r="D114" s="1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K114" s="1"/>
      <c r="AL114" s="1"/>
    </row>
    <row r="115" spans="1:38" s="13" customFormat="1">
      <c r="A115" s="1"/>
      <c r="B115" s="25"/>
      <c r="C115" s="1"/>
      <c r="D115" s="1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K115" s="1"/>
      <c r="AL115" s="1"/>
    </row>
    <row r="116" spans="1:38" s="13" customFormat="1">
      <c r="A116" s="1"/>
      <c r="B116" s="25"/>
      <c r="C116" s="1"/>
      <c r="D116" s="1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K116" s="1"/>
      <c r="AL116" s="1"/>
    </row>
    <row r="117" spans="1:38" s="13" customFormat="1">
      <c r="A117" s="1"/>
      <c r="B117" s="25"/>
      <c r="C117" s="1"/>
      <c r="D117" s="1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K117" s="1"/>
      <c r="AL117" s="1"/>
    </row>
    <row r="118" spans="1:38" s="13" customFormat="1">
      <c r="A118" s="1"/>
      <c r="B118" s="25"/>
      <c r="C118" s="1"/>
      <c r="D118" s="1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K118" s="1"/>
      <c r="AL118" s="1"/>
    </row>
    <row r="119" spans="1:38" s="13" customFormat="1">
      <c r="A119" s="1"/>
      <c r="B119" s="25"/>
      <c r="C119" s="1"/>
      <c r="D119" s="1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K119" s="1"/>
      <c r="AL119" s="1"/>
    </row>
    <row r="120" spans="1:38" s="13" customFormat="1">
      <c r="A120" s="1"/>
      <c r="B120" s="25"/>
      <c r="C120" s="1"/>
      <c r="D120" s="1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K120" s="1"/>
      <c r="AL120" s="1"/>
    </row>
    <row r="121" spans="1:38" s="13" customFormat="1">
      <c r="A121" s="1"/>
      <c r="B121" s="25"/>
      <c r="C121" s="1"/>
      <c r="D121" s="1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K121" s="1"/>
      <c r="AL121" s="1"/>
    </row>
    <row r="122" spans="1:38" s="13" customFormat="1">
      <c r="A122" s="1"/>
      <c r="B122" s="25"/>
      <c r="C122" s="1"/>
      <c r="D122" s="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K122" s="1"/>
      <c r="AL122" s="1"/>
    </row>
    <row r="123" spans="1:38" s="13" customFormat="1">
      <c r="A123" s="1"/>
      <c r="B123" s="25"/>
      <c r="C123" s="1"/>
      <c r="D123" s="1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K123" s="1"/>
      <c r="AL123" s="1"/>
    </row>
    <row r="124" spans="1:38" s="13" customFormat="1">
      <c r="A124" s="1"/>
      <c r="B124" s="25"/>
      <c r="C124" s="1"/>
      <c r="D124" s="1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K124" s="1"/>
      <c r="AL124" s="1"/>
    </row>
    <row r="125" spans="1:38" s="13" customFormat="1">
      <c r="A125" s="1"/>
      <c r="B125" s="25"/>
      <c r="C125" s="1"/>
      <c r="D125" s="1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K125" s="1"/>
      <c r="AL125" s="1"/>
    </row>
    <row r="126" spans="1:38" s="13" customFormat="1">
      <c r="A126" s="1"/>
      <c r="B126" s="25"/>
      <c r="C126" s="1"/>
      <c r="D126" s="1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K126" s="1"/>
      <c r="AL126" s="1"/>
    </row>
    <row r="127" spans="1:38" s="13" customFormat="1">
      <c r="A127" s="1"/>
      <c r="B127" s="25"/>
      <c r="C127" s="1"/>
      <c r="D127" s="1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K127" s="1"/>
      <c r="AL127" s="1"/>
    </row>
    <row r="128" spans="1:38" s="13" customFormat="1">
      <c r="A128" s="1"/>
      <c r="B128" s="25"/>
      <c r="C128" s="1"/>
      <c r="D128" s="1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K128" s="1"/>
      <c r="AL128" s="1"/>
    </row>
    <row r="129" spans="1:38" s="13" customFormat="1">
      <c r="A129" s="1"/>
      <c r="B129" s="25"/>
      <c r="C129" s="1"/>
      <c r="D129" s="1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K129" s="1"/>
      <c r="AL129" s="1"/>
    </row>
    <row r="130" spans="1:38" s="13" customFormat="1">
      <c r="A130" s="1"/>
      <c r="B130" s="25"/>
      <c r="C130" s="1"/>
      <c r="D130" s="1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K130" s="1"/>
      <c r="AL130" s="1"/>
    </row>
    <row r="131" spans="1:38" s="13" customFormat="1">
      <c r="A131" s="1"/>
      <c r="B131" s="25"/>
      <c r="C131" s="1"/>
      <c r="D131" s="1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K131" s="1"/>
      <c r="AL131" s="1"/>
    </row>
    <row r="132" spans="1:38" s="13" customFormat="1">
      <c r="A132" s="1"/>
      <c r="B132" s="25"/>
      <c r="C132" s="1"/>
      <c r="D132" s="1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K132" s="1"/>
      <c r="AL132" s="1"/>
    </row>
    <row r="133" spans="1:38" s="13" customFormat="1">
      <c r="A133" s="1"/>
      <c r="B133" s="25"/>
      <c r="C133" s="1"/>
      <c r="D133" s="1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K133" s="1"/>
      <c r="AL133" s="1"/>
    </row>
    <row r="134" spans="1:38" s="13" customFormat="1">
      <c r="A134" s="1"/>
      <c r="B134" s="25"/>
      <c r="C134" s="1"/>
      <c r="D134" s="1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K134" s="1"/>
      <c r="AL134" s="1"/>
    </row>
    <row r="135" spans="1:38" s="13" customFormat="1">
      <c r="A135" s="1"/>
      <c r="B135" s="25"/>
      <c r="C135" s="1"/>
      <c r="D135" s="1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K135" s="1"/>
      <c r="AL135" s="1"/>
    </row>
    <row r="136" spans="1:38" s="13" customFormat="1">
      <c r="A136" s="1"/>
      <c r="B136" s="25"/>
      <c r="C136" s="1"/>
      <c r="D136" s="1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K136" s="1"/>
      <c r="AL136" s="1"/>
    </row>
    <row r="137" spans="1:38" s="13" customFormat="1">
      <c r="A137" s="1"/>
      <c r="B137" s="25"/>
      <c r="C137" s="1"/>
      <c r="D137" s="1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K137" s="1"/>
      <c r="AL137" s="1"/>
    </row>
    <row r="138" spans="1:38" s="13" customFormat="1">
      <c r="A138" s="1"/>
      <c r="B138" s="25"/>
      <c r="C138" s="1"/>
      <c r="D138" s="1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K138" s="1"/>
      <c r="AL138" s="1"/>
    </row>
    <row r="139" spans="1:38" s="13" customFormat="1">
      <c r="A139" s="1"/>
      <c r="B139" s="25"/>
      <c r="C139" s="1"/>
      <c r="D139" s="1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K139" s="1"/>
      <c r="AL139" s="1"/>
    </row>
    <row r="140" spans="1:38" s="13" customFormat="1">
      <c r="A140" s="1"/>
      <c r="B140" s="25"/>
      <c r="C140" s="1"/>
      <c r="D140" s="1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K140" s="1"/>
      <c r="AL140" s="1"/>
    </row>
    <row r="141" spans="1:38" s="13" customFormat="1">
      <c r="A141" s="1"/>
      <c r="B141" s="25"/>
      <c r="C141" s="1"/>
      <c r="D141" s="1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K141" s="1"/>
      <c r="AL141" s="1"/>
    </row>
    <row r="142" spans="1:38" s="13" customFormat="1">
      <c r="A142" s="1"/>
      <c r="B142" s="25"/>
      <c r="C142" s="1"/>
      <c r="D142" s="1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K142" s="1"/>
      <c r="AL142" s="1"/>
    </row>
    <row r="143" spans="1:38" s="13" customFormat="1">
      <c r="A143" s="1"/>
      <c r="B143" s="25"/>
      <c r="C143" s="1"/>
      <c r="D143" s="1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K143" s="1"/>
      <c r="AL143" s="1"/>
    </row>
    <row r="144" spans="1:38" s="13" customFormat="1">
      <c r="A144" s="1"/>
      <c r="B144" s="25"/>
      <c r="C144" s="1"/>
      <c r="D144" s="1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K144" s="1"/>
      <c r="AL144" s="1"/>
    </row>
    <row r="145" spans="1:38" s="13" customFormat="1">
      <c r="A145" s="1"/>
      <c r="B145" s="25"/>
      <c r="C145" s="1"/>
      <c r="D145" s="1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K145" s="1"/>
      <c r="AL145" s="1"/>
    </row>
    <row r="146" spans="1:38" s="13" customFormat="1">
      <c r="A146" s="1"/>
      <c r="B146" s="25"/>
      <c r="C146" s="1"/>
      <c r="D146" s="1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K146" s="1"/>
      <c r="AL146" s="1"/>
    </row>
    <row r="147" spans="1:38" s="13" customFormat="1">
      <c r="A147" s="1"/>
      <c r="B147" s="25"/>
      <c r="C147" s="1"/>
      <c r="D147" s="1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K147" s="1"/>
      <c r="AL147" s="1"/>
    </row>
    <row r="148" spans="1:38" s="13" customFormat="1">
      <c r="A148" s="1"/>
      <c r="B148" s="25"/>
      <c r="C148" s="1"/>
      <c r="D148" s="1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K148" s="1"/>
      <c r="AL148" s="1"/>
    </row>
    <row r="149" spans="1:38" s="13" customFormat="1">
      <c r="A149" s="1"/>
      <c r="B149" s="25"/>
      <c r="C149" s="1"/>
      <c r="D149" s="1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K149" s="1"/>
      <c r="AL149" s="1"/>
    </row>
    <row r="150" spans="1:38" s="13" customFormat="1">
      <c r="A150" s="1"/>
      <c r="B150" s="25"/>
      <c r="C150" s="1"/>
      <c r="D150" s="1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K150" s="1"/>
      <c r="AL150" s="1"/>
    </row>
    <row r="151" spans="1:38" s="13" customFormat="1">
      <c r="A151" s="1"/>
      <c r="B151" s="25"/>
      <c r="C151" s="1"/>
      <c r="D151" s="1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K151" s="1"/>
      <c r="AL151" s="1"/>
    </row>
    <row r="152" spans="1:38" s="13" customFormat="1">
      <c r="A152" s="1"/>
      <c r="B152" s="25"/>
      <c r="C152" s="1"/>
      <c r="D152" s="1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K152" s="1"/>
      <c r="AL152" s="1"/>
    </row>
    <row r="153" spans="1:38" s="13" customFormat="1">
      <c r="A153" s="1"/>
      <c r="B153" s="25"/>
      <c r="C153" s="1"/>
      <c r="D153" s="1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K153" s="1"/>
      <c r="AL153" s="1"/>
    </row>
    <row r="154" spans="1:38" s="13" customFormat="1">
      <c r="A154" s="1"/>
      <c r="B154" s="25"/>
      <c r="C154" s="1"/>
      <c r="D154" s="1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K154" s="1"/>
      <c r="AL154" s="1"/>
    </row>
    <row r="155" spans="1:38" s="13" customFormat="1">
      <c r="A155" s="1"/>
      <c r="B155" s="25"/>
      <c r="C155" s="1"/>
      <c r="D155" s="1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K155" s="1"/>
      <c r="AL155" s="1"/>
    </row>
    <row r="156" spans="1:38" s="13" customFormat="1">
      <c r="A156" s="1"/>
      <c r="B156" s="25"/>
      <c r="C156" s="1"/>
      <c r="D156" s="1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K156" s="1"/>
      <c r="AL156" s="1"/>
    </row>
    <row r="157" spans="1:38" s="13" customFormat="1">
      <c r="A157" s="1"/>
      <c r="B157" s="25"/>
      <c r="C157" s="1"/>
      <c r="D157" s="1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K157" s="1"/>
      <c r="AL157" s="1"/>
    </row>
    <row r="158" spans="1:38" s="13" customFormat="1">
      <c r="A158" s="1"/>
      <c r="B158" s="25"/>
      <c r="C158" s="1"/>
      <c r="D158" s="1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K158" s="1"/>
      <c r="AL158" s="1"/>
    </row>
    <row r="159" spans="1:38" s="13" customFormat="1">
      <c r="A159" s="1"/>
      <c r="B159" s="25"/>
      <c r="C159" s="1"/>
      <c r="D159" s="1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K159" s="1"/>
      <c r="AL159" s="1"/>
    </row>
    <row r="160" spans="1:38" s="13" customFormat="1">
      <c r="A160" s="1"/>
      <c r="B160" s="25"/>
      <c r="C160" s="1"/>
      <c r="D160" s="1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K160" s="1"/>
      <c r="AL160" s="1"/>
    </row>
    <row r="161" spans="1:38" s="13" customFormat="1">
      <c r="A161" s="1"/>
      <c r="B161" s="25"/>
      <c r="C161" s="1"/>
      <c r="D161" s="1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K161" s="1"/>
      <c r="AL161" s="1"/>
    </row>
    <row r="162" spans="1:38" s="13" customFormat="1">
      <c r="A162" s="1"/>
      <c r="B162" s="25"/>
      <c r="C162" s="1"/>
      <c r="D162" s="1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K162" s="1"/>
      <c r="AL162" s="1"/>
    </row>
    <row r="163" spans="1:38" s="13" customFormat="1">
      <c r="A163" s="1"/>
      <c r="B163" s="25"/>
      <c r="C163" s="1"/>
      <c r="D163" s="1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K163" s="1"/>
      <c r="AL163" s="1"/>
    </row>
    <row r="164" spans="1:38" s="13" customFormat="1">
      <c r="A164" s="1"/>
      <c r="B164" s="25"/>
      <c r="C164" s="1"/>
      <c r="D164" s="1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K164" s="1"/>
      <c r="AL164" s="1"/>
    </row>
    <row r="165" spans="1:38" s="13" customFormat="1">
      <c r="A165" s="1"/>
      <c r="B165" s="25"/>
      <c r="C165" s="1"/>
      <c r="D165" s="1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K165" s="1"/>
      <c r="AL165" s="1"/>
    </row>
    <row r="166" spans="1:38" s="13" customFormat="1">
      <c r="A166" s="1"/>
      <c r="B166" s="25"/>
      <c r="C166" s="1"/>
      <c r="D166" s="1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K166" s="1"/>
      <c r="AL166" s="1"/>
    </row>
    <row r="167" spans="1:38" s="13" customFormat="1">
      <c r="A167" s="1"/>
      <c r="B167" s="25"/>
      <c r="C167" s="1"/>
      <c r="D167" s="1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K167" s="1"/>
      <c r="AL167" s="1"/>
    </row>
    <row r="168" spans="1:38" s="13" customFormat="1">
      <c r="A168" s="1"/>
      <c r="B168" s="25"/>
      <c r="C168" s="1"/>
      <c r="D168" s="1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K168" s="1"/>
      <c r="AL168" s="1"/>
    </row>
    <row r="169" spans="1:38" s="13" customFormat="1">
      <c r="A169" s="1"/>
      <c r="B169" s="25"/>
      <c r="C169" s="1"/>
      <c r="D169" s="1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K169" s="1"/>
      <c r="AL169" s="1"/>
    </row>
    <row r="170" spans="1:38" s="13" customFormat="1">
      <c r="A170" s="1"/>
      <c r="B170" s="25"/>
      <c r="C170" s="1"/>
      <c r="D170" s="1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K170" s="1"/>
      <c r="AL170" s="1"/>
    </row>
    <row r="171" spans="1:38" s="13" customFormat="1">
      <c r="A171" s="1"/>
      <c r="B171" s="25"/>
      <c r="C171" s="1"/>
      <c r="D171" s="1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K171" s="1"/>
      <c r="AL171" s="1"/>
    </row>
    <row r="172" spans="1:38" s="13" customFormat="1">
      <c r="A172" s="1"/>
      <c r="B172" s="25"/>
      <c r="C172" s="1"/>
      <c r="D172" s="1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K172" s="1"/>
      <c r="AL172" s="1"/>
    </row>
    <row r="173" spans="1:38" s="13" customFormat="1">
      <c r="A173" s="1"/>
      <c r="B173" s="25"/>
      <c r="C173" s="1"/>
      <c r="D173" s="1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K173" s="1"/>
      <c r="AL173" s="1"/>
    </row>
    <row r="174" spans="1:38" s="13" customFormat="1">
      <c r="A174" s="1"/>
      <c r="B174" s="25"/>
      <c r="C174" s="1"/>
      <c r="D174" s="1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K174" s="1"/>
      <c r="AL174" s="1"/>
    </row>
    <row r="175" spans="1:38" s="13" customFormat="1">
      <c r="A175" s="1"/>
      <c r="B175" s="25"/>
      <c r="C175" s="1"/>
      <c r="D175" s="1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K175" s="1"/>
      <c r="AL175" s="1"/>
    </row>
    <row r="176" spans="1:38" s="13" customFormat="1">
      <c r="A176" s="1"/>
      <c r="B176" s="25"/>
      <c r="C176" s="1"/>
      <c r="D176" s="1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K176" s="1"/>
      <c r="AL176" s="1"/>
    </row>
    <row r="177" spans="1:38" s="13" customFormat="1">
      <c r="A177" s="1"/>
      <c r="B177" s="25"/>
      <c r="C177" s="1"/>
      <c r="D177" s="1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K177" s="1"/>
      <c r="AL177" s="1"/>
    </row>
    <row r="178" spans="1:38" s="13" customFormat="1">
      <c r="A178" s="1"/>
      <c r="B178" s="25"/>
      <c r="C178" s="1"/>
      <c r="D178" s="1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K178" s="1"/>
      <c r="AL178" s="1"/>
    </row>
    <row r="179" spans="1:38" s="13" customFormat="1">
      <c r="A179" s="1"/>
      <c r="B179" s="25"/>
      <c r="C179" s="1"/>
      <c r="D179" s="1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K179" s="1"/>
      <c r="AL179" s="1"/>
    </row>
    <row r="180" spans="1:38" s="13" customFormat="1">
      <c r="A180" s="1"/>
      <c r="B180" s="25"/>
      <c r="C180" s="1"/>
      <c r="D180" s="1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K180" s="1"/>
      <c r="AL180" s="1"/>
    </row>
    <row r="181" spans="1:38" s="13" customFormat="1">
      <c r="A181" s="1"/>
      <c r="B181" s="25"/>
      <c r="C181" s="1"/>
      <c r="D181" s="1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K181" s="1"/>
      <c r="AL181" s="1"/>
    </row>
    <row r="182" spans="1:38" s="13" customFormat="1">
      <c r="A182" s="1"/>
      <c r="B182" s="25"/>
      <c r="C182" s="1"/>
      <c r="D182" s="1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K182" s="1"/>
      <c r="AL182" s="1"/>
    </row>
    <row r="183" spans="1:38" s="13" customFormat="1">
      <c r="A183" s="1"/>
      <c r="B183" s="25"/>
      <c r="C183" s="1"/>
      <c r="D183" s="1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K183" s="1"/>
      <c r="AL183" s="1"/>
    </row>
    <row r="184" spans="1:38" s="13" customFormat="1">
      <c r="A184" s="1"/>
      <c r="B184" s="25"/>
      <c r="C184" s="1"/>
      <c r="D184" s="1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K184" s="1"/>
      <c r="AL184" s="1"/>
    </row>
    <row r="185" spans="1:38" s="13" customFormat="1">
      <c r="A185" s="1"/>
      <c r="B185" s="25"/>
      <c r="C185" s="1"/>
      <c r="D185" s="1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K185" s="1"/>
      <c r="AL185" s="1"/>
    </row>
    <row r="186" spans="1:38" s="13" customFormat="1">
      <c r="A186" s="1"/>
      <c r="B186" s="25"/>
      <c r="C186" s="1"/>
      <c r="D186" s="1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K186" s="1"/>
      <c r="AL186" s="1"/>
    </row>
    <row r="187" spans="1:38" s="13" customFormat="1">
      <c r="A187" s="1"/>
      <c r="B187" s="25"/>
      <c r="C187" s="1"/>
      <c r="D187" s="1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K187" s="1"/>
      <c r="AL187" s="1"/>
    </row>
    <row r="188" spans="1:38" s="13" customFormat="1">
      <c r="A188" s="1"/>
      <c r="B188" s="25"/>
      <c r="C188" s="1"/>
      <c r="D188" s="1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K188" s="1"/>
      <c r="AL188" s="1"/>
    </row>
    <row r="189" spans="1:38" s="13" customFormat="1">
      <c r="A189" s="1"/>
      <c r="B189" s="25"/>
      <c r="C189" s="1"/>
      <c r="D189" s="1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K189" s="1"/>
      <c r="AL189" s="1"/>
    </row>
    <row r="190" spans="1:38" s="13" customFormat="1">
      <c r="A190" s="1"/>
      <c r="B190" s="25"/>
      <c r="C190" s="1"/>
      <c r="D190" s="1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K190" s="1"/>
      <c r="AL190" s="1"/>
    </row>
    <row r="191" spans="1:38" s="13" customFormat="1">
      <c r="A191" s="1"/>
      <c r="B191" s="25"/>
      <c r="C191" s="1"/>
      <c r="D191" s="1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K191" s="1"/>
      <c r="AL191" s="1"/>
    </row>
    <row r="192" spans="1:38" s="13" customFormat="1">
      <c r="A192" s="1"/>
      <c r="B192" s="25"/>
      <c r="C192" s="1"/>
      <c r="D192" s="1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K192" s="1"/>
      <c r="AL192" s="1"/>
    </row>
    <row r="193" spans="1:38" s="13" customFormat="1">
      <c r="A193" s="1"/>
      <c r="B193" s="25"/>
      <c r="C193" s="1"/>
      <c r="D193" s="1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K193" s="1"/>
      <c r="AL193" s="1"/>
    </row>
    <row r="194" spans="1:38" s="13" customFormat="1">
      <c r="A194" s="1"/>
      <c r="B194" s="25"/>
      <c r="C194" s="1"/>
      <c r="D194" s="1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K194" s="1"/>
      <c r="AL194" s="1"/>
    </row>
    <row r="195" spans="1:38" s="13" customFormat="1">
      <c r="A195" s="1"/>
      <c r="B195" s="25"/>
      <c r="C195" s="1"/>
      <c r="D195" s="1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K195" s="1"/>
      <c r="AL195" s="1"/>
    </row>
    <row r="196" spans="1:38" s="13" customFormat="1">
      <c r="A196" s="1"/>
      <c r="B196" s="25"/>
      <c r="C196" s="1"/>
      <c r="D196" s="1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K196" s="1"/>
      <c r="AL196" s="1"/>
    </row>
    <row r="197" spans="1:38" s="13" customFormat="1">
      <c r="A197" s="1"/>
      <c r="B197" s="25"/>
      <c r="C197" s="1"/>
      <c r="D197" s="1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K197" s="1"/>
      <c r="AL197" s="1"/>
    </row>
    <row r="198" spans="1:38" s="13" customFormat="1">
      <c r="A198" s="1"/>
      <c r="B198" s="25"/>
      <c r="C198" s="1"/>
      <c r="D198" s="1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K198" s="1"/>
      <c r="AL198" s="1"/>
    </row>
    <row r="199" spans="1:38" s="13" customFormat="1">
      <c r="A199" s="1"/>
      <c r="B199" s="25"/>
      <c r="C199" s="1"/>
      <c r="D199" s="1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K199" s="1"/>
      <c r="AL199" s="1"/>
    </row>
    <row r="200" spans="1:38" s="13" customFormat="1">
      <c r="A200" s="1"/>
      <c r="B200" s="25"/>
      <c r="C200" s="1"/>
      <c r="D200" s="1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K200" s="1"/>
      <c r="AL200" s="1"/>
    </row>
    <row r="201" spans="1:38" s="13" customFormat="1">
      <c r="A201" s="1"/>
      <c r="B201" s="25"/>
      <c r="C201" s="1"/>
      <c r="D201" s="1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K201" s="1"/>
      <c r="AL201" s="1"/>
    </row>
    <row r="202" spans="1:38" s="13" customFormat="1">
      <c r="A202" s="1"/>
      <c r="B202" s="25"/>
      <c r="C202" s="1"/>
      <c r="D202" s="1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K202" s="1"/>
      <c r="AL202" s="1"/>
    </row>
    <row r="203" spans="1:38" s="13" customFormat="1">
      <c r="A203" s="1"/>
      <c r="B203" s="25"/>
      <c r="C203" s="1"/>
      <c r="D203" s="1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K203" s="1"/>
      <c r="AL203" s="1"/>
    </row>
    <row r="204" spans="1:38" s="13" customFormat="1">
      <c r="A204" s="1"/>
      <c r="B204" s="25"/>
      <c r="C204" s="1"/>
      <c r="D204" s="1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K204" s="1"/>
      <c r="AL204" s="1"/>
    </row>
    <row r="205" spans="1:38" s="13" customFormat="1">
      <c r="A205" s="1"/>
      <c r="B205" s="25"/>
      <c r="C205" s="1"/>
      <c r="D205" s="1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K205" s="1"/>
      <c r="AL205" s="1"/>
    </row>
    <row r="206" spans="1:38" s="13" customFormat="1">
      <c r="A206" s="1"/>
      <c r="B206" s="25"/>
      <c r="C206" s="1"/>
      <c r="D206" s="1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K206" s="1"/>
      <c r="AL206" s="1"/>
    </row>
    <row r="207" spans="1:38" s="13" customFormat="1">
      <c r="A207" s="1"/>
      <c r="B207" s="25"/>
      <c r="C207" s="1"/>
      <c r="D207" s="1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K207" s="1"/>
      <c r="AL207" s="1"/>
    </row>
    <row r="208" spans="1:38" s="13" customFormat="1">
      <c r="A208" s="1"/>
      <c r="B208" s="25"/>
      <c r="C208" s="1"/>
      <c r="D208" s="1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K208" s="1"/>
      <c r="AL208" s="1"/>
    </row>
    <row r="209" spans="1:38" s="13" customFormat="1">
      <c r="A209" s="1"/>
      <c r="B209" s="25"/>
      <c r="C209" s="1"/>
      <c r="D209" s="1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K209" s="1"/>
      <c r="AL209" s="1"/>
    </row>
    <row r="210" spans="1:38" s="13" customFormat="1">
      <c r="A210" s="1"/>
      <c r="B210" s="25"/>
      <c r="C210" s="1"/>
      <c r="D210" s="1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K210" s="1"/>
      <c r="AL210" s="1"/>
    </row>
    <row r="211" spans="1:38" s="13" customFormat="1">
      <c r="A211" s="1"/>
      <c r="B211" s="25"/>
      <c r="C211" s="1"/>
      <c r="D211" s="1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K211" s="1"/>
      <c r="AL211" s="1"/>
    </row>
    <row r="212" spans="1:38" s="13" customFormat="1">
      <c r="A212" s="1"/>
      <c r="B212" s="25"/>
      <c r="C212" s="1"/>
      <c r="D212" s="1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K212" s="1"/>
      <c r="AL212" s="1"/>
    </row>
    <row r="213" spans="1:38" s="13" customFormat="1">
      <c r="A213" s="1"/>
      <c r="B213" s="25"/>
      <c r="C213" s="1"/>
      <c r="D213" s="1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K213" s="1"/>
      <c r="AL213" s="1"/>
    </row>
    <row r="214" spans="1:38" s="13" customFormat="1">
      <c r="A214" s="1"/>
      <c r="B214" s="25"/>
      <c r="C214" s="1"/>
      <c r="D214" s="1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K214" s="1"/>
      <c r="AL214" s="1"/>
    </row>
    <row r="215" spans="1:38" s="13" customFormat="1">
      <c r="A215" s="1"/>
      <c r="B215" s="25"/>
      <c r="C215" s="1"/>
      <c r="D215" s="1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K215" s="1"/>
      <c r="AL215" s="1"/>
    </row>
    <row r="216" spans="1:38" s="13" customFormat="1">
      <c r="A216" s="1"/>
      <c r="B216" s="25"/>
      <c r="C216" s="1"/>
      <c r="D216" s="1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K216" s="1"/>
      <c r="AL216" s="1"/>
    </row>
    <row r="217" spans="1:38" s="13" customFormat="1">
      <c r="A217" s="1"/>
      <c r="B217" s="25"/>
      <c r="C217" s="1"/>
      <c r="D217" s="1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K217" s="1"/>
      <c r="AL217" s="1"/>
    </row>
    <row r="218" spans="1:38" s="13" customFormat="1">
      <c r="A218" s="1"/>
      <c r="B218" s="25"/>
      <c r="C218" s="1"/>
      <c r="D218" s="1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K218" s="1"/>
      <c r="AL218" s="1"/>
    </row>
    <row r="219" spans="1:38" s="13" customFormat="1">
      <c r="A219" s="1"/>
      <c r="B219" s="25"/>
      <c r="C219" s="1"/>
      <c r="D219" s="1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K219" s="1"/>
      <c r="AL219" s="1"/>
    </row>
    <row r="220" spans="1:38" s="13" customFormat="1">
      <c r="A220" s="1"/>
      <c r="B220" s="25"/>
      <c r="C220" s="1"/>
      <c r="D220" s="1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K220" s="1"/>
      <c r="AL220" s="1"/>
    </row>
    <row r="221" spans="1:38" s="13" customFormat="1">
      <c r="A221" s="1"/>
      <c r="B221" s="25"/>
      <c r="C221" s="1"/>
      <c r="D221" s="1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K221" s="1"/>
      <c r="AL221" s="1"/>
    </row>
    <row r="222" spans="1:38" s="13" customFormat="1">
      <c r="A222" s="1"/>
      <c r="B222" s="25"/>
      <c r="C222" s="1"/>
      <c r="D222" s="1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K222" s="1"/>
      <c r="AL222" s="1"/>
    </row>
    <row r="223" spans="1:38" s="13" customFormat="1">
      <c r="A223" s="1"/>
      <c r="B223" s="25"/>
      <c r="C223" s="1"/>
      <c r="D223" s="1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K223" s="1"/>
      <c r="AL223" s="1"/>
    </row>
    <row r="224" spans="1:38" s="13" customFormat="1">
      <c r="A224" s="1"/>
      <c r="B224" s="25"/>
      <c r="C224" s="1"/>
      <c r="D224" s="1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K224" s="1"/>
      <c r="AL224" s="1"/>
    </row>
    <row r="225" spans="1:38" s="13" customFormat="1">
      <c r="A225" s="1"/>
      <c r="B225" s="25"/>
      <c r="C225" s="1"/>
      <c r="D225" s="1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K225" s="1"/>
      <c r="AL225" s="1"/>
    </row>
    <row r="226" spans="1:38" s="13" customFormat="1">
      <c r="A226" s="1"/>
      <c r="B226" s="25"/>
      <c r="C226" s="1"/>
      <c r="D226" s="1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K226" s="1"/>
      <c r="AL226" s="1"/>
    </row>
    <row r="227" spans="1:38" s="13" customFormat="1">
      <c r="A227" s="1"/>
      <c r="B227" s="25"/>
      <c r="C227" s="1"/>
      <c r="D227" s="1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K227" s="1"/>
      <c r="AL227" s="1"/>
    </row>
    <row r="228" spans="1:38" s="13" customFormat="1">
      <c r="A228" s="1"/>
      <c r="B228" s="25"/>
      <c r="C228" s="1"/>
      <c r="D228" s="1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K228" s="1"/>
      <c r="AL228" s="1"/>
    </row>
    <row r="229" spans="1:38" s="13" customFormat="1">
      <c r="A229" s="1"/>
      <c r="B229" s="25"/>
      <c r="C229" s="1"/>
      <c r="D229" s="1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K229" s="1"/>
      <c r="AL229" s="1"/>
    </row>
    <row r="230" spans="1:38" s="13" customFormat="1">
      <c r="A230" s="1"/>
      <c r="B230" s="25"/>
      <c r="C230" s="1"/>
      <c r="D230" s="1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K230" s="1"/>
      <c r="AL230" s="1"/>
    </row>
    <row r="231" spans="1:38" s="13" customFormat="1">
      <c r="A231" s="1"/>
      <c r="B231" s="25"/>
      <c r="C231" s="1"/>
      <c r="D231" s="1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K231" s="1"/>
      <c r="AL231" s="1"/>
    </row>
    <row r="232" spans="1:38" s="13" customFormat="1">
      <c r="A232" s="1"/>
      <c r="B232" s="25"/>
      <c r="C232" s="1"/>
      <c r="D232" s="1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K232" s="1"/>
      <c r="AL232" s="1"/>
    </row>
    <row r="233" spans="1:38" s="13" customFormat="1">
      <c r="A233" s="1"/>
      <c r="B233" s="25"/>
      <c r="C233" s="1"/>
      <c r="D233" s="1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K233" s="1"/>
      <c r="AL233" s="1"/>
    </row>
    <row r="234" spans="1:38" s="13" customFormat="1">
      <c r="A234" s="1"/>
      <c r="B234" s="25"/>
      <c r="C234" s="1"/>
      <c r="D234" s="1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K234" s="1"/>
      <c r="AL234" s="1"/>
    </row>
    <row r="235" spans="1:38" s="13" customFormat="1">
      <c r="A235" s="1"/>
      <c r="B235" s="25"/>
      <c r="C235" s="1"/>
      <c r="D235" s="1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K235" s="1"/>
      <c r="AL235" s="1"/>
    </row>
    <row r="236" spans="1:38" s="13" customFormat="1">
      <c r="A236" s="1"/>
      <c r="B236" s="25"/>
      <c r="C236" s="1"/>
      <c r="D236" s="1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K236" s="1"/>
      <c r="AL236" s="1"/>
    </row>
    <row r="237" spans="1:38" s="13" customFormat="1">
      <c r="A237" s="1"/>
      <c r="B237" s="25"/>
      <c r="C237" s="1"/>
      <c r="D237" s="1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K237" s="1"/>
      <c r="AL237" s="1"/>
    </row>
    <row r="238" spans="1:38" s="13" customFormat="1">
      <c r="A238" s="1"/>
      <c r="B238" s="25"/>
      <c r="C238" s="1"/>
      <c r="D238" s="1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K238" s="1"/>
      <c r="AL238" s="1"/>
    </row>
    <row r="239" spans="1:38" s="13" customFormat="1">
      <c r="A239" s="1"/>
      <c r="B239" s="25"/>
      <c r="C239" s="1"/>
      <c r="D239" s="1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K239" s="1"/>
      <c r="AL239" s="1"/>
    </row>
    <row r="240" spans="1:38" s="13" customFormat="1">
      <c r="A240" s="1"/>
      <c r="B240" s="25"/>
      <c r="C240" s="1"/>
      <c r="D240" s="1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K240" s="1"/>
      <c r="AL240" s="1"/>
    </row>
    <row r="241" spans="1:38" s="13" customFormat="1">
      <c r="A241" s="1"/>
      <c r="B241" s="25"/>
      <c r="C241" s="1"/>
      <c r="D241" s="1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K241" s="1"/>
      <c r="AL241" s="1"/>
    </row>
    <row r="242" spans="1:38" s="13" customFormat="1">
      <c r="A242" s="1"/>
      <c r="B242" s="25"/>
      <c r="C242" s="1"/>
      <c r="D242" s="1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K242" s="1"/>
      <c r="AL242" s="1"/>
    </row>
    <row r="243" spans="1:38" s="13" customFormat="1">
      <c r="A243" s="1"/>
      <c r="B243" s="25"/>
      <c r="C243" s="1"/>
      <c r="D243" s="1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K243" s="1"/>
      <c r="AL243" s="1"/>
    </row>
    <row r="244" spans="1:38" s="13" customFormat="1">
      <c r="A244" s="1"/>
      <c r="B244" s="25"/>
      <c r="C244" s="1"/>
      <c r="D244" s="1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K244" s="1"/>
      <c r="AL244" s="1"/>
    </row>
    <row r="245" spans="1:38" s="13" customFormat="1">
      <c r="A245" s="1"/>
      <c r="B245" s="25"/>
      <c r="C245" s="1"/>
      <c r="D245" s="1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K245" s="1"/>
      <c r="AL245" s="1"/>
    </row>
    <row r="246" spans="1:38" s="13" customFormat="1">
      <c r="A246" s="1"/>
      <c r="B246" s="25"/>
      <c r="C246" s="1"/>
      <c r="D246" s="1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K246" s="1"/>
      <c r="AL246" s="1"/>
    </row>
    <row r="247" spans="1:38" s="13" customFormat="1">
      <c r="A247" s="1"/>
      <c r="B247" s="25"/>
      <c r="C247" s="1"/>
      <c r="D247" s="1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K247" s="1"/>
      <c r="AL247" s="1"/>
    </row>
    <row r="248" spans="1:38" s="13" customFormat="1">
      <c r="A248" s="1"/>
      <c r="B248" s="25"/>
      <c r="C248" s="1"/>
      <c r="D248" s="1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K248" s="1"/>
      <c r="AL248" s="1"/>
    </row>
    <row r="249" spans="1:38" s="13" customFormat="1">
      <c r="A249" s="1"/>
      <c r="B249" s="25"/>
      <c r="C249" s="1"/>
      <c r="D249" s="1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K249" s="1"/>
      <c r="AL249" s="1"/>
    </row>
    <row r="250" spans="1:38" s="13" customFormat="1">
      <c r="A250" s="1"/>
      <c r="B250" s="25"/>
      <c r="C250" s="1"/>
      <c r="D250" s="1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K250" s="1"/>
      <c r="AL250" s="1"/>
    </row>
    <row r="251" spans="1:38" s="13" customFormat="1">
      <c r="A251" s="1"/>
      <c r="B251" s="25"/>
      <c r="C251" s="1"/>
      <c r="D251" s="1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K251" s="1"/>
      <c r="AL251" s="1"/>
    </row>
    <row r="252" spans="1:38" s="13" customFormat="1">
      <c r="A252" s="1"/>
      <c r="B252" s="25"/>
      <c r="C252" s="1"/>
      <c r="D252" s="1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K252" s="1"/>
      <c r="AL252" s="1"/>
    </row>
    <row r="253" spans="1:38" s="13" customFormat="1">
      <c r="A253" s="1"/>
      <c r="B253" s="25"/>
      <c r="C253" s="1"/>
      <c r="D253" s="1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K253" s="1"/>
      <c r="AL253" s="1"/>
    </row>
    <row r="254" spans="1:38" s="13" customFormat="1">
      <c r="A254" s="1"/>
      <c r="B254" s="25"/>
      <c r="C254" s="1"/>
      <c r="D254" s="1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K254" s="1"/>
      <c r="AL254" s="1"/>
    </row>
    <row r="255" spans="1:38" s="13" customFormat="1">
      <c r="A255" s="1"/>
      <c r="B255" s="25"/>
      <c r="C255" s="1"/>
      <c r="D255" s="1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K255" s="1"/>
      <c r="AL255" s="1"/>
    </row>
    <row r="256" spans="1:38" s="13" customFormat="1">
      <c r="A256" s="1"/>
      <c r="B256" s="25"/>
      <c r="C256" s="1"/>
      <c r="D256" s="1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K256" s="1"/>
      <c r="AL256" s="1"/>
    </row>
    <row r="257" spans="1:38" s="13" customFormat="1">
      <c r="A257" s="1"/>
      <c r="B257" s="25"/>
      <c r="C257" s="1"/>
      <c r="D257" s="1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K257" s="1"/>
      <c r="AL257" s="1"/>
    </row>
    <row r="258" spans="1:38" s="13" customFormat="1">
      <c r="A258" s="1"/>
      <c r="B258" s="25"/>
      <c r="C258" s="1"/>
      <c r="D258" s="1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K258" s="1"/>
      <c r="AL258" s="1"/>
    </row>
    <row r="259" spans="1:38" s="13" customFormat="1">
      <c r="A259" s="1"/>
      <c r="B259" s="25"/>
      <c r="C259" s="1"/>
      <c r="D259" s="1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K259" s="1"/>
      <c r="AL259" s="1"/>
    </row>
    <row r="260" spans="1:38" s="13" customFormat="1">
      <c r="A260" s="1"/>
      <c r="B260" s="25"/>
      <c r="C260" s="1"/>
      <c r="D260" s="1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K260" s="1"/>
      <c r="AL260" s="1"/>
    </row>
    <row r="261" spans="1:38" s="13" customFormat="1">
      <c r="A261" s="1"/>
      <c r="B261" s="25"/>
      <c r="C261" s="1"/>
      <c r="D261" s="1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K261" s="1"/>
      <c r="AL261" s="1"/>
    </row>
    <row r="262" spans="1:38" s="13" customFormat="1">
      <c r="A262" s="1"/>
      <c r="B262" s="25"/>
      <c r="C262" s="1"/>
      <c r="D262" s="1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K262" s="1"/>
      <c r="AL262" s="1"/>
    </row>
    <row r="263" spans="1:38" s="13" customFormat="1">
      <c r="A263" s="1"/>
      <c r="B263" s="25"/>
      <c r="C263" s="1"/>
      <c r="D263" s="1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K263" s="1"/>
      <c r="AL263" s="1"/>
    </row>
    <row r="264" spans="1:38" s="13" customFormat="1">
      <c r="A264" s="1"/>
      <c r="B264" s="25"/>
      <c r="C264" s="1"/>
      <c r="D264" s="1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K264" s="1"/>
      <c r="AL264" s="1"/>
    </row>
    <row r="265" spans="1:38" s="13" customFormat="1">
      <c r="A265" s="1"/>
      <c r="B265" s="25"/>
      <c r="C265" s="1"/>
      <c r="D265" s="1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K265" s="1"/>
      <c r="AL265" s="1"/>
    </row>
    <row r="266" spans="1:38" s="13" customFormat="1">
      <c r="A266" s="1"/>
      <c r="B266" s="25"/>
      <c r="C266" s="1"/>
      <c r="D266" s="1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K266" s="1"/>
      <c r="AL266" s="1"/>
    </row>
    <row r="267" spans="1:38" s="13" customFormat="1">
      <c r="A267" s="1"/>
      <c r="B267" s="25"/>
      <c r="C267" s="1"/>
      <c r="D267" s="1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K267" s="1"/>
      <c r="AL267" s="1"/>
    </row>
    <row r="268" spans="1:38" s="13" customFormat="1">
      <c r="A268" s="1"/>
      <c r="B268" s="25"/>
      <c r="C268" s="1"/>
      <c r="D268" s="1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K268" s="1"/>
      <c r="AL268" s="1"/>
    </row>
    <row r="269" spans="1:38" s="13" customFormat="1">
      <c r="A269" s="1"/>
      <c r="B269" s="25"/>
      <c r="C269" s="1"/>
      <c r="D269" s="1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K269" s="1"/>
      <c r="AL269" s="1"/>
    </row>
    <row r="270" spans="1:38" s="13" customFormat="1">
      <c r="A270" s="1"/>
      <c r="B270" s="25"/>
      <c r="C270" s="1"/>
      <c r="D270" s="1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K270" s="1"/>
      <c r="AL270" s="1"/>
    </row>
    <row r="271" spans="1:38" s="13" customFormat="1">
      <c r="A271" s="1"/>
      <c r="B271" s="25"/>
      <c r="C271" s="1"/>
      <c r="D271" s="1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K271" s="1"/>
      <c r="AL271" s="1"/>
    </row>
    <row r="272" spans="1:38" s="13" customFormat="1">
      <c r="A272" s="1"/>
      <c r="B272" s="25"/>
      <c r="C272" s="1"/>
      <c r="D272" s="1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K272" s="1"/>
      <c r="AL272" s="1"/>
    </row>
    <row r="273" spans="1:38" s="13" customFormat="1">
      <c r="A273" s="1"/>
      <c r="B273" s="25"/>
      <c r="C273" s="1"/>
      <c r="D273" s="1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K273" s="1"/>
      <c r="AL273" s="1"/>
    </row>
    <row r="274" spans="1:38" s="13" customFormat="1">
      <c r="A274" s="1"/>
      <c r="B274" s="25"/>
      <c r="C274" s="1"/>
      <c r="D274" s="1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K274" s="1"/>
      <c r="AL274" s="1"/>
    </row>
    <row r="275" spans="1:38" s="13" customFormat="1">
      <c r="A275" s="1"/>
      <c r="B275" s="25"/>
      <c r="C275" s="1"/>
      <c r="D275" s="1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K275" s="1"/>
      <c r="AL275" s="1"/>
    </row>
    <row r="276" spans="1:38" s="13" customFormat="1">
      <c r="A276" s="1"/>
      <c r="B276" s="25"/>
      <c r="C276" s="1"/>
      <c r="D276" s="1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K276" s="1"/>
      <c r="AL276" s="1"/>
    </row>
    <row r="277" spans="1:38" s="13" customFormat="1">
      <c r="A277" s="1"/>
      <c r="B277" s="25"/>
      <c r="C277" s="1"/>
      <c r="D277" s="1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K277" s="1"/>
      <c r="AL277" s="1"/>
    </row>
    <row r="278" spans="1:38" s="13" customFormat="1">
      <c r="A278" s="1"/>
      <c r="B278" s="25"/>
      <c r="C278" s="1"/>
      <c r="D278" s="1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K278" s="1"/>
      <c r="AL278" s="1"/>
    </row>
    <row r="279" spans="1:38" s="13" customFormat="1">
      <c r="A279" s="1"/>
      <c r="B279" s="25"/>
      <c r="C279" s="1"/>
      <c r="D279" s="1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K279" s="1"/>
      <c r="AL279" s="1"/>
    </row>
    <row r="280" spans="1:38" s="13" customFormat="1">
      <c r="A280" s="1"/>
      <c r="B280" s="25"/>
      <c r="C280" s="1"/>
      <c r="D280" s="1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K280" s="1"/>
      <c r="AL280" s="1"/>
    </row>
    <row r="281" spans="1:38" s="13" customFormat="1">
      <c r="A281" s="1"/>
      <c r="B281" s="25"/>
      <c r="C281" s="1"/>
      <c r="D281" s="1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K281" s="1"/>
      <c r="AL281" s="1"/>
    </row>
    <row r="282" spans="1:38" s="13" customFormat="1">
      <c r="A282" s="1"/>
      <c r="B282" s="25"/>
      <c r="C282" s="1"/>
      <c r="D282" s="1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K282" s="1"/>
      <c r="AL282" s="1"/>
    </row>
    <row r="283" spans="1:38" s="13" customFormat="1">
      <c r="A283" s="1"/>
      <c r="B283" s="25"/>
      <c r="C283" s="1"/>
      <c r="D283" s="1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K283" s="1"/>
      <c r="AL283" s="1"/>
    </row>
    <row r="284" spans="1:38" s="13" customFormat="1">
      <c r="A284" s="1"/>
      <c r="B284" s="25"/>
      <c r="C284" s="1"/>
      <c r="D284" s="1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K284" s="1"/>
      <c r="AL284" s="1"/>
    </row>
    <row r="285" spans="1:38" s="13" customFormat="1">
      <c r="A285" s="1"/>
      <c r="B285" s="25"/>
      <c r="C285" s="1"/>
      <c r="D285" s="1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K285" s="1"/>
      <c r="AL285" s="1"/>
    </row>
    <row r="286" spans="1:38" s="13" customFormat="1">
      <c r="A286" s="1"/>
      <c r="B286" s="25"/>
      <c r="C286" s="1"/>
      <c r="D286" s="1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K286" s="1"/>
      <c r="AL286" s="1"/>
    </row>
    <row r="287" spans="1:38" s="13" customFormat="1">
      <c r="A287" s="1"/>
      <c r="B287" s="25"/>
      <c r="C287" s="1"/>
      <c r="D287" s="1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K287" s="1"/>
      <c r="AL287" s="1"/>
    </row>
    <row r="288" spans="1:38" s="13" customFormat="1">
      <c r="A288" s="1"/>
      <c r="B288" s="25"/>
      <c r="C288" s="1"/>
      <c r="D288" s="1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K288" s="1"/>
      <c r="AL288" s="1"/>
    </row>
    <row r="289" spans="1:38" s="13" customFormat="1">
      <c r="A289" s="1"/>
      <c r="B289" s="25"/>
      <c r="C289" s="1"/>
      <c r="D289" s="1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K289" s="1"/>
      <c r="AL289" s="1"/>
    </row>
    <row r="290" spans="1:38" s="13" customFormat="1">
      <c r="A290" s="1"/>
      <c r="B290" s="25"/>
      <c r="C290" s="1"/>
      <c r="D290" s="1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K290" s="1"/>
      <c r="AL290" s="1"/>
    </row>
    <row r="291" spans="1:38" s="13" customFormat="1">
      <c r="A291" s="1"/>
      <c r="B291" s="25"/>
      <c r="C291" s="1"/>
      <c r="D291" s="1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K291" s="1"/>
      <c r="AL29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A1 Major Elements</vt:lpstr>
      <vt:lpstr>Table A2 Trace Elements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jbrenan</dc:creator>
  <cp:lastModifiedBy>James Brenan</cp:lastModifiedBy>
  <dcterms:created xsi:type="dcterms:W3CDTF">2020-03-14T19:07:29Z</dcterms:created>
  <dcterms:modified xsi:type="dcterms:W3CDTF">2021-10-20T16:56:24Z</dcterms:modified>
</cp:coreProperties>
</file>