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920" windowHeight="10875"/>
  </bookViews>
  <sheets>
    <sheet name="L1" sheetId="5" r:id="rId1"/>
    <sheet name="L2" sheetId="1" r:id="rId2"/>
    <sheet name="L3" sheetId="6" r:id="rId3"/>
    <sheet name="L3A" sheetId="12" r:id="rId4"/>
    <sheet name="L4" sheetId="8" r:id="rId5"/>
    <sheet name="L5" sheetId="9" r:id="rId6"/>
    <sheet name="L6" sheetId="10" r:id="rId7"/>
    <sheet name="L7" sheetId="11" r:id="rId8"/>
    <sheet name="L10" sheetId="13" r:id="rId9"/>
    <sheet name="L11" sheetId="14" r:id="rId10"/>
    <sheet name="L12" sheetId="15" r:id="rId11"/>
    <sheet name="L13" sheetId="16" r:id="rId12"/>
    <sheet name="BL" sheetId="17" r:id="rId13"/>
    <sheet name="GPR Notes" sheetId="18" r:id="rId14"/>
  </sheets>
  <calcPr calcId="145621"/>
</workbook>
</file>

<file path=xl/calcChain.xml><?xml version="1.0" encoding="utf-8"?>
<calcChain xmlns="http://schemas.openxmlformats.org/spreadsheetml/2006/main">
  <c r="P4" i="16" l="1"/>
  <c r="Q4" i="16"/>
  <c r="P5" i="16"/>
  <c r="Q5" i="16"/>
  <c r="P6" i="16"/>
  <c r="Q6" i="16"/>
  <c r="P7" i="16"/>
  <c r="P8" i="16" s="1"/>
  <c r="P9" i="16" s="1"/>
  <c r="P10" i="16" s="1"/>
  <c r="Q7" i="16"/>
  <c r="Q8" i="16" s="1"/>
  <c r="Q9" i="16" s="1"/>
  <c r="Q10" i="16" s="1"/>
  <c r="P5" i="9" l="1"/>
  <c r="P5" i="8"/>
  <c r="K4" i="17"/>
  <c r="K5" i="17" s="1"/>
  <c r="K6" i="17" s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R6" i="1"/>
  <c r="R8" i="1"/>
  <c r="R7" i="1" s="1"/>
  <c r="Q5" i="12"/>
  <c r="Q6" i="12"/>
  <c r="Q7" i="12"/>
  <c r="Q8" i="12"/>
  <c r="Q9" i="12"/>
  <c r="Q10" i="12"/>
  <c r="Q11" i="12"/>
  <c r="Q4" i="12"/>
  <c r="P5" i="12"/>
  <c r="P6" i="12"/>
  <c r="P7" i="12"/>
  <c r="P8" i="12"/>
  <c r="P9" i="12"/>
  <c r="P10" i="12"/>
  <c r="P11" i="12"/>
  <c r="P4" i="12"/>
  <c r="M3" i="17" l="1"/>
  <c r="P5" i="13" l="1"/>
  <c r="P6" i="13"/>
  <c r="P7" i="13"/>
  <c r="P8" i="13"/>
  <c r="P9" i="13"/>
  <c r="P10" i="13"/>
  <c r="P4" i="13"/>
  <c r="Q5" i="13" l="1"/>
  <c r="Q6" i="13"/>
  <c r="Q7" i="13"/>
  <c r="Q8" i="13"/>
  <c r="Q9" i="13"/>
  <c r="Q10" i="13"/>
  <c r="Q4" i="13"/>
  <c r="L4" i="17"/>
  <c r="M4" i="17" s="1"/>
  <c r="L5" i="17" l="1"/>
  <c r="Q4" i="15"/>
  <c r="Q5" i="15" s="1"/>
  <c r="Q6" i="15" s="1"/>
  <c r="Q7" i="15" s="1"/>
  <c r="P4" i="15"/>
  <c r="P5" i="15" s="1"/>
  <c r="P6" i="15" s="1"/>
  <c r="P7" i="15" s="1"/>
  <c r="Q5" i="14"/>
  <c r="Q6" i="14" s="1"/>
  <c r="Q7" i="14" s="1"/>
  <c r="Q8" i="14" s="1"/>
  <c r="Q9" i="14" s="1"/>
  <c r="Q10" i="14" s="1"/>
  <c r="Q4" i="14"/>
  <c r="P6" i="14"/>
  <c r="P7" i="14"/>
  <c r="P8" i="14"/>
  <c r="P9" i="14" s="1"/>
  <c r="P10" i="14" s="1"/>
  <c r="P5" i="14"/>
  <c r="P4" i="14"/>
  <c r="M5" i="17" l="1"/>
  <c r="L6" i="17"/>
  <c r="J8" i="16"/>
  <c r="J7" i="16"/>
  <c r="J6" i="16"/>
  <c r="J8" i="15"/>
  <c r="J7" i="15"/>
  <c r="J6" i="15"/>
  <c r="J8" i="14"/>
  <c r="J7" i="14"/>
  <c r="J6" i="14"/>
  <c r="J8" i="13"/>
  <c r="J7" i="13"/>
  <c r="J6" i="13"/>
  <c r="J8" i="12"/>
  <c r="J7" i="12"/>
  <c r="J6" i="12"/>
  <c r="Q5" i="11"/>
  <c r="Q6" i="11" s="1"/>
  <c r="Q4" i="11"/>
  <c r="P4" i="11"/>
  <c r="J8" i="11"/>
  <c r="J7" i="11"/>
  <c r="J6" i="11"/>
  <c r="Q7" i="10"/>
  <c r="Q8" i="10" s="1"/>
  <c r="Q9" i="10" s="1"/>
  <c r="Q6" i="10"/>
  <c r="Q5" i="10"/>
  <c r="P5" i="10"/>
  <c r="P6" i="10" s="1"/>
  <c r="P7" i="10" s="1"/>
  <c r="P8" i="10" s="1"/>
  <c r="P9" i="10" s="1"/>
  <c r="J8" i="10"/>
  <c r="J7" i="10"/>
  <c r="J6" i="10"/>
  <c r="Q4" i="9"/>
  <c r="Q5" i="9" s="1"/>
  <c r="Q6" i="9" s="1"/>
  <c r="P4" i="9"/>
  <c r="P6" i="9" s="1"/>
  <c r="J8" i="9"/>
  <c r="J7" i="9"/>
  <c r="J6" i="9"/>
  <c r="P9" i="8"/>
  <c r="P7" i="8"/>
  <c r="P6" i="8"/>
  <c r="P8" i="8" s="1"/>
  <c r="Q4" i="8"/>
  <c r="Q6" i="8" s="1"/>
  <c r="P4" i="8"/>
  <c r="J8" i="8"/>
  <c r="J7" i="8"/>
  <c r="J6" i="8"/>
  <c r="Q5" i="6"/>
  <c r="Q8" i="6" s="1"/>
  <c r="P5" i="6"/>
  <c r="P6" i="6" s="1"/>
  <c r="Q4" i="5"/>
  <c r="Q5" i="5" s="1"/>
  <c r="Q6" i="5" s="1"/>
  <c r="Q7" i="5" s="1"/>
  <c r="P4" i="5"/>
  <c r="P5" i="5" s="1"/>
  <c r="J8" i="6"/>
  <c r="J7" i="6"/>
  <c r="J6" i="6"/>
  <c r="J8" i="5"/>
  <c r="J7" i="5"/>
  <c r="J6" i="5"/>
  <c r="Q6" i="1"/>
  <c r="Q7" i="1"/>
  <c r="Q5" i="1"/>
  <c r="R4" i="1"/>
  <c r="Q4" i="1"/>
  <c r="J8" i="1"/>
  <c r="J7" i="1"/>
  <c r="J6" i="1"/>
  <c r="Q7" i="6" l="1"/>
  <c r="Q4" i="6"/>
  <c r="Q6" i="6"/>
  <c r="P7" i="6"/>
  <c r="L7" i="17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M6" i="17"/>
  <c r="P5" i="11"/>
  <c r="P6" i="11"/>
  <c r="P6" i="5"/>
  <c r="P9" i="9"/>
  <c r="P7" i="9"/>
  <c r="P8" i="9"/>
  <c r="Q9" i="9"/>
  <c r="Q8" i="9"/>
  <c r="Q7" i="9"/>
  <c r="P12" i="10"/>
  <c r="P10" i="10"/>
  <c r="Q8" i="8"/>
  <c r="Q7" i="8"/>
  <c r="Q9" i="8" s="1"/>
  <c r="Q5" i="8"/>
  <c r="Q12" i="10"/>
  <c r="Q10" i="10"/>
  <c r="P9" i="11"/>
  <c r="P8" i="11"/>
  <c r="P7" i="11"/>
  <c r="P10" i="11"/>
  <c r="Q9" i="11"/>
  <c r="Q8" i="11"/>
  <c r="Q7" i="11"/>
  <c r="Q10" i="11"/>
  <c r="P8" i="6"/>
  <c r="P4" i="6"/>
  <c r="L42" i="17" l="1"/>
  <c r="M42" i="17" s="1"/>
  <c r="M7" i="17"/>
  <c r="P11" i="10"/>
  <c r="Q11" i="10"/>
  <c r="P7" i="5"/>
  <c r="M8" i="17" l="1"/>
  <c r="M9" i="17" l="1"/>
  <c r="M10" i="17" l="1"/>
  <c r="M11" i="17" l="1"/>
  <c r="M12" i="17" l="1"/>
  <c r="M13" i="17" l="1"/>
  <c r="M14" i="17" l="1"/>
  <c r="M15" i="17" l="1"/>
  <c r="M16" i="17" l="1"/>
  <c r="M17" i="17" l="1"/>
  <c r="M18" i="17" l="1"/>
  <c r="M19" i="17" l="1"/>
  <c r="M20" i="17" l="1"/>
  <c r="M21" i="17" l="1"/>
  <c r="M22" i="17" l="1"/>
  <c r="M23" i="17" l="1"/>
  <c r="M24" i="17" l="1"/>
  <c r="M25" i="17" l="1"/>
  <c r="M26" i="17" l="1"/>
  <c r="M27" i="17" l="1"/>
  <c r="M28" i="17" l="1"/>
  <c r="M29" i="17" l="1"/>
  <c r="M30" i="17" l="1"/>
  <c r="M31" i="17" l="1"/>
  <c r="M32" i="17" l="1"/>
  <c r="M33" i="17" l="1"/>
  <c r="M34" i="17" l="1"/>
  <c r="M35" i="17" l="1"/>
  <c r="M36" i="17" l="1"/>
  <c r="M37" i="17" l="1"/>
  <c r="M38" i="17" l="1"/>
  <c r="M39" i="17" l="1"/>
  <c r="M41" i="17" l="1"/>
  <c r="M40" i="17"/>
</calcChain>
</file>

<file path=xl/sharedStrings.xml><?xml version="1.0" encoding="utf-8"?>
<sst xmlns="http://schemas.openxmlformats.org/spreadsheetml/2006/main" count="725" uniqueCount="254">
  <si>
    <t>From</t>
  </si>
  <si>
    <t>To</t>
  </si>
  <si>
    <t>HD</t>
  </si>
  <si>
    <t>VD</t>
  </si>
  <si>
    <t>2-2</t>
  </si>
  <si>
    <t>2-1</t>
  </si>
  <si>
    <t>2-3</t>
  </si>
  <si>
    <t>2-4</t>
  </si>
  <si>
    <t>2-5</t>
  </si>
  <si>
    <t>2-6</t>
  </si>
  <si>
    <t>Distance (full line)</t>
  </si>
  <si>
    <t>Distance (SW - midpoint)</t>
  </si>
  <si>
    <t>Distance (NE - midpoint)</t>
  </si>
  <si>
    <t>0</t>
  </si>
  <si>
    <t>Station</t>
  </si>
  <si>
    <t>X</t>
  </si>
  <si>
    <t>Z</t>
  </si>
  <si>
    <t>1-1</t>
  </si>
  <si>
    <t>1-2</t>
  </si>
  <si>
    <t>1-3</t>
  </si>
  <si>
    <t>1-4</t>
  </si>
  <si>
    <t>1-5</t>
  </si>
  <si>
    <t>3-1</t>
  </si>
  <si>
    <t>3-2</t>
  </si>
  <si>
    <t>3-3</t>
  </si>
  <si>
    <t>3-4</t>
  </si>
  <si>
    <t>3-5</t>
  </si>
  <si>
    <t>3-6</t>
  </si>
  <si>
    <t>BL</t>
  </si>
  <si>
    <t>NE</t>
  </si>
  <si>
    <t>SW</t>
  </si>
  <si>
    <t>UTME</t>
  </si>
  <si>
    <t>UTMN</t>
  </si>
  <si>
    <t>4-1</t>
  </si>
  <si>
    <t>4-2</t>
  </si>
  <si>
    <t>4-4</t>
  </si>
  <si>
    <t>4-3</t>
  </si>
  <si>
    <t>4-5</t>
  </si>
  <si>
    <t>4-6</t>
  </si>
  <si>
    <t>4-7</t>
  </si>
  <si>
    <t>5-1</t>
  </si>
  <si>
    <t>5-2</t>
  </si>
  <si>
    <t>5-3</t>
  </si>
  <si>
    <t>5-4</t>
  </si>
  <si>
    <t>5-5</t>
  </si>
  <si>
    <t>5-6</t>
  </si>
  <si>
    <t>5-7</t>
  </si>
  <si>
    <t>Shaft 2012-1 is 19.0 m E of 4-5 (perpendicular to line / same Z)</t>
  </si>
  <si>
    <t>6-2</t>
  </si>
  <si>
    <t>6-1</t>
  </si>
  <si>
    <t>6-3</t>
  </si>
  <si>
    <t>6-4</t>
  </si>
  <si>
    <t>6-5</t>
  </si>
  <si>
    <t>6-6</t>
  </si>
  <si>
    <t>6-7</t>
  </si>
  <si>
    <t>6-8</t>
  </si>
  <si>
    <t>6-10</t>
  </si>
  <si>
    <t>6-9</t>
  </si>
  <si>
    <t>7-0</t>
  </si>
  <si>
    <t>7-1</t>
  </si>
  <si>
    <t>7-2</t>
  </si>
  <si>
    <t>7-3</t>
  </si>
  <si>
    <t>7-4</t>
  </si>
  <si>
    <t>7-5</t>
  </si>
  <si>
    <t>7-6</t>
  </si>
  <si>
    <t>7-7</t>
  </si>
  <si>
    <t>12-1</t>
  </si>
  <si>
    <t>12-2</t>
  </si>
  <si>
    <t>12-3</t>
  </si>
  <si>
    <t>12-4</t>
  </si>
  <si>
    <t>12-5</t>
  </si>
  <si>
    <t>11-1</t>
  </si>
  <si>
    <t>11-2</t>
  </si>
  <si>
    <t>11-3</t>
  </si>
  <si>
    <t>11-4</t>
  </si>
  <si>
    <t>11-5</t>
  </si>
  <si>
    <t>11-6</t>
  </si>
  <si>
    <t>11-7</t>
  </si>
  <si>
    <t>11-8</t>
  </si>
  <si>
    <t>13-1</t>
  </si>
  <si>
    <t>13-2</t>
  </si>
  <si>
    <t>13-3</t>
  </si>
  <si>
    <t>13-4</t>
  </si>
  <si>
    <t>13-5</t>
  </si>
  <si>
    <t>13-6</t>
  </si>
  <si>
    <t>13-7</t>
  </si>
  <si>
    <t>13-8</t>
  </si>
  <si>
    <t>10-1</t>
  </si>
  <si>
    <t>10-2</t>
  </si>
  <si>
    <t>10-3</t>
  </si>
  <si>
    <t>10-4</t>
  </si>
  <si>
    <t>10-5</t>
  </si>
  <si>
    <t>10-6</t>
  </si>
  <si>
    <t>10-7</t>
  </si>
  <si>
    <t>10-8</t>
  </si>
  <si>
    <t>3A-1</t>
  </si>
  <si>
    <t>3A-2</t>
  </si>
  <si>
    <t>3A-3</t>
  </si>
  <si>
    <t>3A-4</t>
  </si>
  <si>
    <t>3A-5</t>
  </si>
  <si>
    <t>3A-6</t>
  </si>
  <si>
    <t>3A-7</t>
  </si>
  <si>
    <t>3A-8</t>
  </si>
  <si>
    <t>3A-9</t>
  </si>
  <si>
    <t>BL-1</t>
  </si>
  <si>
    <t>BL-2</t>
  </si>
  <si>
    <t>BL-3</t>
  </si>
  <si>
    <t>BL-4</t>
  </si>
  <si>
    <t>BL-5</t>
  </si>
  <si>
    <t>BL-6</t>
  </si>
  <si>
    <t>BL-7</t>
  </si>
  <si>
    <t>BL-8</t>
  </si>
  <si>
    <t>BL-9</t>
  </si>
  <si>
    <t>BL-10</t>
  </si>
  <si>
    <t>BL-11</t>
  </si>
  <si>
    <t>BL-12</t>
  </si>
  <si>
    <t>BL-13</t>
  </si>
  <si>
    <t>BL-14</t>
  </si>
  <si>
    <t>BL-15</t>
  </si>
  <si>
    <t>BL-16</t>
  </si>
  <si>
    <t>BL-17</t>
  </si>
  <si>
    <t>BL-18</t>
  </si>
  <si>
    <t>BL-19</t>
  </si>
  <si>
    <t>BL-20</t>
  </si>
  <si>
    <t>BL-21</t>
  </si>
  <si>
    <t>BL-22</t>
  </si>
  <si>
    <t>BL-23</t>
  </si>
  <si>
    <t>BL-24</t>
  </si>
  <si>
    <t>BL-25</t>
  </si>
  <si>
    <t>BL-26</t>
  </si>
  <si>
    <t>BL-27</t>
  </si>
  <si>
    <t>BL-28</t>
  </si>
  <si>
    <t>BL-29</t>
  </si>
  <si>
    <t>BL-30</t>
  </si>
  <si>
    <t>BL-31</t>
  </si>
  <si>
    <t>BL-32</t>
  </si>
  <si>
    <t>BL-33</t>
  </si>
  <si>
    <t>BL-34</t>
  </si>
  <si>
    <t>BL-35</t>
  </si>
  <si>
    <t>BL-36</t>
  </si>
  <si>
    <t>BL-37</t>
  </si>
  <si>
    <t>BL-38</t>
  </si>
  <si>
    <t>BL-39</t>
  </si>
  <si>
    <t>BL-40</t>
  </si>
  <si>
    <t>BL-41</t>
  </si>
  <si>
    <t>BL-42</t>
  </si>
  <si>
    <t>BL-43</t>
  </si>
  <si>
    <t>BL-44</t>
  </si>
  <si>
    <t>BL-45</t>
  </si>
  <si>
    <t>BL-46</t>
  </si>
  <si>
    <t>L13-1</t>
  </si>
  <si>
    <t>L13-6</t>
  </si>
  <si>
    <t>L13-8</t>
  </si>
  <si>
    <t>L12-1</t>
  </si>
  <si>
    <t>L12-3</t>
  </si>
  <si>
    <t>L12-5</t>
  </si>
  <si>
    <t>L11-1</t>
  </si>
  <si>
    <t>L11-6</t>
  </si>
  <si>
    <t>L11-8</t>
  </si>
  <si>
    <t>L10-1</t>
  </si>
  <si>
    <t>L10-5</t>
  </si>
  <si>
    <t>L10-8</t>
  </si>
  <si>
    <t>L3A-1</t>
  </si>
  <si>
    <t>L3A-4</t>
  </si>
  <si>
    <t>L1</t>
  </si>
  <si>
    <t>start NE to SW</t>
  </si>
  <si>
    <t>File 9</t>
  </si>
  <si>
    <t>Start SW to NE</t>
  </si>
  <si>
    <t>L2</t>
  </si>
  <si>
    <t>Start NE to SW</t>
  </si>
  <si>
    <t>File 13</t>
  </si>
  <si>
    <t>File 6</t>
  </si>
  <si>
    <t>File 12</t>
  </si>
  <si>
    <t>L3</t>
  </si>
  <si>
    <t xml:space="preserve">File 14 </t>
  </si>
  <si>
    <t xml:space="preserve">Started at line at SW end of L3 and surveyed inbetween the lines untill we hit outcrop. </t>
  </si>
  <si>
    <t>File 16</t>
  </si>
  <si>
    <t>L3a</t>
  </si>
  <si>
    <t>Start SW to NE hit outcrop at m 15</t>
  </si>
  <si>
    <t>File 17</t>
  </si>
  <si>
    <t>L4</t>
  </si>
  <si>
    <t>Start of NE to SW</t>
  </si>
  <si>
    <t>File 18</t>
  </si>
  <si>
    <t>L5</t>
  </si>
  <si>
    <t>Start at SW to NE</t>
  </si>
  <si>
    <t>File 19</t>
  </si>
  <si>
    <t>L6</t>
  </si>
  <si>
    <t xml:space="preserve">Start at NE end to SW </t>
  </si>
  <si>
    <t xml:space="preserve">File 20 </t>
  </si>
  <si>
    <t xml:space="preserve">L7 </t>
  </si>
  <si>
    <t xml:space="preserve">Start at SW end to NE </t>
  </si>
  <si>
    <t>File 21</t>
  </si>
  <si>
    <t xml:space="preserve">L10 </t>
  </si>
  <si>
    <t>Length 410m</t>
  </si>
  <si>
    <t>File 22</t>
  </si>
  <si>
    <t>L11</t>
  </si>
  <si>
    <t>Length 290m</t>
  </si>
  <si>
    <t>File 23</t>
  </si>
  <si>
    <t>Length 295m</t>
  </si>
  <si>
    <t>L13</t>
  </si>
  <si>
    <t>L12</t>
  </si>
  <si>
    <t>File 25</t>
  </si>
  <si>
    <t>Length 160m</t>
  </si>
  <si>
    <t>Switched to 25 MhZ antenna</t>
  </si>
  <si>
    <t>File 28</t>
  </si>
  <si>
    <t>Start at NE end to SW</t>
  </si>
  <si>
    <t>File 29</t>
  </si>
  <si>
    <t>Length 120m</t>
  </si>
  <si>
    <t>File 30</t>
  </si>
  <si>
    <t xml:space="preserve">Start from outcrop second marker is at the SW end of the line and goes to the NE end.  The outcrop is at way point 79 </t>
  </si>
  <si>
    <t xml:space="preserve">File 31 </t>
  </si>
  <si>
    <t xml:space="preserve">Start from NE end to SW </t>
  </si>
  <si>
    <t>Length 200m</t>
  </si>
  <si>
    <t xml:space="preserve">File 32 </t>
  </si>
  <si>
    <t xml:space="preserve">L4 </t>
  </si>
  <si>
    <t>Start from SW end to NE end</t>
  </si>
  <si>
    <t>Length 160 m</t>
  </si>
  <si>
    <t>File 33</t>
  </si>
  <si>
    <t xml:space="preserve">L5 </t>
  </si>
  <si>
    <t>Length 240 m</t>
  </si>
  <si>
    <t xml:space="preserve">File 34 </t>
  </si>
  <si>
    <t xml:space="preserve">L6 </t>
  </si>
  <si>
    <t>File 36</t>
  </si>
  <si>
    <t xml:space="preserve">one blank picket 10m from SW end of the line </t>
  </si>
  <si>
    <t>L7</t>
  </si>
  <si>
    <t xml:space="preserve">Start From NE end to SW end </t>
  </si>
  <si>
    <t>Length 245</t>
  </si>
  <si>
    <t>two blank pickets one at 10m and the other at 30m from the NE end of the line</t>
  </si>
  <si>
    <t>File 37</t>
  </si>
  <si>
    <t xml:space="preserve">L10  </t>
  </si>
  <si>
    <t>Length 170m</t>
  </si>
  <si>
    <t>File 38</t>
  </si>
  <si>
    <t>Length 190 m</t>
  </si>
  <si>
    <t>File 39</t>
  </si>
  <si>
    <t>Length 75m</t>
  </si>
  <si>
    <t xml:space="preserve">File 40 </t>
  </si>
  <si>
    <t>passed the station 13-3 by 10m before putting a surface marker when I relised that it was missed.</t>
  </si>
  <si>
    <t>File 42</t>
  </si>
  <si>
    <t>Start from SE end to NW end</t>
  </si>
  <si>
    <t>Had to use time trigering because we ran out of hip chain for the wheel.</t>
  </si>
  <si>
    <t>Oct 20th</t>
  </si>
  <si>
    <t xml:space="preserve">File 47 </t>
  </si>
  <si>
    <t>BL1</t>
  </si>
  <si>
    <t>start from NW end to SW end</t>
  </si>
  <si>
    <t>File 48</t>
  </si>
  <si>
    <t>Start from N40 Direct SE to NW</t>
  </si>
  <si>
    <t>File 49</t>
  </si>
  <si>
    <t>Start from the road direct NE to SW</t>
  </si>
  <si>
    <t xml:space="preserve">BL-5 </t>
  </si>
  <si>
    <t>L 1</t>
  </si>
  <si>
    <t>L10</t>
  </si>
  <si>
    <t xml:space="preserve">L13 </t>
  </si>
  <si>
    <t>elev</t>
  </si>
  <si>
    <t>elevation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</si>
</sst>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);[Red]\(0\)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49" fontId="0" fillId="0" borderId="0" xfId="0" applyNumberFormat="1"/>
    <xf numFmtId="49" fontId="2" fillId="0" borderId="1" xfId="0" applyNumberFormat="1" applyFont="1" applyBorder="1"/>
    <xf numFmtId="49" fontId="0" fillId="0" borderId="1" xfId="0" applyNumberFormat="1" applyBorder="1"/>
    <xf numFmtId="2" fontId="0" fillId="0" borderId="0" xfId="0" applyNumberFormat="1"/>
    <xf numFmtId="2" fontId="2" fillId="0" borderId="1" xfId="0" applyNumberFormat="1" applyFont="1" applyBorder="1"/>
    <xf numFmtId="2" fontId="0" fillId="0" borderId="1" xfId="0" applyNumberFormat="1" applyBorder="1"/>
    <xf numFmtId="1" fontId="0" fillId="0" borderId="0" xfId="0" applyNumberFormat="1"/>
    <xf numFmtId="1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Border="1"/>
    <xf numFmtId="2" fontId="0" fillId="0" borderId="0" xfId="0" applyNumberFormat="1" applyBorder="1"/>
    <xf numFmtId="49" fontId="0" fillId="0" borderId="0" xfId="0" applyNumberFormat="1" applyBorder="1"/>
    <xf numFmtId="49" fontId="0" fillId="0" borderId="2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0" xfId="0"/>
    <xf numFmtId="49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1" fontId="0" fillId="0" borderId="1" xfId="0" applyNumberFormat="1" applyBorder="1"/>
    <xf numFmtId="0" fontId="0" fillId="0" borderId="0" xfId="0" applyNumberFormat="1"/>
    <xf numFmtId="2" fontId="1" fillId="0" borderId="0" xfId="0" applyNumberFormat="1" applyFont="1"/>
    <xf numFmtId="1" fontId="0" fillId="0" borderId="0" xfId="0" applyNumberFormat="1" applyBorder="1"/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0"/>
  <sheetViews>
    <sheetView tabSelected="1" workbookViewId="0">
      <selection activeCell="O12" sqref="O12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  <col min="22" max="22" width="9.140625" style="20"/>
  </cols>
  <sheetData>
    <row r="2" spans="2:18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101</v>
      </c>
      <c r="H2" s="1">
        <v>590415</v>
      </c>
      <c r="I2" s="1">
        <v>7075834</v>
      </c>
      <c r="J2" s="1">
        <v>540.4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18" x14ac:dyDescent="0.25">
      <c r="B3" s="4" t="s">
        <v>18</v>
      </c>
      <c r="C3" s="4" t="s">
        <v>17</v>
      </c>
      <c r="D3" s="7">
        <v>6.8</v>
      </c>
      <c r="E3" s="7">
        <v>0.86</v>
      </c>
      <c r="G3" s="1">
        <v>102</v>
      </c>
      <c r="H3" s="1">
        <v>590362</v>
      </c>
      <c r="I3" s="1">
        <v>7075761</v>
      </c>
      <c r="J3" s="1">
        <v>537.70000000000005</v>
      </c>
      <c r="L3" s="20">
        <v>590415</v>
      </c>
      <c r="M3" s="20">
        <v>7075834</v>
      </c>
      <c r="N3" s="20">
        <v>540.55999999999995</v>
      </c>
      <c r="O3" s="4" t="s">
        <v>17</v>
      </c>
      <c r="P3" s="7">
        <v>0</v>
      </c>
      <c r="Q3" s="7">
        <v>0</v>
      </c>
      <c r="R3" s="10" t="s">
        <v>29</v>
      </c>
    </row>
    <row r="4" spans="2:18" x14ac:dyDescent="0.25">
      <c r="B4" s="4" t="s">
        <v>19</v>
      </c>
      <c r="C4" s="4" t="s">
        <v>18</v>
      </c>
      <c r="D4" s="7">
        <v>53.7</v>
      </c>
      <c r="E4" s="7">
        <v>6.2</v>
      </c>
      <c r="G4" s="1">
        <v>102</v>
      </c>
      <c r="H4" s="1">
        <v>590362</v>
      </c>
      <c r="I4" s="1">
        <v>7075761</v>
      </c>
      <c r="J4" s="1">
        <v>537.70000000000005</v>
      </c>
      <c r="L4" s="20">
        <v>590410.95739999996</v>
      </c>
      <c r="M4" s="20">
        <v>7075828.432</v>
      </c>
      <c r="N4" s="20">
        <v>539.70000000000005</v>
      </c>
      <c r="O4" s="4" t="s">
        <v>18</v>
      </c>
      <c r="P4" s="7">
        <f>D3</f>
        <v>6.8</v>
      </c>
      <c r="Q4" s="7">
        <f>-E3</f>
        <v>-0.86</v>
      </c>
      <c r="R4" t="s">
        <v>28</v>
      </c>
    </row>
    <row r="5" spans="2:18" x14ac:dyDescent="0.25">
      <c r="B5" s="4" t="s">
        <v>20</v>
      </c>
      <c r="C5" s="4" t="s">
        <v>19</v>
      </c>
      <c r="D5" s="7">
        <v>19.13</v>
      </c>
      <c r="E5" s="7">
        <v>0.24</v>
      </c>
      <c r="L5" s="20">
        <v>590379.03249999997</v>
      </c>
      <c r="M5" s="20">
        <v>7075784.46</v>
      </c>
      <c r="N5" s="20">
        <v>533.5</v>
      </c>
      <c r="O5" s="4" t="s">
        <v>19</v>
      </c>
      <c r="P5" s="7">
        <f>P4+D4</f>
        <v>60.5</v>
      </c>
      <c r="Q5" s="7">
        <f>Q4-E4</f>
        <v>-7.0600000000000005</v>
      </c>
      <c r="R5" s="10"/>
    </row>
    <row r="6" spans="2:18" x14ac:dyDescent="0.25">
      <c r="B6" s="4" t="s">
        <v>21</v>
      </c>
      <c r="C6" s="4" t="s">
        <v>20</v>
      </c>
      <c r="D6" s="7">
        <v>9.52</v>
      </c>
      <c r="E6" s="7">
        <v>-1.98</v>
      </c>
      <c r="G6" s="30" t="s">
        <v>10</v>
      </c>
      <c r="H6" s="30"/>
      <c r="I6" s="30"/>
      <c r="J6" s="9">
        <f>SQRT((H2-H4)^2+(I2-I4)^2)</f>
        <v>90.210864090751286</v>
      </c>
      <c r="L6" s="20">
        <v>590367.65969999996</v>
      </c>
      <c r="M6" s="20">
        <v>7075768.7949999999</v>
      </c>
      <c r="N6" s="20">
        <v>533.26</v>
      </c>
      <c r="O6" s="4" t="s">
        <v>20</v>
      </c>
      <c r="P6" s="7">
        <f>P5+D5</f>
        <v>79.63</v>
      </c>
      <c r="Q6" s="7">
        <f>Q5-E5</f>
        <v>-7.3000000000000007</v>
      </c>
    </row>
    <row r="7" spans="2:18" x14ac:dyDescent="0.25">
      <c r="B7" s="4"/>
      <c r="C7" s="4"/>
      <c r="D7" s="7"/>
      <c r="E7" s="7"/>
      <c r="G7" s="30" t="s">
        <v>11</v>
      </c>
      <c r="H7" s="30"/>
      <c r="I7" s="30"/>
      <c r="J7" s="9">
        <f>SQRT((H4-H3)^2 +(I4-I3)^2)</f>
        <v>0</v>
      </c>
      <c r="L7" s="20">
        <v>590362</v>
      </c>
      <c r="M7" s="20">
        <v>7075761</v>
      </c>
      <c r="N7" s="20">
        <v>535.24</v>
      </c>
      <c r="O7" s="4" t="s">
        <v>21</v>
      </c>
      <c r="P7" s="7">
        <f>P6+D6</f>
        <v>89.149999999999991</v>
      </c>
      <c r="Q7" s="7">
        <f>Q6-E6</f>
        <v>-5.32</v>
      </c>
      <c r="R7" s="10" t="s">
        <v>30</v>
      </c>
    </row>
    <row r="8" spans="2:18" x14ac:dyDescent="0.25">
      <c r="B8" s="4"/>
      <c r="C8" s="4"/>
      <c r="D8" s="7"/>
      <c r="E8" s="7"/>
      <c r="G8" s="30" t="s">
        <v>12</v>
      </c>
      <c r="H8" s="30"/>
      <c r="I8" s="30"/>
      <c r="J8" s="9">
        <f>SQRT((H2-H3)^2+(I2-I3)^2)</f>
        <v>90.210864090751286</v>
      </c>
      <c r="L8" s="9"/>
      <c r="M8" s="9"/>
      <c r="N8" s="24"/>
      <c r="O8" s="4"/>
      <c r="P8" s="7"/>
      <c r="Q8" s="7"/>
    </row>
    <row r="14" spans="2:18" x14ac:dyDescent="0.25">
      <c r="B14" s="25"/>
      <c r="C14" s="22"/>
      <c r="D14" s="22"/>
      <c r="F14" s="22"/>
      <c r="G14" s="20"/>
      <c r="H14" s="22"/>
      <c r="I14" s="22"/>
    </row>
    <row r="15" spans="2:18" x14ac:dyDescent="0.25">
      <c r="B15" s="25"/>
      <c r="C15" s="22"/>
      <c r="D15" s="22"/>
      <c r="E15" s="22"/>
      <c r="F15" s="22"/>
      <c r="G15" s="20"/>
      <c r="H15" s="22"/>
      <c r="I15" s="22"/>
    </row>
    <row r="16" spans="2:18" x14ac:dyDescent="0.25">
      <c r="B16" s="25"/>
      <c r="C16" s="22"/>
      <c r="D16" s="22"/>
      <c r="E16" s="22"/>
      <c r="F16" s="22"/>
      <c r="G16" s="20"/>
      <c r="H16" s="22"/>
      <c r="I16" s="22"/>
    </row>
    <row r="17" spans="2:19" x14ac:dyDescent="0.25">
      <c r="B17" s="25"/>
      <c r="C17" s="22"/>
      <c r="D17" s="22"/>
      <c r="E17" s="22"/>
      <c r="F17" s="22"/>
      <c r="G17" s="20"/>
      <c r="H17" s="22"/>
      <c r="I17" s="22"/>
    </row>
    <row r="18" spans="2:19" x14ac:dyDescent="0.25">
      <c r="B18" s="25"/>
      <c r="C18" s="22"/>
      <c r="D18" s="22"/>
      <c r="E18" s="22"/>
      <c r="F18" s="20"/>
      <c r="G18" s="20"/>
      <c r="H18" s="22"/>
      <c r="I18" s="20"/>
    </row>
    <row r="19" spans="2:19" x14ac:dyDescent="0.25">
      <c r="C19" s="22"/>
      <c r="D19" s="22"/>
    </row>
    <row r="25" spans="2:19" x14ac:dyDescent="0.25">
      <c r="H25" s="22"/>
      <c r="I25" s="22"/>
      <c r="J25" s="20"/>
      <c r="O25" s="20"/>
      <c r="P25" s="22"/>
      <c r="S25" s="22"/>
    </row>
    <row r="26" spans="2:19" x14ac:dyDescent="0.25">
      <c r="E26" s="22"/>
      <c r="H26" s="22"/>
      <c r="I26" s="22"/>
      <c r="J26" s="20"/>
      <c r="K26" s="20"/>
      <c r="O26" s="20"/>
      <c r="P26" s="22"/>
      <c r="S26" s="22"/>
    </row>
    <row r="27" spans="2:19" x14ac:dyDescent="0.25">
      <c r="E27" s="22"/>
      <c r="H27" s="22"/>
      <c r="I27" s="22"/>
      <c r="J27" s="20"/>
      <c r="K27" s="20"/>
      <c r="O27" s="20"/>
      <c r="P27" s="22"/>
      <c r="R27" s="20"/>
      <c r="S27" s="22"/>
    </row>
    <row r="28" spans="2:19" x14ac:dyDescent="0.25">
      <c r="E28" s="22"/>
      <c r="H28" s="22"/>
      <c r="I28" s="22"/>
      <c r="J28" s="20"/>
      <c r="K28" s="20"/>
      <c r="O28" s="20"/>
      <c r="P28" s="22"/>
      <c r="R28" s="20"/>
      <c r="S28" s="22"/>
    </row>
    <row r="29" spans="2:19" x14ac:dyDescent="0.25">
      <c r="E29" s="22"/>
      <c r="H29" s="22"/>
      <c r="I29" s="22"/>
      <c r="J29" s="20"/>
      <c r="K29" s="20"/>
      <c r="O29" s="20"/>
      <c r="P29" s="22"/>
      <c r="R29" s="20"/>
      <c r="S29" s="22"/>
    </row>
    <row r="30" spans="2:19" x14ac:dyDescent="0.25">
      <c r="E30" s="22"/>
      <c r="O30" s="20"/>
      <c r="P30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5"/>
  <sheetViews>
    <sheetView topLeftCell="E1" workbookViewId="0">
      <selection activeCell="N12" sqref="N12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12" max="13" width="8.7109375" style="8"/>
    <col min="14" max="14" width="9.140625" style="8"/>
    <col min="16" max="17" width="8.710937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t="s">
        <v>156</v>
      </c>
      <c r="H2">
        <v>591131</v>
      </c>
      <c r="I2">
        <v>7075264</v>
      </c>
      <c r="J2">
        <v>521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71</v>
      </c>
      <c r="C3" s="4" t="s">
        <v>72</v>
      </c>
      <c r="D3" s="7">
        <v>23.6</v>
      </c>
      <c r="E3" s="7">
        <v>-9.52</v>
      </c>
      <c r="G3" t="s">
        <v>157</v>
      </c>
      <c r="H3">
        <v>591033</v>
      </c>
      <c r="I3">
        <v>7075215</v>
      </c>
      <c r="J3">
        <v>496.1</v>
      </c>
      <c r="L3" s="20">
        <v>591131</v>
      </c>
      <c r="M3" s="20">
        <v>7075264</v>
      </c>
      <c r="N3" s="20">
        <v>544.53</v>
      </c>
      <c r="O3" s="4" t="s">
        <v>71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72</v>
      </c>
      <c r="C4" s="4" t="s">
        <v>73</v>
      </c>
      <c r="D4" s="7">
        <v>31.48</v>
      </c>
      <c r="E4" s="7">
        <v>-3.51</v>
      </c>
      <c r="G4" t="s">
        <v>158</v>
      </c>
      <c r="H4">
        <v>590959</v>
      </c>
      <c r="I4">
        <v>7075178</v>
      </c>
      <c r="J4">
        <v>499.3</v>
      </c>
      <c r="L4" s="20">
        <v>591113.45620000002</v>
      </c>
      <c r="M4" s="20">
        <v>7075255.2280000001</v>
      </c>
      <c r="N4" s="20">
        <v>535.01</v>
      </c>
      <c r="O4" s="4" t="s">
        <v>72</v>
      </c>
      <c r="P4" s="7">
        <f>D3</f>
        <v>23.6</v>
      </c>
      <c r="Q4" s="7">
        <f>E3+Q3</f>
        <v>-9.52</v>
      </c>
      <c r="W4" s="22"/>
    </row>
    <row r="5" spans="2:23" x14ac:dyDescent="0.25">
      <c r="B5" s="4" t="s">
        <v>73</v>
      </c>
      <c r="C5" s="4" t="s">
        <v>74</v>
      </c>
      <c r="D5" s="7">
        <v>18.170000000000002</v>
      </c>
      <c r="E5" s="7">
        <v>-2.1</v>
      </c>
      <c r="L5" s="20">
        <v>591090.05449999997</v>
      </c>
      <c r="M5" s="20">
        <v>7075243.5269999998</v>
      </c>
      <c r="N5" s="20">
        <v>531.5</v>
      </c>
      <c r="O5" s="4" t="s">
        <v>73</v>
      </c>
      <c r="P5" s="7">
        <f t="shared" ref="P5:P10" si="0">D4+P4</f>
        <v>55.08</v>
      </c>
      <c r="Q5" s="7">
        <f t="shared" ref="Q5:Q10" si="1">E4+Q4</f>
        <v>-13.03</v>
      </c>
      <c r="R5" s="10"/>
      <c r="W5" s="22"/>
    </row>
    <row r="6" spans="2:23" x14ac:dyDescent="0.25">
      <c r="B6" s="4" t="s">
        <v>74</v>
      </c>
      <c r="C6" s="4" t="s">
        <v>75</v>
      </c>
      <c r="D6" s="7">
        <v>35.86</v>
      </c>
      <c r="E6" s="7">
        <v>-4.76</v>
      </c>
      <c r="G6" s="30" t="s">
        <v>10</v>
      </c>
      <c r="H6" s="30"/>
      <c r="I6" s="30"/>
      <c r="J6" s="9">
        <f>SQRT((H2-H4)^2+(I2-I4)^2)</f>
        <v>192.3018460649819</v>
      </c>
      <c r="L6" s="20">
        <v>591076.54729999998</v>
      </c>
      <c r="M6" s="20">
        <v>7075236.7740000002</v>
      </c>
      <c r="N6" s="20">
        <v>529.4</v>
      </c>
      <c r="O6" s="4" t="s">
        <v>74</v>
      </c>
      <c r="P6" s="7">
        <f t="shared" si="0"/>
        <v>73.25</v>
      </c>
      <c r="Q6" s="7">
        <f t="shared" si="1"/>
        <v>-15.129999999999999</v>
      </c>
      <c r="W6" s="22"/>
    </row>
    <row r="7" spans="2:23" x14ac:dyDescent="0.25">
      <c r="B7" s="4" t="s">
        <v>75</v>
      </c>
      <c r="C7" s="4" t="s">
        <v>76</v>
      </c>
      <c r="D7" s="7">
        <v>22.72</v>
      </c>
      <c r="E7" s="7">
        <v>-1.39</v>
      </c>
      <c r="G7" s="30" t="s">
        <v>11</v>
      </c>
      <c r="H7" s="30"/>
      <c r="I7" s="30"/>
      <c r="J7" s="9">
        <f>SQRT((H4-H3)^2 +(I4-I3)^2)</f>
        <v>82.734515167492219</v>
      </c>
      <c r="L7" s="20">
        <v>591049.88959999999</v>
      </c>
      <c r="M7" s="20">
        <v>7075223.4450000003</v>
      </c>
      <c r="N7" s="20">
        <v>524.64</v>
      </c>
      <c r="O7" s="4" t="s">
        <v>75</v>
      </c>
      <c r="P7" s="7">
        <f t="shared" si="0"/>
        <v>109.11</v>
      </c>
      <c r="Q7" s="7">
        <f t="shared" si="1"/>
        <v>-19.89</v>
      </c>
      <c r="W7" s="22"/>
    </row>
    <row r="8" spans="2:23" x14ac:dyDescent="0.25">
      <c r="B8" s="4" t="s">
        <v>76</v>
      </c>
      <c r="C8" s="4" t="s">
        <v>77</v>
      </c>
      <c r="D8" s="7">
        <v>26.08</v>
      </c>
      <c r="E8" s="7">
        <v>-0.91</v>
      </c>
      <c r="G8" s="30" t="s">
        <v>12</v>
      </c>
      <c r="H8" s="30"/>
      <c r="I8" s="30"/>
      <c r="J8" s="9">
        <f>SQRT((H2-H3)^2+(I2-I3)^2)</f>
        <v>109.5673308974897</v>
      </c>
      <c r="L8" s="20">
        <v>591033</v>
      </c>
      <c r="M8" s="20">
        <v>7075215</v>
      </c>
      <c r="N8" s="20">
        <v>523.25</v>
      </c>
      <c r="O8" s="4" t="s">
        <v>76</v>
      </c>
      <c r="P8" s="7">
        <f t="shared" si="0"/>
        <v>131.82999999999998</v>
      </c>
      <c r="Q8" s="7">
        <f t="shared" si="1"/>
        <v>-21.28</v>
      </c>
      <c r="R8" t="s">
        <v>28</v>
      </c>
      <c r="W8" s="22"/>
    </row>
    <row r="9" spans="2:23" x14ac:dyDescent="0.25">
      <c r="B9" s="4" t="s">
        <v>77</v>
      </c>
      <c r="C9" s="4" t="s">
        <v>78</v>
      </c>
      <c r="D9" s="7">
        <v>31.58</v>
      </c>
      <c r="E9" s="7">
        <v>4.4400000000000004</v>
      </c>
      <c r="L9" s="20">
        <v>590999.52930000005</v>
      </c>
      <c r="M9" s="20">
        <v>7075198.2649999997</v>
      </c>
      <c r="N9" s="20">
        <v>522.34</v>
      </c>
      <c r="O9" s="4" t="s">
        <v>77</v>
      </c>
      <c r="P9" s="7">
        <f t="shared" si="0"/>
        <v>157.90999999999997</v>
      </c>
      <c r="Q9" s="7">
        <f t="shared" si="1"/>
        <v>-22.19</v>
      </c>
      <c r="W9" s="22"/>
    </row>
    <row r="10" spans="2:23" x14ac:dyDescent="0.25">
      <c r="B10" s="4"/>
      <c r="C10" s="4"/>
      <c r="D10" s="7"/>
      <c r="E10" s="7"/>
      <c r="L10" s="20">
        <v>590959</v>
      </c>
      <c r="M10" s="20">
        <v>7075178</v>
      </c>
      <c r="N10" s="20">
        <v>526.78</v>
      </c>
      <c r="O10" s="4" t="s">
        <v>78</v>
      </c>
      <c r="P10" s="7">
        <f t="shared" si="0"/>
        <v>189.48999999999995</v>
      </c>
      <c r="Q10" s="7">
        <f t="shared" si="1"/>
        <v>-17.75</v>
      </c>
      <c r="R10" s="10" t="s">
        <v>30</v>
      </c>
      <c r="W10" s="22"/>
    </row>
    <row r="11" spans="2:23" x14ac:dyDescent="0.25">
      <c r="C11" s="2" t="s">
        <v>13</v>
      </c>
      <c r="G11" t="s">
        <v>156</v>
      </c>
      <c r="H11">
        <v>591131</v>
      </c>
      <c r="I11">
        <v>7075264</v>
      </c>
      <c r="J11">
        <v>521</v>
      </c>
    </row>
    <row r="12" spans="2:23" x14ac:dyDescent="0.25">
      <c r="G12" t="s">
        <v>157</v>
      </c>
      <c r="H12">
        <v>591033</v>
      </c>
      <c r="I12">
        <v>7075215</v>
      </c>
      <c r="J12">
        <v>496.1</v>
      </c>
    </row>
    <row r="13" spans="2:23" x14ac:dyDescent="0.25">
      <c r="G13" t="s">
        <v>158</v>
      </c>
      <c r="H13">
        <v>590959</v>
      </c>
      <c r="I13">
        <v>7075178</v>
      </c>
      <c r="J13">
        <v>499.3</v>
      </c>
    </row>
    <row r="17" spans="2:14" x14ac:dyDescent="0.25">
      <c r="B17" s="13"/>
      <c r="C17" s="5"/>
      <c r="E17" s="22"/>
      <c r="F17" s="22"/>
      <c r="G17" s="20"/>
    </row>
    <row r="18" spans="2:14" x14ac:dyDescent="0.25">
      <c r="B18" s="13"/>
      <c r="C18" s="5"/>
      <c r="E18" s="22"/>
      <c r="F18" s="20"/>
      <c r="G18" s="20"/>
    </row>
    <row r="19" spans="2:14" x14ac:dyDescent="0.25">
      <c r="B19" s="13"/>
      <c r="C19" s="5"/>
      <c r="E19" s="22"/>
      <c r="F19" s="20"/>
      <c r="G19" s="20"/>
    </row>
    <row r="20" spans="2:14" x14ac:dyDescent="0.25">
      <c r="B20" s="13"/>
      <c r="C20" s="5"/>
      <c r="E20" s="22"/>
      <c r="F20" s="20"/>
      <c r="G20" s="20"/>
    </row>
    <row r="21" spans="2:14" x14ac:dyDescent="0.25">
      <c r="B21" s="13"/>
      <c r="C21" s="5"/>
      <c r="E21" s="22"/>
      <c r="F21" s="20"/>
      <c r="G21" s="20"/>
    </row>
    <row r="22" spans="2:14" x14ac:dyDescent="0.25">
      <c r="B22" s="13"/>
      <c r="C22" s="5"/>
      <c r="E22" s="22"/>
      <c r="F22" s="20"/>
      <c r="G22" s="20"/>
    </row>
    <row r="23" spans="2:14" x14ac:dyDescent="0.25">
      <c r="B23" s="13"/>
      <c r="C23" s="5"/>
      <c r="E23" s="22"/>
      <c r="G23" s="20"/>
    </row>
    <row r="24" spans="2:14" x14ac:dyDescent="0.25">
      <c r="B24" s="13"/>
      <c r="C24" s="5"/>
    </row>
    <row r="25" spans="2:14" x14ac:dyDescent="0.25">
      <c r="M25" s="29"/>
      <c r="N25" s="29"/>
    </row>
    <row r="28" spans="2:14" x14ac:dyDescent="0.25">
      <c r="B28" s="20"/>
      <c r="C28" s="20"/>
      <c r="H28" s="20"/>
      <c r="I28" s="22"/>
    </row>
    <row r="29" spans="2:14" x14ac:dyDescent="0.25">
      <c r="B29" s="20"/>
      <c r="C29" s="20"/>
      <c r="D29" s="22"/>
      <c r="E29" s="22"/>
      <c r="H29" s="20"/>
      <c r="I29" s="22"/>
    </row>
    <row r="30" spans="2:14" x14ac:dyDescent="0.25">
      <c r="B30" s="20"/>
      <c r="C30" s="20"/>
      <c r="D30" s="22"/>
      <c r="E30" s="22"/>
      <c r="H30" s="20"/>
      <c r="I30" s="22"/>
    </row>
    <row r="31" spans="2:14" x14ac:dyDescent="0.25">
      <c r="B31" s="20"/>
      <c r="C31" s="20"/>
      <c r="D31" s="22"/>
      <c r="E31" s="22"/>
      <c r="H31" s="20"/>
      <c r="I31" s="22"/>
    </row>
    <row r="32" spans="2:14" x14ac:dyDescent="0.25">
      <c r="B32" s="20"/>
      <c r="C32" s="20"/>
      <c r="D32" s="22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workbookViewId="0">
      <selection activeCell="O19" sqref="O19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12" max="13" width="8.7109375" style="8"/>
    <col min="14" max="14" width="9.140625" style="8"/>
    <col min="16" max="17" width="8.710937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s="20" t="s">
        <v>153</v>
      </c>
      <c r="H2" s="20">
        <v>591135</v>
      </c>
      <c r="I2" s="20">
        <v>7075212</v>
      </c>
      <c r="J2" s="20">
        <v>508.4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66</v>
      </c>
      <c r="C3" s="4" t="s">
        <v>67</v>
      </c>
      <c r="D3" s="7">
        <v>42.52</v>
      </c>
      <c r="E3" s="7">
        <v>-5.62</v>
      </c>
      <c r="G3" s="20" t="s">
        <v>154</v>
      </c>
      <c r="H3" s="20">
        <v>591088</v>
      </c>
      <c r="I3" s="20">
        <v>7075152</v>
      </c>
      <c r="J3" s="20">
        <v>496.7</v>
      </c>
      <c r="L3" s="20">
        <v>591135</v>
      </c>
      <c r="M3" s="20">
        <v>7075212</v>
      </c>
      <c r="N3" s="20">
        <v>532.62</v>
      </c>
      <c r="O3" s="4" t="s">
        <v>66</v>
      </c>
      <c r="P3" s="7">
        <v>0</v>
      </c>
      <c r="Q3" s="7">
        <v>0</v>
      </c>
      <c r="R3" s="10" t="s">
        <v>29</v>
      </c>
      <c r="V3" s="22"/>
      <c r="W3" s="22"/>
    </row>
    <row r="4" spans="2:23" x14ac:dyDescent="0.25">
      <c r="B4" s="4" t="s">
        <v>67</v>
      </c>
      <c r="C4" s="4" t="s">
        <v>68</v>
      </c>
      <c r="D4" s="7">
        <v>36.700000000000003</v>
      </c>
      <c r="E4" s="7">
        <v>-4.71</v>
      </c>
      <c r="G4" s="20" t="s">
        <v>155</v>
      </c>
      <c r="H4" s="20">
        <v>591065</v>
      </c>
      <c r="I4" s="20">
        <v>7075122</v>
      </c>
      <c r="J4" s="20">
        <v>492.6</v>
      </c>
      <c r="L4" s="20">
        <v>591109.59539999999</v>
      </c>
      <c r="M4" s="20">
        <v>7075179.3370000003</v>
      </c>
      <c r="N4" s="20">
        <v>527</v>
      </c>
      <c r="O4" s="4" t="s">
        <v>67</v>
      </c>
      <c r="P4" s="7">
        <f>D3+P3</f>
        <v>42.52</v>
      </c>
      <c r="Q4" s="7">
        <f>E3+Q3</f>
        <v>-5.62</v>
      </c>
      <c r="V4" s="22"/>
      <c r="W4" s="22"/>
    </row>
    <row r="5" spans="2:23" x14ac:dyDescent="0.25">
      <c r="B5" s="4" t="s">
        <v>68</v>
      </c>
      <c r="C5" s="4" t="s">
        <v>69</v>
      </c>
      <c r="D5" s="7">
        <v>18.71</v>
      </c>
      <c r="E5" s="7">
        <v>-1.79</v>
      </c>
      <c r="L5" s="20">
        <v>591088</v>
      </c>
      <c r="M5" s="20">
        <v>7075152</v>
      </c>
      <c r="N5" s="20">
        <v>522.29</v>
      </c>
      <c r="O5" s="4" t="s">
        <v>68</v>
      </c>
      <c r="P5" s="23">
        <f>D4+P4</f>
        <v>79.22</v>
      </c>
      <c r="Q5" s="23">
        <f>E4+Q4</f>
        <v>-10.33</v>
      </c>
      <c r="R5" s="10" t="s">
        <v>28</v>
      </c>
      <c r="V5" s="22"/>
      <c r="W5" s="22"/>
    </row>
    <row r="6" spans="2:23" x14ac:dyDescent="0.25">
      <c r="B6" s="4" t="s">
        <v>69</v>
      </c>
      <c r="C6" s="4" t="s">
        <v>70</v>
      </c>
      <c r="D6" s="7">
        <v>19.23</v>
      </c>
      <c r="E6" s="7">
        <v>-0.81</v>
      </c>
      <c r="G6" s="30" t="s">
        <v>10</v>
      </c>
      <c r="H6" s="30"/>
      <c r="I6" s="30"/>
      <c r="J6" s="9">
        <f>SQRT((H2-H4)^2+(I2-I4)^2)</f>
        <v>114.0175425099138</v>
      </c>
      <c r="L6" s="20">
        <v>591076.48939999996</v>
      </c>
      <c r="M6" s="20">
        <v>7075136.7719999999</v>
      </c>
      <c r="N6" s="20">
        <v>520.5</v>
      </c>
      <c r="O6" s="4" t="s">
        <v>69</v>
      </c>
      <c r="P6" s="23">
        <f>D5+P5</f>
        <v>97.93</v>
      </c>
      <c r="Q6" s="23">
        <f>E5+Q5</f>
        <v>-12.120000000000001</v>
      </c>
      <c r="V6" s="22"/>
      <c r="W6" s="22"/>
    </row>
    <row r="7" spans="2:23" x14ac:dyDescent="0.25">
      <c r="B7" s="4"/>
      <c r="C7" s="4"/>
      <c r="D7" s="7"/>
      <c r="E7" s="7"/>
      <c r="G7" s="30" t="s">
        <v>11</v>
      </c>
      <c r="H7" s="30"/>
      <c r="I7" s="30"/>
      <c r="J7" s="9">
        <f>SQRT((H4-H3)^2 +(I4-I3)^2)</f>
        <v>37.802116342871599</v>
      </c>
      <c r="L7" s="20">
        <v>591065</v>
      </c>
      <c r="M7" s="20">
        <v>7075122</v>
      </c>
      <c r="N7" s="20">
        <v>519.69000000000005</v>
      </c>
      <c r="O7" s="4" t="s">
        <v>70</v>
      </c>
      <c r="P7" s="23">
        <f>D6+P6</f>
        <v>117.16000000000001</v>
      </c>
      <c r="Q7" s="23">
        <f>E6+Q6</f>
        <v>-12.930000000000001</v>
      </c>
      <c r="R7" s="10" t="s">
        <v>30</v>
      </c>
      <c r="V7" s="22"/>
      <c r="W7" s="22"/>
    </row>
    <row r="8" spans="2:23" x14ac:dyDescent="0.25">
      <c r="B8" s="4"/>
      <c r="C8" s="4"/>
      <c r="D8" s="7"/>
      <c r="E8" s="7"/>
      <c r="G8" s="30" t="s">
        <v>12</v>
      </c>
      <c r="H8" s="30"/>
      <c r="I8" s="30"/>
      <c r="J8" s="9">
        <f>SQRT((H2-H3)^2+(I2-I3)^2)</f>
        <v>76.216796049164913</v>
      </c>
      <c r="L8" s="9"/>
      <c r="M8" s="9"/>
      <c r="N8" s="24"/>
      <c r="O8" s="4"/>
      <c r="P8" s="7"/>
      <c r="Q8" s="7"/>
    </row>
    <row r="11" spans="2:23" x14ac:dyDescent="0.25">
      <c r="G11" t="s">
        <v>153</v>
      </c>
      <c r="H11">
        <v>591135</v>
      </c>
      <c r="I11">
        <v>7075212</v>
      </c>
      <c r="J11">
        <v>508.4</v>
      </c>
    </row>
    <row r="12" spans="2:23" x14ac:dyDescent="0.25">
      <c r="G12" t="s">
        <v>154</v>
      </c>
      <c r="H12">
        <v>591088</v>
      </c>
      <c r="I12">
        <v>7075152</v>
      </c>
      <c r="J12">
        <v>496.7</v>
      </c>
    </row>
    <row r="13" spans="2:23" x14ac:dyDescent="0.25">
      <c r="G13" t="s">
        <v>155</v>
      </c>
      <c r="H13">
        <v>591065</v>
      </c>
      <c r="I13">
        <v>7075122</v>
      </c>
      <c r="J13">
        <v>492.6</v>
      </c>
    </row>
    <row r="20" spans="2:9" x14ac:dyDescent="0.25">
      <c r="B20" s="20"/>
    </row>
    <row r="21" spans="2:9" x14ac:dyDescent="0.25">
      <c r="B21" s="21"/>
      <c r="C21" s="21"/>
      <c r="D21" s="22"/>
    </row>
    <row r="22" spans="2:9" x14ac:dyDescent="0.25">
      <c r="B22" s="25"/>
      <c r="C22" s="5"/>
      <c r="D22" s="22"/>
      <c r="E22" s="22"/>
      <c r="F22" s="20"/>
      <c r="G22" s="20"/>
    </row>
    <row r="23" spans="2:9" x14ac:dyDescent="0.25">
      <c r="B23" s="25"/>
      <c r="C23" s="22"/>
      <c r="D23" s="22"/>
      <c r="E23" s="22"/>
      <c r="F23" s="20"/>
      <c r="G23" s="20"/>
    </row>
    <row r="24" spans="2:9" x14ac:dyDescent="0.25">
      <c r="B24" s="25"/>
      <c r="C24" s="22"/>
      <c r="D24" s="22"/>
      <c r="E24" s="22"/>
      <c r="F24" s="20"/>
      <c r="G24" s="20"/>
    </row>
    <row r="25" spans="2:9" x14ac:dyDescent="0.25">
      <c r="B25" s="25"/>
      <c r="C25" s="22"/>
      <c r="D25" s="22"/>
      <c r="E25" s="22"/>
      <c r="F25" s="20"/>
      <c r="G25" s="20"/>
    </row>
    <row r="26" spans="2:9" x14ac:dyDescent="0.25">
      <c r="B26" s="25"/>
      <c r="C26" s="22"/>
      <c r="D26" s="22"/>
      <c r="E26" s="22"/>
      <c r="F26" s="20"/>
      <c r="G26" s="20"/>
    </row>
    <row r="31" spans="2:9" x14ac:dyDescent="0.25">
      <c r="B31" s="20"/>
      <c r="C31" s="20"/>
      <c r="H31" s="20"/>
      <c r="I31" s="22"/>
    </row>
    <row r="32" spans="2:9" x14ac:dyDescent="0.25">
      <c r="B32" s="20"/>
      <c r="C32" s="20"/>
      <c r="D32" s="22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  <row r="36" spans="2:9" x14ac:dyDescent="0.25">
      <c r="H36" s="20"/>
      <c r="I36" s="22"/>
    </row>
    <row r="37" spans="2:9" x14ac:dyDescent="0.25">
      <c r="H37" s="20"/>
      <c r="I37" s="22"/>
    </row>
    <row r="38" spans="2:9" x14ac:dyDescent="0.25">
      <c r="H38" s="20"/>
      <c r="I38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workbookViewId="0">
      <selection activeCell="L16" sqref="L16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12" max="13" width="8.7109375" style="8"/>
    <col min="14" max="14" width="9.140625" style="8"/>
    <col min="16" max="17" width="8.710937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t="s">
        <v>150</v>
      </c>
      <c r="H2">
        <v>591171</v>
      </c>
      <c r="I2">
        <v>7075209</v>
      </c>
      <c r="J2" s="1">
        <v>539.70000000000005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79</v>
      </c>
      <c r="C3" s="4" t="s">
        <v>80</v>
      </c>
      <c r="D3" s="7">
        <v>23.39</v>
      </c>
      <c r="E3" s="7">
        <v>-10.32</v>
      </c>
      <c r="G3" t="s">
        <v>151</v>
      </c>
      <c r="H3">
        <v>591105</v>
      </c>
      <c r="I3">
        <v>7075116</v>
      </c>
      <c r="J3" s="1">
        <v>539.20000000000005</v>
      </c>
      <c r="L3" s="20">
        <v>591171</v>
      </c>
      <c r="M3" s="20">
        <v>7075209</v>
      </c>
      <c r="N3" s="20">
        <v>542.84</v>
      </c>
      <c r="O3" s="4" t="s">
        <v>79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80</v>
      </c>
      <c r="C4" s="4" t="s">
        <v>81</v>
      </c>
      <c r="D4" s="7">
        <v>19.88</v>
      </c>
      <c r="E4" s="7">
        <v>-2.68</v>
      </c>
      <c r="G4" t="s">
        <v>152</v>
      </c>
      <c r="H4">
        <v>591085</v>
      </c>
      <c r="I4">
        <v>7075092</v>
      </c>
      <c r="J4" s="1">
        <v>531.70000000000005</v>
      </c>
      <c r="L4" s="20">
        <v>591157.06389999995</v>
      </c>
      <c r="M4" s="20">
        <v>7075190.04</v>
      </c>
      <c r="N4" s="20">
        <v>532.52</v>
      </c>
      <c r="O4" s="4" t="s">
        <v>80</v>
      </c>
      <c r="P4" s="7">
        <f>D3+P3</f>
        <v>23.39</v>
      </c>
      <c r="Q4" s="7">
        <f>E3+Q3</f>
        <v>-10.32</v>
      </c>
      <c r="W4" s="22"/>
    </row>
    <row r="5" spans="2:23" x14ac:dyDescent="0.25">
      <c r="B5" s="4" t="s">
        <v>81</v>
      </c>
      <c r="C5" s="4" t="s">
        <v>82</v>
      </c>
      <c r="D5" s="7">
        <v>26.92</v>
      </c>
      <c r="E5" s="7">
        <v>-3.28</v>
      </c>
      <c r="L5" s="20">
        <v>591145.21909999999</v>
      </c>
      <c r="M5" s="20">
        <v>7075173.926</v>
      </c>
      <c r="N5" s="20">
        <v>529.84</v>
      </c>
      <c r="O5" s="4" t="s">
        <v>81</v>
      </c>
      <c r="P5" s="23">
        <f t="shared" ref="P5:P10" si="0">D4+P4</f>
        <v>43.269999999999996</v>
      </c>
      <c r="Q5" s="23">
        <f t="shared" ref="Q5:Q10" si="1">E4+Q4</f>
        <v>-13</v>
      </c>
      <c r="R5" s="10"/>
      <c r="W5" s="22"/>
    </row>
    <row r="6" spans="2:23" x14ac:dyDescent="0.25">
      <c r="B6" s="4" t="s">
        <v>82</v>
      </c>
      <c r="C6" s="4" t="s">
        <v>83</v>
      </c>
      <c r="D6" s="7">
        <v>22.91</v>
      </c>
      <c r="E6" s="7">
        <v>-3.03</v>
      </c>
      <c r="G6" s="30" t="s">
        <v>10</v>
      </c>
      <c r="H6" s="30"/>
      <c r="I6" s="30"/>
      <c r="J6" s="9">
        <f>SQRT((H2-H4)^2+(I2-I4)^2)</f>
        <v>145.2067491544384</v>
      </c>
      <c r="L6" s="20">
        <v>591129.17969999998</v>
      </c>
      <c r="M6" s="20">
        <v>7075152.1050000004</v>
      </c>
      <c r="N6" s="20">
        <v>526.55999999999995</v>
      </c>
      <c r="O6" s="4" t="s">
        <v>82</v>
      </c>
      <c r="P6" s="23">
        <f t="shared" si="0"/>
        <v>70.19</v>
      </c>
      <c r="Q6" s="23">
        <f t="shared" si="1"/>
        <v>-16.28</v>
      </c>
      <c r="W6" s="22"/>
    </row>
    <row r="7" spans="2:23" x14ac:dyDescent="0.25">
      <c r="B7" s="4" t="s">
        <v>83</v>
      </c>
      <c r="C7" s="4" t="s">
        <v>84</v>
      </c>
      <c r="D7" s="7">
        <v>21.13</v>
      </c>
      <c r="E7" s="7">
        <v>-1.03</v>
      </c>
      <c r="G7" s="30" t="s">
        <v>11</v>
      </c>
      <c r="H7" s="30"/>
      <c r="I7" s="30"/>
      <c r="J7" s="9">
        <f>SQRT((H4-H3)^2 +(I4-I3)^2)</f>
        <v>31.240998703626616</v>
      </c>
      <c r="L7" s="20">
        <v>591115.52960000001</v>
      </c>
      <c r="M7" s="20">
        <v>7075133.534</v>
      </c>
      <c r="N7" s="20">
        <v>523.53</v>
      </c>
      <c r="O7" s="4" t="s">
        <v>83</v>
      </c>
      <c r="P7" s="23">
        <f t="shared" si="0"/>
        <v>93.1</v>
      </c>
      <c r="Q7" s="23">
        <f t="shared" si="1"/>
        <v>-19.310000000000002</v>
      </c>
      <c r="W7" s="22"/>
    </row>
    <row r="8" spans="2:23" x14ac:dyDescent="0.25">
      <c r="B8" s="4" t="s">
        <v>84</v>
      </c>
      <c r="C8" s="4" t="s">
        <v>85</v>
      </c>
      <c r="D8" s="7">
        <v>19.579999999999998</v>
      </c>
      <c r="E8" s="7">
        <v>-1.38</v>
      </c>
      <c r="G8" s="30" t="s">
        <v>12</v>
      </c>
      <c r="H8" s="30"/>
      <c r="I8" s="30"/>
      <c r="J8" s="9">
        <f>SQRT((H2-H3)^2+(I2-I3)^2)</f>
        <v>114.03946685248927</v>
      </c>
      <c r="L8" s="20">
        <v>591102.93999999994</v>
      </c>
      <c r="M8" s="20">
        <v>7075116.4069999997</v>
      </c>
      <c r="N8" s="20">
        <v>522.5</v>
      </c>
      <c r="O8" s="4" t="s">
        <v>84</v>
      </c>
      <c r="P8" s="23">
        <f t="shared" si="0"/>
        <v>114.22999999999999</v>
      </c>
      <c r="Q8" s="23">
        <f t="shared" si="1"/>
        <v>-20.340000000000003</v>
      </c>
      <c r="R8" s="10" t="s">
        <v>28</v>
      </c>
      <c r="W8" s="22"/>
    </row>
    <row r="9" spans="2:23" x14ac:dyDescent="0.25">
      <c r="B9" s="4" t="s">
        <v>85</v>
      </c>
      <c r="C9" s="4" t="s">
        <v>86</v>
      </c>
      <c r="D9" s="7">
        <v>10.53</v>
      </c>
      <c r="E9" s="7">
        <v>-3.2</v>
      </c>
      <c r="L9" s="20">
        <v>591091.27390000003</v>
      </c>
      <c r="M9" s="20">
        <v>7075100.5350000001</v>
      </c>
      <c r="N9" s="20">
        <v>521.12</v>
      </c>
      <c r="O9" s="4" t="s">
        <v>85</v>
      </c>
      <c r="P9" s="23">
        <f t="shared" si="0"/>
        <v>133.81</v>
      </c>
      <c r="Q9" s="23">
        <f t="shared" si="1"/>
        <v>-21.720000000000002</v>
      </c>
      <c r="W9" s="22"/>
    </row>
    <row r="10" spans="2:23" x14ac:dyDescent="0.25">
      <c r="B10" s="4"/>
      <c r="C10" s="4"/>
      <c r="D10" s="7"/>
      <c r="E10" s="7"/>
      <c r="L10" s="20">
        <v>591085</v>
      </c>
      <c r="M10" s="20">
        <v>7075092</v>
      </c>
      <c r="N10" s="20">
        <v>517.91999999999996</v>
      </c>
      <c r="O10" s="4" t="s">
        <v>86</v>
      </c>
      <c r="P10" s="23">
        <f t="shared" si="0"/>
        <v>144.34</v>
      </c>
      <c r="Q10" s="23">
        <f t="shared" si="1"/>
        <v>-24.92</v>
      </c>
      <c r="R10" s="10" t="s">
        <v>30</v>
      </c>
      <c r="W10" s="22"/>
    </row>
    <row r="11" spans="2:23" x14ac:dyDescent="0.25">
      <c r="C11" s="2" t="s">
        <v>13</v>
      </c>
    </row>
    <row r="12" spans="2:23" x14ac:dyDescent="0.25">
      <c r="G12" t="s">
        <v>150</v>
      </c>
      <c r="H12">
        <v>591171</v>
      </c>
      <c r="I12">
        <v>7075209</v>
      </c>
      <c r="J12">
        <v>516.20000000000005</v>
      </c>
    </row>
    <row r="13" spans="2:23" x14ac:dyDescent="0.25">
      <c r="G13" t="s">
        <v>151</v>
      </c>
      <c r="H13">
        <v>591105</v>
      </c>
      <c r="I13">
        <v>7075116</v>
      </c>
      <c r="J13">
        <v>493.2</v>
      </c>
    </row>
    <row r="14" spans="2:23" x14ac:dyDescent="0.25">
      <c r="G14" t="s">
        <v>152</v>
      </c>
      <c r="H14">
        <v>591085</v>
      </c>
      <c r="I14">
        <v>7075092</v>
      </c>
      <c r="J14">
        <v>488.4</v>
      </c>
    </row>
    <row r="21" spans="2:16" x14ac:dyDescent="0.25">
      <c r="B21" s="25"/>
      <c r="C21" s="22"/>
      <c r="D21" s="22"/>
      <c r="E21" s="22"/>
      <c r="F21" s="22"/>
      <c r="G21" s="20"/>
    </row>
    <row r="22" spans="2:16" x14ac:dyDescent="0.25">
      <c r="B22" s="25"/>
      <c r="C22" s="22"/>
      <c r="D22" s="22"/>
      <c r="E22" s="22"/>
      <c r="F22" s="22"/>
      <c r="G22" s="22"/>
      <c r="H22" s="22"/>
    </row>
    <row r="23" spans="2:16" x14ac:dyDescent="0.25">
      <c r="B23" s="25"/>
      <c r="C23" s="22"/>
      <c r="D23" s="22"/>
      <c r="E23" s="22"/>
      <c r="F23" s="22"/>
      <c r="G23" s="22"/>
    </row>
    <row r="24" spans="2:16" x14ac:dyDescent="0.25">
      <c r="B24" s="25"/>
      <c r="C24" s="22"/>
      <c r="D24" s="22"/>
      <c r="E24" s="22"/>
      <c r="F24" s="22"/>
      <c r="G24" s="22"/>
    </row>
    <row r="25" spans="2:16" x14ac:dyDescent="0.25">
      <c r="B25" s="25"/>
      <c r="C25" s="22"/>
      <c r="D25" s="22"/>
      <c r="E25" s="22"/>
      <c r="F25" s="22"/>
      <c r="G25" s="22"/>
    </row>
    <row r="26" spans="2:16" x14ac:dyDescent="0.25">
      <c r="B26" s="25"/>
      <c r="C26" s="22"/>
      <c r="D26" s="22"/>
      <c r="E26" s="22"/>
      <c r="F26" s="22"/>
      <c r="G26" s="22"/>
    </row>
    <row r="27" spans="2:16" x14ac:dyDescent="0.25">
      <c r="B27" s="25"/>
      <c r="C27" s="22"/>
      <c r="D27" s="22"/>
      <c r="E27" s="22"/>
      <c r="F27" s="22"/>
      <c r="G27" s="22"/>
    </row>
    <row r="28" spans="2:16" x14ac:dyDescent="0.25">
      <c r="B28" s="25"/>
      <c r="C28" s="22"/>
      <c r="D28" s="22"/>
      <c r="E28" s="22"/>
      <c r="F28" s="20"/>
      <c r="G28" s="22"/>
    </row>
    <row r="30" spans="2:16" x14ac:dyDescent="0.25">
      <c r="P30" s="22"/>
    </row>
    <row r="31" spans="2:16" x14ac:dyDescent="0.25">
      <c r="B31" s="20"/>
      <c r="C31" s="20"/>
      <c r="I31" s="22"/>
    </row>
    <row r="32" spans="2:16" x14ac:dyDescent="0.25">
      <c r="B32" s="20"/>
      <c r="C32" s="20"/>
      <c r="D32" s="22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  <row r="36" spans="2:9" x14ac:dyDescent="0.25">
      <c r="B36" s="20"/>
      <c r="C36" s="20"/>
      <c r="D36" s="22"/>
      <c r="E36" s="22"/>
      <c r="H36" s="20"/>
      <c r="I36" s="22"/>
    </row>
    <row r="37" spans="2:9" x14ac:dyDescent="0.25">
      <c r="B37" s="20"/>
      <c r="C37" s="20"/>
      <c r="D37" s="22"/>
      <c r="E37" s="22"/>
      <c r="H37" s="20"/>
      <c r="I37" s="22"/>
    </row>
    <row r="38" spans="2:9" x14ac:dyDescent="0.25">
      <c r="B38" s="20"/>
      <c r="C38" s="20"/>
      <c r="D38" s="22"/>
      <c r="E38" s="22"/>
      <c r="H38" s="20"/>
      <c r="I38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8"/>
  <sheetViews>
    <sheetView zoomScale="115" zoomScaleNormal="115" workbookViewId="0">
      <selection activeCell="H47" sqref="H47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8" max="9" width="8.7109375" style="8"/>
    <col min="11" max="12" width="8.7109375" style="5"/>
  </cols>
  <sheetData>
    <row r="2" spans="2:31" x14ac:dyDescent="0.25">
      <c r="B2" s="3" t="s">
        <v>0</v>
      </c>
      <c r="C2" s="3" t="s">
        <v>1</v>
      </c>
      <c r="D2" s="6" t="s">
        <v>2</v>
      </c>
      <c r="E2" s="6" t="s">
        <v>3</v>
      </c>
      <c r="H2" s="9" t="s">
        <v>31</v>
      </c>
      <c r="I2" s="9" t="s">
        <v>32</v>
      </c>
      <c r="J2" s="1" t="s">
        <v>14</v>
      </c>
      <c r="K2" s="7" t="s">
        <v>15</v>
      </c>
      <c r="L2" s="7" t="s">
        <v>16</v>
      </c>
      <c r="AB2">
        <v>590401</v>
      </c>
      <c r="AC2">
        <v>7075842</v>
      </c>
      <c r="AD2">
        <v>0</v>
      </c>
      <c r="AE2">
        <v>0</v>
      </c>
    </row>
    <row r="3" spans="2:31" x14ac:dyDescent="0.25">
      <c r="B3" s="4" t="s">
        <v>104</v>
      </c>
      <c r="C3" s="4" t="s">
        <v>105</v>
      </c>
      <c r="D3" s="7">
        <v>19.7</v>
      </c>
      <c r="E3" s="7">
        <v>0.7</v>
      </c>
      <c r="H3" s="9">
        <v>590401</v>
      </c>
      <c r="I3" s="9">
        <v>7075842</v>
      </c>
      <c r="J3" s="4" t="s">
        <v>104</v>
      </c>
      <c r="K3" s="7">
        <v>0</v>
      </c>
      <c r="L3" s="7">
        <v>0</v>
      </c>
      <c r="M3" s="26">
        <f>L3-1.39</f>
        <v>-1.39</v>
      </c>
      <c r="AB3">
        <v>590410.95737521036</v>
      </c>
      <c r="AC3">
        <v>7075828.4318564218</v>
      </c>
      <c r="AD3">
        <v>0</v>
      </c>
      <c r="AE3">
        <v>19.7</v>
      </c>
    </row>
    <row r="4" spans="2:31" x14ac:dyDescent="0.25">
      <c r="B4" s="4" t="s">
        <v>105</v>
      </c>
      <c r="C4" s="4" t="s">
        <v>106</v>
      </c>
      <c r="D4" s="7">
        <v>26.92</v>
      </c>
      <c r="E4" s="7">
        <v>0.33</v>
      </c>
      <c r="H4" s="9">
        <v>590411</v>
      </c>
      <c r="I4" s="9">
        <v>7075828</v>
      </c>
      <c r="J4" s="4" t="s">
        <v>105</v>
      </c>
      <c r="K4" s="7">
        <f>K3+D3</f>
        <v>19.7</v>
      </c>
      <c r="L4" s="7">
        <f>E3+L3</f>
        <v>0.7</v>
      </c>
      <c r="M4" s="26">
        <f t="shared" ref="M4:M42" si="0">L4-1.39</f>
        <v>-0.69</v>
      </c>
      <c r="N4" t="s">
        <v>249</v>
      </c>
      <c r="AB4">
        <v>590478</v>
      </c>
      <c r="AC4">
        <v>7075770</v>
      </c>
      <c r="AD4">
        <v>0</v>
      </c>
      <c r="AE4">
        <v>110.84</v>
      </c>
    </row>
    <row r="5" spans="2:31" x14ac:dyDescent="0.25">
      <c r="B5" s="4" t="s">
        <v>106</v>
      </c>
      <c r="C5" s="4" t="s">
        <v>107</v>
      </c>
      <c r="D5" s="7">
        <v>22.33</v>
      </c>
      <c r="E5" s="7">
        <v>0.35</v>
      </c>
      <c r="H5" s="24">
        <v>590431</v>
      </c>
      <c r="I5" s="24">
        <v>7075810.8700000001</v>
      </c>
      <c r="J5" s="4" t="s">
        <v>106</v>
      </c>
      <c r="K5" s="23">
        <f>K4+D4</f>
        <v>46.620000000000005</v>
      </c>
      <c r="L5" s="23">
        <f>E4+L4</f>
        <v>1.03</v>
      </c>
      <c r="M5" s="26">
        <f t="shared" si="0"/>
        <v>-0.35999999999999988</v>
      </c>
      <c r="AB5">
        <v>590558</v>
      </c>
      <c r="AC5">
        <v>7075692</v>
      </c>
      <c r="AD5">
        <v>0</v>
      </c>
      <c r="AE5">
        <v>215.12</v>
      </c>
    </row>
    <row r="6" spans="2:31" x14ac:dyDescent="0.25">
      <c r="B6" s="4" t="s">
        <v>107</v>
      </c>
      <c r="C6" s="4" t="s">
        <v>108</v>
      </c>
      <c r="D6" s="7">
        <v>18.97</v>
      </c>
      <c r="E6" s="7">
        <v>0.01</v>
      </c>
      <c r="H6" s="24">
        <v>590447</v>
      </c>
      <c r="I6" s="24">
        <v>7075796.6600000001</v>
      </c>
      <c r="J6" s="4" t="s">
        <v>107</v>
      </c>
      <c r="K6" s="23">
        <f>K5+D5</f>
        <v>68.95</v>
      </c>
      <c r="L6" s="23">
        <f>E5+L5</f>
        <v>1.38</v>
      </c>
      <c r="M6" s="26">
        <f t="shared" si="0"/>
        <v>-1.0000000000000009E-2</v>
      </c>
      <c r="AB6">
        <v>590637</v>
      </c>
      <c r="AC6">
        <v>7075618</v>
      </c>
      <c r="AD6">
        <v>0</v>
      </c>
      <c r="AE6">
        <v>325.44000000000005</v>
      </c>
    </row>
    <row r="7" spans="2:31" x14ac:dyDescent="0.25">
      <c r="B7" s="2" t="s">
        <v>248</v>
      </c>
      <c r="C7" s="2" t="s">
        <v>109</v>
      </c>
      <c r="D7" s="5">
        <v>22.92</v>
      </c>
      <c r="E7" s="5">
        <v>-0.59</v>
      </c>
      <c r="H7" s="24">
        <v>590461</v>
      </c>
      <c r="I7" s="24">
        <v>7075784.5899999999</v>
      </c>
      <c r="J7" s="4" t="s">
        <v>108</v>
      </c>
      <c r="K7" s="23">
        <f>K6+D6</f>
        <v>87.92</v>
      </c>
      <c r="L7" s="23">
        <f>E6+L6</f>
        <v>1.39</v>
      </c>
      <c r="M7" s="26">
        <f t="shared" si="0"/>
        <v>0</v>
      </c>
      <c r="AB7">
        <v>590722</v>
      </c>
      <c r="AC7">
        <v>7075530</v>
      </c>
      <c r="AD7">
        <v>0</v>
      </c>
      <c r="AE7">
        <v>450.65000000000003</v>
      </c>
    </row>
    <row r="8" spans="2:31" x14ac:dyDescent="0.25">
      <c r="B8" s="4" t="s">
        <v>109</v>
      </c>
      <c r="C8" s="4" t="s">
        <v>110</v>
      </c>
      <c r="D8" s="7">
        <v>28.15</v>
      </c>
      <c r="E8" s="7">
        <v>-0.47</v>
      </c>
      <c r="H8" s="24">
        <v>590478</v>
      </c>
      <c r="I8" s="24">
        <v>7075770</v>
      </c>
      <c r="J8" s="4" t="s">
        <v>109</v>
      </c>
      <c r="K8" s="23">
        <f>K7+D7</f>
        <v>110.84</v>
      </c>
      <c r="L8" s="23">
        <f>E7+L7</f>
        <v>0.79999999999999993</v>
      </c>
      <c r="M8" s="26">
        <f t="shared" si="0"/>
        <v>-0.59</v>
      </c>
      <c r="N8" t="s">
        <v>168</v>
      </c>
      <c r="AB8">
        <v>590814</v>
      </c>
      <c r="AC8">
        <v>7075432</v>
      </c>
      <c r="AD8">
        <v>0</v>
      </c>
      <c r="AE8">
        <v>578.27</v>
      </c>
    </row>
    <row r="9" spans="2:31" x14ac:dyDescent="0.25">
      <c r="B9" s="4" t="s">
        <v>110</v>
      </c>
      <c r="C9" s="4" t="s">
        <v>111</v>
      </c>
      <c r="D9" s="7">
        <v>24.76</v>
      </c>
      <c r="E9" s="7">
        <v>-1.69</v>
      </c>
      <c r="H9" s="24">
        <v>590500</v>
      </c>
      <c r="I9" s="24">
        <v>7075748.9400000004</v>
      </c>
      <c r="J9" s="4" t="s">
        <v>110</v>
      </c>
      <c r="K9" s="23">
        <f>K8+D8</f>
        <v>138.99</v>
      </c>
      <c r="L9" s="23">
        <f>E8+L8</f>
        <v>0.32999999999999996</v>
      </c>
      <c r="M9" s="26">
        <f t="shared" si="0"/>
        <v>-1.06</v>
      </c>
      <c r="AB9">
        <v>590887</v>
      </c>
      <c r="AC9">
        <v>7075363</v>
      </c>
      <c r="AD9">
        <v>0</v>
      </c>
      <c r="AE9">
        <v>678.77</v>
      </c>
    </row>
    <row r="10" spans="2:31" x14ac:dyDescent="0.25">
      <c r="B10" s="4" t="s">
        <v>111</v>
      </c>
      <c r="C10" s="4" t="s">
        <v>112</v>
      </c>
      <c r="D10" s="7">
        <v>24.61</v>
      </c>
      <c r="E10" s="7">
        <v>-1.92</v>
      </c>
      <c r="H10" s="24">
        <v>590519</v>
      </c>
      <c r="I10" s="24">
        <v>7075730.4199999999</v>
      </c>
      <c r="J10" s="4" t="s">
        <v>111</v>
      </c>
      <c r="K10" s="23">
        <f>K9+D9</f>
        <v>163.75</v>
      </c>
      <c r="L10" s="23">
        <f>E9+L9</f>
        <v>-1.3599999999999999</v>
      </c>
      <c r="M10" s="26">
        <f t="shared" si="0"/>
        <v>-2.75</v>
      </c>
      <c r="AB10">
        <v>590957</v>
      </c>
      <c r="AC10">
        <v>7075293</v>
      </c>
      <c r="AD10">
        <v>0</v>
      </c>
      <c r="AE10">
        <v>772.55</v>
      </c>
    </row>
    <row r="11" spans="2:31" x14ac:dyDescent="0.25">
      <c r="B11" s="4" t="s">
        <v>112</v>
      </c>
      <c r="C11" s="4" t="s">
        <v>113</v>
      </c>
      <c r="D11" s="7">
        <v>26.76</v>
      </c>
      <c r="E11" s="7">
        <v>-1.72</v>
      </c>
      <c r="H11" s="24">
        <v>590537</v>
      </c>
      <c r="I11" s="24">
        <v>7075712.0199999996</v>
      </c>
      <c r="J11" s="4" t="s">
        <v>112</v>
      </c>
      <c r="K11" s="23">
        <f>K10+D10</f>
        <v>188.36</v>
      </c>
      <c r="L11" s="23">
        <f>E10+L10</f>
        <v>-3.28</v>
      </c>
      <c r="M11" s="26">
        <f t="shared" si="0"/>
        <v>-4.67</v>
      </c>
      <c r="AB11">
        <v>590989</v>
      </c>
      <c r="AC11">
        <v>7075263</v>
      </c>
      <c r="AD11">
        <v>0</v>
      </c>
      <c r="AE11">
        <v>821.93</v>
      </c>
    </row>
    <row r="12" spans="2:31" x14ac:dyDescent="0.25">
      <c r="B12" s="4" t="s">
        <v>113</v>
      </c>
      <c r="C12" s="4" t="s">
        <v>114</v>
      </c>
      <c r="D12" s="7">
        <v>33.68</v>
      </c>
      <c r="E12" s="7">
        <v>-1.33</v>
      </c>
      <c r="H12" s="24">
        <v>590558</v>
      </c>
      <c r="I12" s="24">
        <v>7075692</v>
      </c>
      <c r="J12" s="4" t="s">
        <v>113</v>
      </c>
      <c r="K12" s="23">
        <f>K11+D11</f>
        <v>215.12</v>
      </c>
      <c r="L12" s="23">
        <f>E11+L11</f>
        <v>-5</v>
      </c>
      <c r="M12" s="26">
        <f t="shared" si="0"/>
        <v>-6.39</v>
      </c>
      <c r="N12" t="s">
        <v>173</v>
      </c>
      <c r="AB12">
        <v>591033</v>
      </c>
      <c r="AC12">
        <v>7075215</v>
      </c>
      <c r="AD12">
        <v>0</v>
      </c>
      <c r="AE12">
        <v>887.80399999999997</v>
      </c>
    </row>
    <row r="13" spans="2:31" x14ac:dyDescent="0.25">
      <c r="B13" s="4" t="s">
        <v>114</v>
      </c>
      <c r="C13" s="4" t="s">
        <v>115</v>
      </c>
      <c r="D13" s="7">
        <v>16.670000000000002</v>
      </c>
      <c r="E13" s="7">
        <v>-0.26</v>
      </c>
      <c r="H13" s="24">
        <v>590582</v>
      </c>
      <c r="I13" s="24">
        <v>7075669.4100000001</v>
      </c>
      <c r="J13" s="4" t="s">
        <v>114</v>
      </c>
      <c r="K13" s="23">
        <f>K12+D12</f>
        <v>248.8</v>
      </c>
      <c r="L13" s="23">
        <f>E12+L12</f>
        <v>-6.33</v>
      </c>
      <c r="M13" s="26">
        <f t="shared" si="0"/>
        <v>-7.72</v>
      </c>
      <c r="AB13">
        <v>591088</v>
      </c>
      <c r="AC13">
        <v>7075152</v>
      </c>
      <c r="AD13">
        <v>0</v>
      </c>
      <c r="AE13">
        <v>954.00399999999991</v>
      </c>
    </row>
    <row r="14" spans="2:31" x14ac:dyDescent="0.25">
      <c r="B14" s="4" t="s">
        <v>115</v>
      </c>
      <c r="C14" s="4" t="s">
        <v>116</v>
      </c>
      <c r="D14" s="7">
        <v>25.23</v>
      </c>
      <c r="E14" s="7">
        <v>-0.28999999999999998</v>
      </c>
      <c r="H14" s="24">
        <v>590594</v>
      </c>
      <c r="I14" s="24">
        <v>7075658.2300000004</v>
      </c>
      <c r="J14" s="4" t="s">
        <v>115</v>
      </c>
      <c r="K14" s="23">
        <f>K13+D13</f>
        <v>265.47000000000003</v>
      </c>
      <c r="L14" s="23">
        <f>E13+L13</f>
        <v>-6.59</v>
      </c>
      <c r="M14" s="26">
        <f t="shared" si="0"/>
        <v>-7.9799999999999995</v>
      </c>
      <c r="AB14">
        <v>591085</v>
      </c>
      <c r="AC14">
        <v>7075092</v>
      </c>
      <c r="AD14">
        <v>0</v>
      </c>
      <c r="AE14">
        <v>1020.9639999999999</v>
      </c>
    </row>
    <row r="15" spans="2:31" x14ac:dyDescent="0.25">
      <c r="B15" s="4" t="s">
        <v>116</v>
      </c>
      <c r="C15" s="4" t="s">
        <v>117</v>
      </c>
      <c r="D15" s="7">
        <v>22.36</v>
      </c>
      <c r="E15" s="7">
        <v>-0.71</v>
      </c>
      <c r="H15" s="24">
        <v>590612</v>
      </c>
      <c r="I15" s="24">
        <v>7075641.2999999998</v>
      </c>
      <c r="J15" s="4" t="s">
        <v>116</v>
      </c>
      <c r="K15" s="23">
        <f>K14+D14</f>
        <v>290.70000000000005</v>
      </c>
      <c r="L15" s="23">
        <f>E14+L14</f>
        <v>-6.88</v>
      </c>
      <c r="M15" s="26">
        <f t="shared" si="0"/>
        <v>-8.27</v>
      </c>
      <c r="AB15">
        <v>591135</v>
      </c>
      <c r="AC15">
        <v>7075077</v>
      </c>
      <c r="AD15">
        <v>0</v>
      </c>
      <c r="AE15">
        <v>1059.2539999999999</v>
      </c>
    </row>
    <row r="16" spans="2:31" x14ac:dyDescent="0.25">
      <c r="B16" s="4" t="s">
        <v>117</v>
      </c>
      <c r="C16" s="4" t="s">
        <v>118</v>
      </c>
      <c r="D16" s="7">
        <v>12.38</v>
      </c>
      <c r="E16" s="7">
        <v>0.18</v>
      </c>
      <c r="H16" s="24">
        <v>590628</v>
      </c>
      <c r="I16" s="24">
        <v>7075626.2999999998</v>
      </c>
      <c r="J16" s="4" t="s">
        <v>117</v>
      </c>
      <c r="K16" s="23">
        <f>K15+D15</f>
        <v>313.06000000000006</v>
      </c>
      <c r="L16" s="23">
        <f>E15+L15</f>
        <v>-7.59</v>
      </c>
      <c r="M16" s="26">
        <f t="shared" si="0"/>
        <v>-8.98</v>
      </c>
    </row>
    <row r="17" spans="2:14" x14ac:dyDescent="0.25">
      <c r="B17" s="4" t="s">
        <v>118</v>
      </c>
      <c r="C17" s="4" t="s">
        <v>119</v>
      </c>
      <c r="D17" s="7">
        <v>20.09</v>
      </c>
      <c r="E17" s="7">
        <v>0.59</v>
      </c>
      <c r="H17" s="24">
        <v>590637</v>
      </c>
      <c r="I17" s="24">
        <v>7075618</v>
      </c>
      <c r="J17" s="4" t="s">
        <v>118</v>
      </c>
      <c r="K17" s="23">
        <f>K16+D16</f>
        <v>325.44000000000005</v>
      </c>
      <c r="L17" s="23">
        <f>E16+L16</f>
        <v>-7.41</v>
      </c>
      <c r="M17" s="26">
        <f t="shared" si="0"/>
        <v>-8.8000000000000007</v>
      </c>
      <c r="N17" t="s">
        <v>177</v>
      </c>
    </row>
    <row r="18" spans="2:14" x14ac:dyDescent="0.25">
      <c r="B18" s="4" t="s">
        <v>119</v>
      </c>
      <c r="C18" s="4" t="s">
        <v>120</v>
      </c>
      <c r="D18" s="7">
        <v>36.299999999999997</v>
      </c>
      <c r="E18" s="7">
        <v>-0.22</v>
      </c>
      <c r="H18" s="24">
        <v>590651</v>
      </c>
      <c r="I18" s="24">
        <v>7075603.8799999999</v>
      </c>
      <c r="J18" s="4" t="s">
        <v>119</v>
      </c>
      <c r="K18" s="23">
        <f>K17+D17</f>
        <v>345.53000000000003</v>
      </c>
      <c r="L18" s="23">
        <f>E17+L17</f>
        <v>-6.82</v>
      </c>
      <c r="M18" s="26">
        <f t="shared" si="0"/>
        <v>-8.2100000000000009</v>
      </c>
    </row>
    <row r="19" spans="2:14" x14ac:dyDescent="0.25">
      <c r="B19" s="4" t="s">
        <v>120</v>
      </c>
      <c r="C19" s="4" t="s">
        <v>121</v>
      </c>
      <c r="D19" s="7">
        <v>29.39</v>
      </c>
      <c r="E19" s="7">
        <v>-0.6</v>
      </c>
      <c r="H19" s="24">
        <v>590675</v>
      </c>
      <c r="I19" s="24">
        <v>7075578.3700000001</v>
      </c>
      <c r="J19" s="4" t="s">
        <v>120</v>
      </c>
      <c r="K19" s="23">
        <f>K18+D18</f>
        <v>381.83000000000004</v>
      </c>
      <c r="L19" s="23">
        <f>E18+L18</f>
        <v>-7.04</v>
      </c>
      <c r="M19" s="26">
        <f t="shared" si="0"/>
        <v>-8.43</v>
      </c>
    </row>
    <row r="20" spans="2:14" x14ac:dyDescent="0.25">
      <c r="B20" s="4" t="s">
        <v>121</v>
      </c>
      <c r="C20" s="4" t="s">
        <v>122</v>
      </c>
      <c r="D20" s="7">
        <v>39.43</v>
      </c>
      <c r="E20" s="7">
        <v>-0.57999999999999996</v>
      </c>
      <c r="H20" s="24">
        <v>590695</v>
      </c>
      <c r="I20" s="24">
        <v>7075557.71</v>
      </c>
      <c r="J20" s="4" t="s">
        <v>121</v>
      </c>
      <c r="K20" s="23">
        <f>K19+D19</f>
        <v>411.22</v>
      </c>
      <c r="L20" s="23">
        <f>E19+L19</f>
        <v>-7.64</v>
      </c>
      <c r="M20" s="26">
        <f t="shared" si="0"/>
        <v>-9.0299999999999994</v>
      </c>
    </row>
    <row r="21" spans="2:14" x14ac:dyDescent="0.25">
      <c r="B21" s="4" t="s">
        <v>122</v>
      </c>
      <c r="C21" s="4" t="s">
        <v>123</v>
      </c>
      <c r="D21" s="7">
        <v>33.65</v>
      </c>
      <c r="E21" s="7">
        <v>-0.9</v>
      </c>
      <c r="H21" s="24">
        <v>590722</v>
      </c>
      <c r="I21" s="24">
        <v>7075530</v>
      </c>
      <c r="J21" s="4" t="s">
        <v>122</v>
      </c>
      <c r="K21" s="23">
        <f>K20+D20</f>
        <v>450.65000000000003</v>
      </c>
      <c r="L21" s="23">
        <f>E20+L20</f>
        <v>-8.2199999999999989</v>
      </c>
      <c r="M21" s="26">
        <f t="shared" si="0"/>
        <v>-9.61</v>
      </c>
      <c r="N21" t="s">
        <v>180</v>
      </c>
    </row>
    <row r="22" spans="2:14" x14ac:dyDescent="0.25">
      <c r="B22" s="4" t="s">
        <v>123</v>
      </c>
      <c r="C22" s="4" t="s">
        <v>124</v>
      </c>
      <c r="D22" s="7">
        <v>23.25</v>
      </c>
      <c r="E22" s="7">
        <v>-0.22</v>
      </c>
      <c r="H22" s="24">
        <v>590746</v>
      </c>
      <c r="I22" s="24">
        <v>7075504.1600000001</v>
      </c>
      <c r="J22" s="4" t="s">
        <v>123</v>
      </c>
      <c r="K22" s="23">
        <f>K21+D21</f>
        <v>484.3</v>
      </c>
      <c r="L22" s="23">
        <f>E21+L21</f>
        <v>-9.1199999999999992</v>
      </c>
      <c r="M22" s="26">
        <f t="shared" si="0"/>
        <v>-10.51</v>
      </c>
    </row>
    <row r="23" spans="2:14" x14ac:dyDescent="0.25">
      <c r="B23" s="4" t="s">
        <v>124</v>
      </c>
      <c r="C23" s="4" t="s">
        <v>125</v>
      </c>
      <c r="D23" s="7">
        <v>28.46</v>
      </c>
      <c r="E23" s="7">
        <v>-0.04</v>
      </c>
      <c r="H23" s="24">
        <v>590763</v>
      </c>
      <c r="I23" s="24">
        <v>7075486.3099999996</v>
      </c>
      <c r="J23" s="4" t="s">
        <v>124</v>
      </c>
      <c r="K23" s="23">
        <f>K22+D22</f>
        <v>507.55</v>
      </c>
      <c r="L23" s="23">
        <f>E22+L22</f>
        <v>-9.34</v>
      </c>
      <c r="M23" s="26">
        <f t="shared" si="0"/>
        <v>-10.73</v>
      </c>
    </row>
    <row r="24" spans="2:14" x14ac:dyDescent="0.25">
      <c r="B24" s="4" t="s">
        <v>125</v>
      </c>
      <c r="C24" s="4" t="s">
        <v>126</v>
      </c>
      <c r="D24" s="7">
        <v>42.26</v>
      </c>
      <c r="E24" s="7">
        <v>-0.43</v>
      </c>
      <c r="H24" s="24">
        <v>590784</v>
      </c>
      <c r="I24" s="24">
        <v>7075464.4500000002</v>
      </c>
      <c r="J24" s="4" t="s">
        <v>125</v>
      </c>
      <c r="K24" s="23">
        <f>K23+D23</f>
        <v>536.01</v>
      </c>
      <c r="L24" s="23">
        <f>E23+L23</f>
        <v>-9.379999999999999</v>
      </c>
      <c r="M24" s="26">
        <f t="shared" si="0"/>
        <v>-10.77</v>
      </c>
    </row>
    <row r="25" spans="2:14" x14ac:dyDescent="0.25">
      <c r="B25" s="4" t="s">
        <v>126</v>
      </c>
      <c r="C25" s="4" t="s">
        <v>127</v>
      </c>
      <c r="D25" s="7">
        <v>26.71</v>
      </c>
      <c r="E25" s="7">
        <v>-0.92</v>
      </c>
      <c r="H25" s="24">
        <v>590814</v>
      </c>
      <c r="I25" s="24">
        <v>7075432</v>
      </c>
      <c r="J25" s="4" t="s">
        <v>126</v>
      </c>
      <c r="K25" s="23">
        <f>K24+D24</f>
        <v>578.27</v>
      </c>
      <c r="L25" s="23">
        <f>E24+L24</f>
        <v>-9.8099999999999987</v>
      </c>
      <c r="M25" s="26">
        <f t="shared" si="0"/>
        <v>-11.2</v>
      </c>
      <c r="N25" t="s">
        <v>183</v>
      </c>
    </row>
    <row r="26" spans="2:14" x14ac:dyDescent="0.25">
      <c r="B26" s="4" t="s">
        <v>127</v>
      </c>
      <c r="C26" s="4" t="s">
        <v>128</v>
      </c>
      <c r="D26" s="7">
        <v>35.93</v>
      </c>
      <c r="E26" s="7">
        <v>-1.6</v>
      </c>
      <c r="H26" s="24">
        <v>590833</v>
      </c>
      <c r="I26" s="24">
        <v>7075413.6600000001</v>
      </c>
      <c r="J26" s="4" t="s">
        <v>127</v>
      </c>
      <c r="K26" s="23">
        <f>K25+D25</f>
        <v>604.98</v>
      </c>
      <c r="L26" s="23">
        <f>E25+L25</f>
        <v>-10.729999999999999</v>
      </c>
      <c r="M26" s="26">
        <f t="shared" si="0"/>
        <v>-12.12</v>
      </c>
    </row>
    <row r="27" spans="2:14" x14ac:dyDescent="0.25">
      <c r="B27" s="4" t="s">
        <v>128</v>
      </c>
      <c r="C27" s="4" t="s">
        <v>129</v>
      </c>
      <c r="D27" s="7">
        <v>37.86</v>
      </c>
      <c r="E27" s="7">
        <v>-0.16</v>
      </c>
      <c r="H27" s="24">
        <v>590859</v>
      </c>
      <c r="I27" s="24">
        <v>7075388.9900000002</v>
      </c>
      <c r="J27" s="4" t="s">
        <v>128</v>
      </c>
      <c r="K27" s="23">
        <f>K26+D26</f>
        <v>640.91</v>
      </c>
      <c r="L27" s="23">
        <f>E26+L26</f>
        <v>-12.329999999999998</v>
      </c>
      <c r="M27" s="26">
        <f t="shared" si="0"/>
        <v>-13.719999999999999</v>
      </c>
    </row>
    <row r="28" spans="2:14" x14ac:dyDescent="0.25">
      <c r="B28" s="4" t="s">
        <v>129</v>
      </c>
      <c r="C28" s="4" t="s">
        <v>130</v>
      </c>
      <c r="D28" s="7">
        <v>47.54</v>
      </c>
      <c r="E28" s="7">
        <v>-2.1</v>
      </c>
      <c r="H28" s="24">
        <v>590887</v>
      </c>
      <c r="I28" s="24">
        <v>7075363</v>
      </c>
      <c r="J28" s="4" t="s">
        <v>129</v>
      </c>
      <c r="K28" s="23">
        <f>K27+D27</f>
        <v>678.77</v>
      </c>
      <c r="L28" s="23">
        <f>E27+L27</f>
        <v>-12.489999999999998</v>
      </c>
      <c r="M28" s="26">
        <f t="shared" si="0"/>
        <v>-13.879999999999999</v>
      </c>
      <c r="N28" t="s">
        <v>186</v>
      </c>
    </row>
    <row r="29" spans="2:14" x14ac:dyDescent="0.25">
      <c r="B29" s="4" t="s">
        <v>130</v>
      </c>
      <c r="C29" s="4" t="s">
        <v>131</v>
      </c>
      <c r="D29" s="7">
        <v>46.24</v>
      </c>
      <c r="E29" s="7">
        <v>-0.2</v>
      </c>
      <c r="H29" s="24">
        <v>590922</v>
      </c>
      <c r="I29" s="24">
        <v>7075327.5199999996</v>
      </c>
      <c r="J29" s="4" t="s">
        <v>130</v>
      </c>
      <c r="K29" s="23">
        <f>K28+D28</f>
        <v>726.31</v>
      </c>
      <c r="L29" s="23">
        <f>E28+L28</f>
        <v>-14.589999999999998</v>
      </c>
      <c r="M29" s="26">
        <f t="shared" si="0"/>
        <v>-15.979999999999999</v>
      </c>
    </row>
    <row r="30" spans="2:14" x14ac:dyDescent="0.25">
      <c r="B30" s="4" t="s">
        <v>131</v>
      </c>
      <c r="C30" s="4" t="s">
        <v>132</v>
      </c>
      <c r="D30" s="7">
        <v>49.38</v>
      </c>
      <c r="E30" s="7">
        <v>-0.57999999999999996</v>
      </c>
      <c r="H30" s="24">
        <v>590957</v>
      </c>
      <c r="I30" s="24">
        <v>7075293</v>
      </c>
      <c r="J30" s="4" t="s">
        <v>131</v>
      </c>
      <c r="K30" s="23">
        <f>K29+D29</f>
        <v>772.55</v>
      </c>
      <c r="L30" s="23">
        <f>E29+L29</f>
        <v>-14.789999999999997</v>
      </c>
      <c r="M30" s="26">
        <f t="shared" si="0"/>
        <v>-16.179999999999996</v>
      </c>
      <c r="N30" t="s">
        <v>224</v>
      </c>
    </row>
    <row r="31" spans="2:14" x14ac:dyDescent="0.25">
      <c r="B31" s="4" t="s">
        <v>132</v>
      </c>
      <c r="C31" s="4" t="s">
        <v>133</v>
      </c>
      <c r="D31" s="7">
        <v>11.6</v>
      </c>
      <c r="E31" s="7">
        <v>0.19</v>
      </c>
      <c r="H31" s="24">
        <v>590989</v>
      </c>
      <c r="I31" s="24">
        <v>7075263</v>
      </c>
      <c r="J31" s="4" t="s">
        <v>132</v>
      </c>
      <c r="K31" s="23">
        <f>K30+D30</f>
        <v>821.93</v>
      </c>
      <c r="L31" s="23">
        <f>E30+L30</f>
        <v>-15.369999999999997</v>
      </c>
      <c r="M31" s="26">
        <f t="shared" si="0"/>
        <v>-16.759999999999998</v>
      </c>
      <c r="N31" t="s">
        <v>250</v>
      </c>
    </row>
    <row r="32" spans="2:14" x14ac:dyDescent="0.25">
      <c r="B32" s="4" t="s">
        <v>133</v>
      </c>
      <c r="C32" s="4" t="s">
        <v>134</v>
      </c>
      <c r="D32" s="7">
        <v>26.443999999999999</v>
      </c>
      <c r="E32" s="7">
        <v>-1.04</v>
      </c>
      <c r="H32" s="24">
        <v>590997</v>
      </c>
      <c r="I32" s="24">
        <v>7075254.5499999998</v>
      </c>
      <c r="J32" s="4" t="s">
        <v>133</v>
      </c>
      <c r="K32" s="23">
        <f>K31+D31</f>
        <v>833.53</v>
      </c>
      <c r="L32" s="23">
        <f>E31+L31</f>
        <v>-15.179999999999998</v>
      </c>
      <c r="M32" s="26">
        <f t="shared" si="0"/>
        <v>-16.569999999999997</v>
      </c>
    </row>
    <row r="33" spans="2:14" x14ac:dyDescent="0.25">
      <c r="B33" s="4" t="s">
        <v>134</v>
      </c>
      <c r="C33" s="4" t="s">
        <v>135</v>
      </c>
      <c r="D33" s="7">
        <v>16.61</v>
      </c>
      <c r="E33" s="7">
        <v>-0.65</v>
      </c>
      <c r="H33" s="24">
        <v>591014</v>
      </c>
      <c r="I33" s="24">
        <v>7075235.2800000003</v>
      </c>
      <c r="J33" s="4" t="s">
        <v>134</v>
      </c>
      <c r="K33" s="23">
        <f>K32+D32</f>
        <v>859.97399999999993</v>
      </c>
      <c r="L33" s="23">
        <f>E32+L32</f>
        <v>-16.22</v>
      </c>
      <c r="M33" s="26">
        <f t="shared" si="0"/>
        <v>-17.61</v>
      </c>
    </row>
    <row r="34" spans="2:14" x14ac:dyDescent="0.25">
      <c r="B34" s="4" t="s">
        <v>135</v>
      </c>
      <c r="C34" s="4" t="s">
        <v>136</v>
      </c>
      <c r="D34" s="7">
        <v>11.22</v>
      </c>
      <c r="E34" s="7">
        <v>0.24</v>
      </c>
      <c r="H34" s="24">
        <v>591026</v>
      </c>
      <c r="I34" s="24">
        <v>7075223.176</v>
      </c>
      <c r="J34" s="4" t="s">
        <v>135</v>
      </c>
      <c r="K34" s="23">
        <f>K33+D33</f>
        <v>876.58399999999995</v>
      </c>
      <c r="L34" s="23">
        <f>E33+L33</f>
        <v>-16.869999999999997</v>
      </c>
      <c r="M34" s="26">
        <f t="shared" si="0"/>
        <v>-18.259999999999998</v>
      </c>
    </row>
    <row r="35" spans="2:14" x14ac:dyDescent="0.25">
      <c r="B35" s="4" t="s">
        <v>136</v>
      </c>
      <c r="C35" s="4" t="s">
        <v>137</v>
      </c>
      <c r="D35" s="7">
        <v>25.31</v>
      </c>
      <c r="E35" s="7">
        <v>0.81</v>
      </c>
      <c r="H35" s="24">
        <v>591033</v>
      </c>
      <c r="I35" s="24">
        <v>7075215</v>
      </c>
      <c r="J35" s="4" t="s">
        <v>136</v>
      </c>
      <c r="K35" s="23">
        <f>K34+D34</f>
        <v>887.80399999999997</v>
      </c>
      <c r="L35" s="23">
        <f>E34+L34</f>
        <v>-16.63</v>
      </c>
      <c r="M35" s="26">
        <f t="shared" si="0"/>
        <v>-18.02</v>
      </c>
      <c r="N35" t="s">
        <v>195</v>
      </c>
    </row>
    <row r="36" spans="2:14" x14ac:dyDescent="0.25">
      <c r="B36" s="4" t="s">
        <v>137</v>
      </c>
      <c r="C36" s="4" t="s">
        <v>138</v>
      </c>
      <c r="D36" s="7">
        <v>16.18</v>
      </c>
      <c r="E36" s="7">
        <v>0.48</v>
      </c>
      <c r="H36" s="24">
        <v>591054</v>
      </c>
      <c r="I36" s="24">
        <v>7075190.9100000001</v>
      </c>
      <c r="J36" s="4" t="s">
        <v>137</v>
      </c>
      <c r="K36" s="23">
        <f>K35+D35</f>
        <v>913.11399999999992</v>
      </c>
      <c r="L36" s="23">
        <f>E35+L35</f>
        <v>-15.819999999999999</v>
      </c>
      <c r="M36" s="26">
        <f t="shared" si="0"/>
        <v>-17.209999999999997</v>
      </c>
    </row>
    <row r="37" spans="2:14" x14ac:dyDescent="0.25">
      <c r="B37" s="4" t="s">
        <v>138</v>
      </c>
      <c r="C37" s="4" t="s">
        <v>139</v>
      </c>
      <c r="D37" s="7">
        <v>24.71</v>
      </c>
      <c r="E37" s="7">
        <v>-0.85</v>
      </c>
      <c r="H37" s="24">
        <v>591067</v>
      </c>
      <c r="I37" s="24">
        <v>7075175.5199999996</v>
      </c>
      <c r="J37" s="4" t="s">
        <v>138</v>
      </c>
      <c r="K37" s="23">
        <f>K36+D36</f>
        <v>929.29399999999987</v>
      </c>
      <c r="L37" s="23">
        <f>E36+L36</f>
        <v>-15.339999999999998</v>
      </c>
      <c r="M37" s="26">
        <f t="shared" si="0"/>
        <v>-16.729999999999997</v>
      </c>
    </row>
    <row r="38" spans="2:14" x14ac:dyDescent="0.25">
      <c r="B38" s="4" t="s">
        <v>139</v>
      </c>
      <c r="C38" s="4" t="s">
        <v>140</v>
      </c>
      <c r="D38" s="7">
        <v>18.37</v>
      </c>
      <c r="E38" s="7">
        <v>-1.1100000000000001</v>
      </c>
      <c r="H38" s="24">
        <v>591088</v>
      </c>
      <c r="I38" s="24">
        <v>7075152</v>
      </c>
      <c r="J38" s="4" t="s">
        <v>139</v>
      </c>
      <c r="K38" s="23">
        <f>K37+D37</f>
        <v>954.00399999999991</v>
      </c>
      <c r="L38" s="23">
        <f>E37+L37</f>
        <v>-16.189999999999998</v>
      </c>
      <c r="M38" s="26">
        <f t="shared" si="0"/>
        <v>-17.579999999999998</v>
      </c>
      <c r="N38" t="s">
        <v>200</v>
      </c>
    </row>
    <row r="39" spans="2:14" x14ac:dyDescent="0.25">
      <c r="B39" s="4" t="s">
        <v>140</v>
      </c>
      <c r="C39" s="4" t="s">
        <v>141</v>
      </c>
      <c r="D39" s="7">
        <v>19.760000000000002</v>
      </c>
      <c r="E39" s="7">
        <v>0.09</v>
      </c>
      <c r="H39" s="24">
        <v>591093</v>
      </c>
      <c r="I39" s="24">
        <v>7075142.1200000001</v>
      </c>
      <c r="J39" s="4" t="s">
        <v>140</v>
      </c>
      <c r="K39" s="23">
        <f>K38+D38</f>
        <v>972.37399999999991</v>
      </c>
      <c r="L39" s="23">
        <f>E38+L38</f>
        <v>-17.299999999999997</v>
      </c>
      <c r="M39" s="26">
        <f t="shared" si="0"/>
        <v>-18.689999999999998</v>
      </c>
    </row>
    <row r="40" spans="2:14" x14ac:dyDescent="0.25">
      <c r="B40" s="4" t="s">
        <v>141</v>
      </c>
      <c r="C40" s="4" t="s">
        <v>142</v>
      </c>
      <c r="D40" s="7">
        <v>28.83</v>
      </c>
      <c r="E40" s="7">
        <v>0.32</v>
      </c>
      <c r="H40" s="24">
        <v>591098</v>
      </c>
      <c r="I40" s="24">
        <v>7075131.5</v>
      </c>
      <c r="J40" s="4" t="s">
        <v>141</v>
      </c>
      <c r="K40" s="23">
        <f>K39+D39</f>
        <v>992.1339999999999</v>
      </c>
      <c r="L40" s="23">
        <f>E39+L39</f>
        <v>-17.209999999999997</v>
      </c>
      <c r="M40" s="26">
        <f t="shared" si="0"/>
        <v>-18.599999999999998</v>
      </c>
    </row>
    <row r="41" spans="2:14" x14ac:dyDescent="0.25">
      <c r="B41" s="4" t="s">
        <v>142</v>
      </c>
      <c r="C41" s="4" t="s">
        <v>143</v>
      </c>
      <c r="D41" s="7">
        <v>38.29</v>
      </c>
      <c r="E41" s="7">
        <v>-0.43</v>
      </c>
      <c r="H41" s="24">
        <v>591105</v>
      </c>
      <c r="I41" s="24">
        <v>7075116</v>
      </c>
      <c r="J41" s="4" t="s">
        <v>142</v>
      </c>
      <c r="K41" s="23">
        <f>K40+D40</f>
        <v>1020.9639999999999</v>
      </c>
      <c r="L41" s="23">
        <f>E40+L40</f>
        <v>-16.889999999999997</v>
      </c>
      <c r="M41" s="26">
        <f t="shared" si="0"/>
        <v>-18.279999999999998</v>
      </c>
      <c r="N41" t="s">
        <v>251</v>
      </c>
    </row>
    <row r="42" spans="2:14" x14ac:dyDescent="0.25">
      <c r="B42" s="4" t="s">
        <v>143</v>
      </c>
      <c r="C42" s="4" t="s">
        <v>144</v>
      </c>
      <c r="D42" s="7"/>
      <c r="E42" s="7"/>
      <c r="H42" s="24">
        <v>591135</v>
      </c>
      <c r="I42" s="24">
        <v>7075077</v>
      </c>
      <c r="J42" s="4" t="s">
        <v>143</v>
      </c>
      <c r="K42" s="23">
        <f>K41+D41</f>
        <v>1059.2539999999999</v>
      </c>
      <c r="L42" s="23">
        <f>E41+L41</f>
        <v>-17.319999999999997</v>
      </c>
      <c r="M42" s="26">
        <f t="shared" si="0"/>
        <v>-18.709999999999997</v>
      </c>
    </row>
    <row r="43" spans="2:14" x14ac:dyDescent="0.25">
      <c r="B43" s="4" t="s">
        <v>144</v>
      </c>
      <c r="C43" s="4" t="s">
        <v>145</v>
      </c>
      <c r="D43" s="7"/>
      <c r="E43" s="7"/>
      <c r="H43" s="24"/>
      <c r="I43" s="24"/>
      <c r="J43" s="4"/>
      <c r="K43" s="23"/>
      <c r="L43" s="23"/>
    </row>
    <row r="44" spans="2:14" x14ac:dyDescent="0.25">
      <c r="B44" s="4" t="s">
        <v>145</v>
      </c>
      <c r="C44" s="4" t="s">
        <v>146</v>
      </c>
      <c r="D44" s="7"/>
      <c r="E44" s="7"/>
      <c r="H44" s="24"/>
      <c r="I44" s="24"/>
      <c r="J44" s="4"/>
      <c r="K44" s="23"/>
      <c r="L44" s="23"/>
    </row>
    <row r="45" spans="2:14" x14ac:dyDescent="0.25">
      <c r="B45" s="4" t="s">
        <v>146</v>
      </c>
      <c r="C45" s="4" t="s">
        <v>147</v>
      </c>
      <c r="D45" s="7"/>
      <c r="E45" s="7"/>
      <c r="H45" s="24"/>
      <c r="I45" s="24"/>
      <c r="J45" s="4"/>
      <c r="K45" s="23"/>
      <c r="L45" s="23"/>
    </row>
    <row r="46" spans="2:14" x14ac:dyDescent="0.25">
      <c r="B46" s="4" t="s">
        <v>147</v>
      </c>
      <c r="C46" s="4" t="s">
        <v>148</v>
      </c>
      <c r="D46" s="7"/>
      <c r="E46" s="7"/>
      <c r="H46" s="24"/>
      <c r="I46" s="24"/>
      <c r="J46" s="4"/>
      <c r="K46" s="23"/>
      <c r="L46" s="23"/>
    </row>
    <row r="47" spans="2:14" x14ac:dyDescent="0.25">
      <c r="B47" s="4" t="s">
        <v>148</v>
      </c>
      <c r="C47" s="4" t="s">
        <v>149</v>
      </c>
      <c r="H47" s="24"/>
      <c r="I47" s="24"/>
      <c r="J47" s="4"/>
      <c r="K47" s="23"/>
      <c r="L47" s="23"/>
    </row>
    <row r="48" spans="2:14" x14ac:dyDescent="0.25">
      <c r="H48" s="24"/>
      <c r="I48" s="24"/>
      <c r="J48" s="4"/>
      <c r="K48" s="23"/>
      <c r="L48" s="2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9" workbookViewId="0">
      <selection activeCell="J37" sqref="J37"/>
    </sheetView>
  </sheetViews>
  <sheetFormatPr defaultRowHeight="15" x14ac:dyDescent="0.25"/>
  <sheetData>
    <row r="1" spans="1:6" x14ac:dyDescent="0.25">
      <c r="A1" t="s">
        <v>171</v>
      </c>
      <c r="B1" t="s">
        <v>164</v>
      </c>
      <c r="C1" t="s">
        <v>165</v>
      </c>
    </row>
    <row r="2" spans="1:6" x14ac:dyDescent="0.25">
      <c r="A2" t="s">
        <v>166</v>
      </c>
      <c r="B2" t="s">
        <v>164</v>
      </c>
      <c r="C2" t="s">
        <v>167</v>
      </c>
    </row>
    <row r="3" spans="1:6" x14ac:dyDescent="0.25">
      <c r="A3" t="s">
        <v>172</v>
      </c>
      <c r="B3" t="s">
        <v>168</v>
      </c>
      <c r="C3" t="s">
        <v>169</v>
      </c>
    </row>
    <row r="4" spans="1:6" x14ac:dyDescent="0.25">
      <c r="A4" t="s">
        <v>170</v>
      </c>
      <c r="B4" t="s">
        <v>173</v>
      </c>
      <c r="C4" t="s">
        <v>165</v>
      </c>
    </row>
    <row r="5" spans="1:6" x14ac:dyDescent="0.25">
      <c r="A5" t="s">
        <v>174</v>
      </c>
      <c r="C5" t="s">
        <v>175</v>
      </c>
    </row>
    <row r="6" spans="1:6" x14ac:dyDescent="0.25">
      <c r="A6" t="s">
        <v>176</v>
      </c>
      <c r="B6" t="s">
        <v>177</v>
      </c>
      <c r="C6" t="s">
        <v>178</v>
      </c>
    </row>
    <row r="7" spans="1:6" x14ac:dyDescent="0.25">
      <c r="A7" t="s">
        <v>179</v>
      </c>
      <c r="B7" t="s">
        <v>180</v>
      </c>
      <c r="C7" t="s">
        <v>181</v>
      </c>
    </row>
    <row r="8" spans="1:6" x14ac:dyDescent="0.25">
      <c r="A8" t="s">
        <v>182</v>
      </c>
      <c r="B8" t="s">
        <v>183</v>
      </c>
      <c r="C8" t="s">
        <v>184</v>
      </c>
    </row>
    <row r="9" spans="1:6" x14ac:dyDescent="0.25">
      <c r="A9" t="s">
        <v>185</v>
      </c>
      <c r="B9" t="s">
        <v>186</v>
      </c>
      <c r="C9" t="s">
        <v>187</v>
      </c>
    </row>
    <row r="10" spans="1:6" x14ac:dyDescent="0.25">
      <c r="A10" t="s">
        <v>188</v>
      </c>
      <c r="B10" t="s">
        <v>189</v>
      </c>
      <c r="C10" t="s">
        <v>190</v>
      </c>
      <c r="F10" t="s">
        <v>193</v>
      </c>
    </row>
    <row r="11" spans="1:6" x14ac:dyDescent="0.25">
      <c r="A11" t="s">
        <v>191</v>
      </c>
      <c r="B11" t="s">
        <v>192</v>
      </c>
      <c r="C11" t="s">
        <v>187</v>
      </c>
      <c r="F11" t="s">
        <v>196</v>
      </c>
    </row>
    <row r="12" spans="1:6" x14ac:dyDescent="0.25">
      <c r="A12" t="s">
        <v>194</v>
      </c>
      <c r="B12" t="s">
        <v>195</v>
      </c>
      <c r="C12" t="s">
        <v>190</v>
      </c>
      <c r="F12" t="s">
        <v>198</v>
      </c>
    </row>
    <row r="13" spans="1:6" x14ac:dyDescent="0.25">
      <c r="A13" t="s">
        <v>197</v>
      </c>
      <c r="B13" t="s">
        <v>199</v>
      </c>
      <c r="C13" t="s">
        <v>187</v>
      </c>
    </row>
    <row r="14" spans="1:6" x14ac:dyDescent="0.25">
      <c r="A14" t="s">
        <v>201</v>
      </c>
      <c r="B14" t="s">
        <v>200</v>
      </c>
      <c r="C14" t="s">
        <v>190</v>
      </c>
      <c r="F14" t="s">
        <v>202</v>
      </c>
    </row>
    <row r="16" spans="1:6" x14ac:dyDescent="0.25">
      <c r="A16" t="s">
        <v>203</v>
      </c>
    </row>
    <row r="18" spans="1:8" x14ac:dyDescent="0.25">
      <c r="A18" t="s">
        <v>204</v>
      </c>
      <c r="B18" t="s">
        <v>164</v>
      </c>
      <c r="C18" t="s">
        <v>205</v>
      </c>
    </row>
    <row r="19" spans="1:8" x14ac:dyDescent="0.25">
      <c r="A19" t="s">
        <v>206</v>
      </c>
      <c r="B19" t="s">
        <v>168</v>
      </c>
      <c r="C19" t="s">
        <v>205</v>
      </c>
      <c r="F19" t="s">
        <v>207</v>
      </c>
    </row>
    <row r="20" spans="1:8" x14ac:dyDescent="0.25">
      <c r="A20" t="s">
        <v>208</v>
      </c>
      <c r="B20" t="s">
        <v>173</v>
      </c>
      <c r="C20" t="s">
        <v>209</v>
      </c>
    </row>
    <row r="21" spans="1:8" x14ac:dyDescent="0.25">
      <c r="A21" t="s">
        <v>210</v>
      </c>
      <c r="B21" t="s">
        <v>177</v>
      </c>
      <c r="C21" t="s">
        <v>211</v>
      </c>
      <c r="F21" t="s">
        <v>212</v>
      </c>
    </row>
    <row r="22" spans="1:8" x14ac:dyDescent="0.25">
      <c r="A22" t="s">
        <v>213</v>
      </c>
      <c r="B22" t="s">
        <v>214</v>
      </c>
      <c r="C22" t="s">
        <v>215</v>
      </c>
      <c r="F22" t="s">
        <v>216</v>
      </c>
    </row>
    <row r="23" spans="1:8" x14ac:dyDescent="0.25">
      <c r="A23" t="s">
        <v>217</v>
      </c>
      <c r="B23" t="s">
        <v>218</v>
      </c>
      <c r="C23" t="s">
        <v>211</v>
      </c>
      <c r="F23" t="s">
        <v>219</v>
      </c>
    </row>
    <row r="24" spans="1:8" x14ac:dyDescent="0.25">
      <c r="A24" t="s">
        <v>220</v>
      </c>
      <c r="B24" t="s">
        <v>221</v>
      </c>
      <c r="C24" t="s">
        <v>215</v>
      </c>
      <c r="F24" t="s">
        <v>212</v>
      </c>
      <c r="H24" t="s">
        <v>223</v>
      </c>
    </row>
    <row r="25" spans="1:8" x14ac:dyDescent="0.25">
      <c r="A25" t="s">
        <v>222</v>
      </c>
      <c r="B25" t="s">
        <v>224</v>
      </c>
      <c r="C25" t="s">
        <v>225</v>
      </c>
      <c r="F25" t="s">
        <v>226</v>
      </c>
      <c r="H25" t="s">
        <v>227</v>
      </c>
    </row>
    <row r="26" spans="1:8" x14ac:dyDescent="0.25">
      <c r="A26" t="s">
        <v>228</v>
      </c>
      <c r="B26" t="s">
        <v>229</v>
      </c>
      <c r="C26" t="s">
        <v>215</v>
      </c>
      <c r="F26" t="s">
        <v>230</v>
      </c>
    </row>
    <row r="27" spans="1:8" x14ac:dyDescent="0.25">
      <c r="A27" t="s">
        <v>231</v>
      </c>
      <c r="B27" t="s">
        <v>195</v>
      </c>
      <c r="C27" t="s">
        <v>225</v>
      </c>
      <c r="F27" t="s">
        <v>232</v>
      </c>
    </row>
    <row r="28" spans="1:8" x14ac:dyDescent="0.25">
      <c r="A28" t="s">
        <v>233</v>
      </c>
      <c r="B28" t="s">
        <v>200</v>
      </c>
      <c r="C28" t="s">
        <v>215</v>
      </c>
      <c r="F28" t="s">
        <v>234</v>
      </c>
    </row>
    <row r="29" spans="1:8" x14ac:dyDescent="0.25">
      <c r="A29" t="s">
        <v>235</v>
      </c>
      <c r="B29" t="s">
        <v>199</v>
      </c>
      <c r="C29" t="s">
        <v>225</v>
      </c>
      <c r="F29" t="s">
        <v>216</v>
      </c>
      <c r="H29" t="s">
        <v>236</v>
      </c>
    </row>
    <row r="30" spans="1:8" x14ac:dyDescent="0.25">
      <c r="A30" t="s">
        <v>237</v>
      </c>
      <c r="B30" t="s">
        <v>28</v>
      </c>
      <c r="C30" t="s">
        <v>238</v>
      </c>
      <c r="H30" t="s">
        <v>239</v>
      </c>
    </row>
    <row r="32" spans="1:8" x14ac:dyDescent="0.25">
      <c r="A32" t="s">
        <v>240</v>
      </c>
    </row>
    <row r="33" spans="1:3" x14ac:dyDescent="0.25">
      <c r="A33" t="s">
        <v>241</v>
      </c>
      <c r="B33" t="s">
        <v>242</v>
      </c>
      <c r="C33" t="s">
        <v>243</v>
      </c>
    </row>
    <row r="34" spans="1:3" x14ac:dyDescent="0.25">
      <c r="A34" t="s">
        <v>244</v>
      </c>
      <c r="B34" t="s">
        <v>28</v>
      </c>
      <c r="C34" t="s">
        <v>245</v>
      </c>
    </row>
    <row r="35" spans="1:3" x14ac:dyDescent="0.25">
      <c r="A35" t="s">
        <v>246</v>
      </c>
      <c r="B35" t="s">
        <v>164</v>
      </c>
      <c r="C35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1"/>
  <sheetViews>
    <sheetView topLeftCell="H1" workbookViewId="0">
      <selection activeCell="Q15" sqref="Q15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1" max="11" width="9.140625" style="20"/>
    <col min="13" max="15" width="9.140625" style="8"/>
    <col min="17" max="18" width="9.140625" style="5"/>
    <col min="23" max="23" width="9.140625" style="20"/>
  </cols>
  <sheetData>
    <row r="2" spans="2:24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201</v>
      </c>
      <c r="H2" s="1">
        <v>590483</v>
      </c>
      <c r="I2" s="1">
        <v>7075778</v>
      </c>
      <c r="J2" s="1">
        <v>539.70000000000005</v>
      </c>
      <c r="K2" s="19"/>
      <c r="M2" s="9" t="s">
        <v>31</v>
      </c>
      <c r="N2" s="9" t="s">
        <v>32</v>
      </c>
      <c r="O2" s="24" t="s">
        <v>252</v>
      </c>
      <c r="P2" s="1" t="s">
        <v>14</v>
      </c>
      <c r="Q2" s="7" t="s">
        <v>15</v>
      </c>
      <c r="R2" s="7" t="s">
        <v>16</v>
      </c>
    </row>
    <row r="3" spans="2:24" x14ac:dyDescent="0.25">
      <c r="B3" s="4" t="s">
        <v>9</v>
      </c>
      <c r="C3" s="4" t="s">
        <v>5</v>
      </c>
      <c r="D3" s="7">
        <v>116.48</v>
      </c>
      <c r="E3" s="7">
        <v>5.23</v>
      </c>
      <c r="G3" s="1">
        <v>202</v>
      </c>
      <c r="H3" s="1">
        <v>590478</v>
      </c>
      <c r="I3" s="1">
        <v>7075770</v>
      </c>
      <c r="J3" s="1">
        <v>539.20000000000005</v>
      </c>
      <c r="K3" s="19"/>
      <c r="M3" s="20">
        <v>590483</v>
      </c>
      <c r="N3" s="20">
        <v>7075778</v>
      </c>
      <c r="O3" s="20">
        <v>542.04999999999995</v>
      </c>
      <c r="P3" s="4" t="s">
        <v>5</v>
      </c>
      <c r="Q3" s="7">
        <v>0</v>
      </c>
      <c r="R3" s="7">
        <v>0</v>
      </c>
      <c r="S3" s="10" t="s">
        <v>29</v>
      </c>
      <c r="X3" s="22"/>
    </row>
    <row r="4" spans="2:24" x14ac:dyDescent="0.25">
      <c r="B4" s="4" t="s">
        <v>8</v>
      </c>
      <c r="C4" s="4" t="s">
        <v>9</v>
      </c>
      <c r="D4" s="7">
        <v>18</v>
      </c>
      <c r="E4" s="7">
        <v>3.8</v>
      </c>
      <c r="G4" s="1">
        <v>203</v>
      </c>
      <c r="H4" s="1">
        <v>590426</v>
      </c>
      <c r="I4" s="1">
        <v>7075681</v>
      </c>
      <c r="J4" s="1">
        <v>531.70000000000005</v>
      </c>
      <c r="K4" s="19"/>
      <c r="M4" s="20">
        <v>590478</v>
      </c>
      <c r="N4" s="20">
        <v>7075770</v>
      </c>
      <c r="O4" s="20">
        <v>539.91999999999996</v>
      </c>
      <c r="P4" s="4" t="s">
        <v>4</v>
      </c>
      <c r="Q4" s="7">
        <f>D8</f>
        <v>10.57</v>
      </c>
      <c r="R4" s="7">
        <f>-E8</f>
        <v>-2.13</v>
      </c>
      <c r="S4" s="10" t="s">
        <v>28</v>
      </c>
      <c r="X4" s="22"/>
    </row>
    <row r="5" spans="2:24" x14ac:dyDescent="0.25">
      <c r="B5" s="4" t="s">
        <v>7</v>
      </c>
      <c r="C5" s="4" t="s">
        <v>9</v>
      </c>
      <c r="D5" s="7">
        <v>36.869999999999997</v>
      </c>
      <c r="E5" s="7">
        <v>3.98</v>
      </c>
      <c r="M5" s="20">
        <v>590458.10320000001</v>
      </c>
      <c r="N5" s="20">
        <v>7075735.6320000002</v>
      </c>
      <c r="O5" s="20">
        <v>533.94000000000005</v>
      </c>
      <c r="P5" s="4" t="s">
        <v>6</v>
      </c>
      <c r="Q5" s="7">
        <f>Q4+D7</f>
        <v>56.83</v>
      </c>
      <c r="R5" s="7">
        <v>-8.11</v>
      </c>
      <c r="X5" s="22"/>
    </row>
    <row r="6" spans="2:24" x14ac:dyDescent="0.25">
      <c r="B6" s="4" t="s">
        <v>6</v>
      </c>
      <c r="C6" s="4" t="s">
        <v>5</v>
      </c>
      <c r="D6" s="7">
        <v>57.18</v>
      </c>
      <c r="E6" s="7">
        <v>8.11</v>
      </c>
      <c r="G6" s="30" t="s">
        <v>10</v>
      </c>
      <c r="H6" s="30"/>
      <c r="I6" s="30"/>
      <c r="J6" s="9">
        <f>SQRT((H2-H4)^2+(I2-I4)^2)</f>
        <v>112.50777750893491</v>
      </c>
      <c r="K6" s="27"/>
      <c r="M6" s="20">
        <v>590445.8432</v>
      </c>
      <c r="N6" s="20">
        <v>7075714.7680000002</v>
      </c>
      <c r="O6" s="20">
        <v>532.84</v>
      </c>
      <c r="P6" s="4" t="s">
        <v>7</v>
      </c>
      <c r="Q6" s="7">
        <f>Q8-D5</f>
        <v>79.610000000000014</v>
      </c>
      <c r="R6" s="7">
        <f>R8-E5</f>
        <v>-9.2100000000000009</v>
      </c>
      <c r="X6" s="22"/>
    </row>
    <row r="7" spans="2:24" x14ac:dyDescent="0.25">
      <c r="B7" s="4" t="s">
        <v>6</v>
      </c>
      <c r="C7" s="4" t="s">
        <v>4</v>
      </c>
      <c r="D7" s="7">
        <v>46.26</v>
      </c>
      <c r="E7" s="7">
        <v>6.56</v>
      </c>
      <c r="G7" s="30" t="s">
        <v>11</v>
      </c>
      <c r="H7" s="30"/>
      <c r="I7" s="30"/>
      <c r="J7" s="9">
        <f>SQRT((H4-H3)^2 +(I4-I3)^2)</f>
        <v>103.07764064044152</v>
      </c>
      <c r="K7" s="27"/>
      <c r="M7" s="20">
        <v>590435.6875</v>
      </c>
      <c r="N7" s="20">
        <v>7075697.4859999996</v>
      </c>
      <c r="O7" s="20">
        <v>533.02</v>
      </c>
      <c r="P7" s="4" t="s">
        <v>8</v>
      </c>
      <c r="Q7" s="7">
        <f>Q8-D4</f>
        <v>98.48</v>
      </c>
      <c r="R7" s="7">
        <f>R8-E4</f>
        <v>-9.0300000000000011</v>
      </c>
      <c r="X7" s="22"/>
    </row>
    <row r="8" spans="2:24" x14ac:dyDescent="0.25">
      <c r="B8" s="4" t="s">
        <v>4</v>
      </c>
      <c r="C8" s="4" t="s">
        <v>5</v>
      </c>
      <c r="D8" s="7">
        <v>10.57</v>
      </c>
      <c r="E8" s="7">
        <v>2.13</v>
      </c>
      <c r="G8" s="30" t="s">
        <v>12</v>
      </c>
      <c r="H8" s="30"/>
      <c r="I8" s="30"/>
      <c r="J8" s="9">
        <f>SQRT((H2-H3)^2+(I2-I3)^2)</f>
        <v>9.4339811320566032</v>
      </c>
      <c r="K8" s="27"/>
      <c r="M8" s="20">
        <v>590426</v>
      </c>
      <c r="N8" s="20">
        <v>7075681</v>
      </c>
      <c r="O8" s="20">
        <v>536.82000000000005</v>
      </c>
      <c r="P8" s="4" t="s">
        <v>9</v>
      </c>
      <c r="Q8" s="7">
        <v>116.48</v>
      </c>
      <c r="R8" s="7">
        <f>-E3</f>
        <v>-5.23</v>
      </c>
      <c r="S8" s="10" t="s">
        <v>30</v>
      </c>
      <c r="X8" s="22"/>
    </row>
    <row r="14" spans="2:24" x14ac:dyDescent="0.25">
      <c r="B14" s="13"/>
      <c r="C14" s="5"/>
      <c r="E14" s="22"/>
      <c r="F14" s="22"/>
      <c r="G14" s="20"/>
    </row>
    <row r="15" spans="2:24" x14ac:dyDescent="0.25">
      <c r="B15" s="13"/>
      <c r="C15" s="5"/>
      <c r="E15" s="22"/>
      <c r="F15" s="22"/>
      <c r="G15" s="20"/>
    </row>
    <row r="16" spans="2:24" x14ac:dyDescent="0.25">
      <c r="B16" s="13"/>
      <c r="C16" s="5"/>
      <c r="E16" s="22"/>
      <c r="F16" s="22"/>
      <c r="G16" s="20"/>
    </row>
    <row r="17" spans="2:12" x14ac:dyDescent="0.25">
      <c r="B17" s="13"/>
      <c r="C17" s="5"/>
      <c r="E17" s="22"/>
      <c r="F17" s="22"/>
      <c r="G17" s="20"/>
    </row>
    <row r="18" spans="2:12" x14ac:dyDescent="0.25">
      <c r="B18" s="13"/>
      <c r="C18" s="5"/>
      <c r="E18" s="22"/>
      <c r="F18" s="22"/>
      <c r="G18" s="20"/>
    </row>
    <row r="19" spans="2:12" x14ac:dyDescent="0.25">
      <c r="B19" s="13"/>
      <c r="E19" s="22"/>
      <c r="F19" s="20"/>
      <c r="G19" s="20"/>
    </row>
    <row r="22" spans="2:12" x14ac:dyDescent="0.25">
      <c r="L22" s="22"/>
    </row>
    <row r="23" spans="2:12" x14ac:dyDescent="0.25">
      <c r="B23" s="22"/>
      <c r="C23" s="22"/>
      <c r="I23" s="20"/>
      <c r="J23" s="22"/>
    </row>
    <row r="24" spans="2:12" x14ac:dyDescent="0.25">
      <c r="B24" s="22"/>
      <c r="C24" s="22"/>
      <c r="D24" s="22"/>
      <c r="E24" s="22"/>
      <c r="F24" s="20"/>
      <c r="I24" s="20"/>
      <c r="J24" s="22"/>
    </row>
    <row r="25" spans="2:12" x14ac:dyDescent="0.25">
      <c r="B25" s="22"/>
      <c r="C25" s="22"/>
      <c r="D25" s="22"/>
      <c r="E25" s="22"/>
      <c r="F25" s="20"/>
      <c r="I25" s="20"/>
      <c r="J25" s="22"/>
    </row>
    <row r="26" spans="2:12" x14ac:dyDescent="0.25">
      <c r="B26" s="20"/>
      <c r="C26" s="22"/>
      <c r="D26" s="22"/>
      <c r="E26" s="22"/>
      <c r="F26" s="20"/>
      <c r="I26" s="20"/>
      <c r="J26" s="22"/>
    </row>
    <row r="27" spans="2:12" x14ac:dyDescent="0.25">
      <c r="B27" s="22"/>
      <c r="C27" s="22"/>
      <c r="D27" s="22"/>
      <c r="E27" s="22"/>
      <c r="F27" s="20"/>
      <c r="I27" s="20"/>
      <c r="J27" s="22"/>
    </row>
    <row r="28" spans="2:12" x14ac:dyDescent="0.25">
      <c r="B28" s="22"/>
      <c r="C28" s="22"/>
      <c r="D28" s="22"/>
      <c r="E28" s="22"/>
      <c r="F28" s="20"/>
      <c r="I28" s="20"/>
      <c r="J28" s="22"/>
    </row>
    <row r="29" spans="2:12" x14ac:dyDescent="0.25">
      <c r="I29" s="20"/>
      <c r="J29" s="22"/>
    </row>
    <row r="30" spans="2:12" x14ac:dyDescent="0.25">
      <c r="I30" s="20"/>
      <c r="J30" s="22"/>
    </row>
    <row r="31" spans="2:12" x14ac:dyDescent="0.25">
      <c r="I31" s="20"/>
      <c r="J31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3"/>
  <sheetViews>
    <sheetView workbookViewId="0">
      <selection activeCell="S14" sqref="S14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</cols>
  <sheetData>
    <row r="2" spans="2:18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301</v>
      </c>
      <c r="H2" s="1">
        <v>590575</v>
      </c>
      <c r="I2" s="1">
        <v>7075726</v>
      </c>
      <c r="J2" s="1">
        <v>539.70000000000005</v>
      </c>
      <c r="L2" s="9" t="s">
        <v>31</v>
      </c>
      <c r="M2" s="9" t="s">
        <v>32</v>
      </c>
      <c r="N2" s="24" t="s">
        <v>253</v>
      </c>
      <c r="O2" s="1" t="s">
        <v>14</v>
      </c>
      <c r="P2" s="7" t="s">
        <v>15</v>
      </c>
      <c r="Q2" s="7" t="s">
        <v>16</v>
      </c>
    </row>
    <row r="3" spans="2:18" x14ac:dyDescent="0.25">
      <c r="B3" s="4" t="s">
        <v>22</v>
      </c>
      <c r="C3" s="4" t="s">
        <v>24</v>
      </c>
      <c r="D3" s="7">
        <v>38.409999999999997</v>
      </c>
      <c r="E3" s="7">
        <v>-5.44</v>
      </c>
      <c r="G3" s="1">
        <v>302</v>
      </c>
      <c r="H3" s="1">
        <v>590558</v>
      </c>
      <c r="I3" s="1">
        <v>7075692</v>
      </c>
      <c r="J3" s="1">
        <v>539.20000000000005</v>
      </c>
      <c r="L3" s="20">
        <v>590575</v>
      </c>
      <c r="M3" s="20">
        <v>7075726</v>
      </c>
      <c r="N3" s="20">
        <v>538.70000000000005</v>
      </c>
      <c r="O3" s="4" t="s">
        <v>22</v>
      </c>
      <c r="P3" s="7">
        <v>0</v>
      </c>
      <c r="Q3" s="7">
        <v>0</v>
      </c>
      <c r="R3" s="10" t="s">
        <v>29</v>
      </c>
    </row>
    <row r="4" spans="2:18" x14ac:dyDescent="0.25">
      <c r="B4" s="4" t="s">
        <v>23</v>
      </c>
      <c r="C4" s="4" t="s">
        <v>24</v>
      </c>
      <c r="D4" s="7">
        <v>15.18</v>
      </c>
      <c r="E4" s="7">
        <v>-2.5</v>
      </c>
      <c r="G4" s="1">
        <v>303</v>
      </c>
      <c r="H4" s="1">
        <v>590522</v>
      </c>
      <c r="I4" s="1">
        <v>7075614</v>
      </c>
      <c r="J4" s="1">
        <v>531.70000000000005</v>
      </c>
      <c r="L4" s="20">
        <v>590564.71860000002</v>
      </c>
      <c r="M4" s="20">
        <v>7075705.4369999999</v>
      </c>
      <c r="N4" s="20">
        <v>535.76</v>
      </c>
      <c r="O4" s="4" t="s">
        <v>23</v>
      </c>
      <c r="P4" s="7">
        <f>P5-D4</f>
        <v>23.229999999999997</v>
      </c>
      <c r="Q4" s="7">
        <f>Q5-E4</f>
        <v>-2.9400000000000004</v>
      </c>
    </row>
    <row r="5" spans="2:18" x14ac:dyDescent="0.25">
      <c r="B5" s="4" t="s">
        <v>25</v>
      </c>
      <c r="C5" s="4" t="s">
        <v>24</v>
      </c>
      <c r="D5" s="7">
        <v>36.229999999999997</v>
      </c>
      <c r="E5" s="7">
        <v>1.83</v>
      </c>
      <c r="L5" s="20">
        <v>590558</v>
      </c>
      <c r="M5" s="20">
        <v>7075692</v>
      </c>
      <c r="N5" s="20">
        <v>533.26</v>
      </c>
      <c r="O5" s="4" t="s">
        <v>24</v>
      </c>
      <c r="P5" s="7">
        <f>D3</f>
        <v>38.409999999999997</v>
      </c>
      <c r="Q5" s="7">
        <f>E3</f>
        <v>-5.44</v>
      </c>
      <c r="R5" s="10" t="s">
        <v>28</v>
      </c>
    </row>
    <row r="6" spans="2:18" x14ac:dyDescent="0.25">
      <c r="B6" s="4" t="s">
        <v>26</v>
      </c>
      <c r="C6" s="4" t="s">
        <v>24</v>
      </c>
      <c r="D6" s="7">
        <v>63.14</v>
      </c>
      <c r="E6" s="7">
        <v>2.71</v>
      </c>
      <c r="G6" s="30" t="s">
        <v>10</v>
      </c>
      <c r="H6" s="30"/>
      <c r="I6" s="30"/>
      <c r="J6" s="9">
        <f>SQRT((H2-H4)^2+(I2-I4)^2)</f>
        <v>123.90722335683259</v>
      </c>
      <c r="L6" s="20">
        <v>590543.43680000002</v>
      </c>
      <c r="M6" s="20">
        <v>7075660.4460000005</v>
      </c>
      <c r="N6" s="20">
        <v>531.42999999999995</v>
      </c>
      <c r="O6" s="4" t="s">
        <v>25</v>
      </c>
      <c r="P6" s="7">
        <f>P5+D5</f>
        <v>74.639999999999986</v>
      </c>
      <c r="Q6" s="7">
        <f>Q5-E5</f>
        <v>-7.2700000000000005</v>
      </c>
    </row>
    <row r="7" spans="2:18" x14ac:dyDescent="0.25">
      <c r="B7" s="4" t="s">
        <v>27</v>
      </c>
      <c r="C7" s="4" t="s">
        <v>24</v>
      </c>
      <c r="D7" s="7">
        <v>89.56</v>
      </c>
      <c r="E7" s="7">
        <v>-1.03</v>
      </c>
      <c r="G7" s="30" t="s">
        <v>11</v>
      </c>
      <c r="H7" s="30"/>
      <c r="I7" s="30"/>
      <c r="J7" s="9">
        <f>SQRT((H4-H3)^2 +(I4-I3)^2)</f>
        <v>85.906926379658117</v>
      </c>
      <c r="L7" s="20">
        <v>590532.61990000005</v>
      </c>
      <c r="M7" s="20">
        <v>7075637.0099999998</v>
      </c>
      <c r="N7" s="20">
        <v>530.54999999999995</v>
      </c>
      <c r="O7" s="4" t="s">
        <v>26</v>
      </c>
      <c r="P7" s="7">
        <f>P5+D6</f>
        <v>101.55</v>
      </c>
      <c r="Q7" s="7">
        <f>Q5-E6</f>
        <v>-8.15</v>
      </c>
    </row>
    <row r="8" spans="2:18" x14ac:dyDescent="0.25">
      <c r="B8" s="4"/>
      <c r="C8" s="4"/>
      <c r="D8" s="7"/>
      <c r="E8" s="7"/>
      <c r="G8" s="30" t="s">
        <v>12</v>
      </c>
      <c r="H8" s="30"/>
      <c r="I8" s="30"/>
      <c r="J8" s="9">
        <f>SQRT((H2-H3)^2+(I2-I3)^2)</f>
        <v>38.013155617496423</v>
      </c>
      <c r="L8" s="20">
        <v>590522</v>
      </c>
      <c r="M8" s="20">
        <v>7075614</v>
      </c>
      <c r="N8" s="20">
        <v>534.29</v>
      </c>
      <c r="O8" s="4" t="s">
        <v>27</v>
      </c>
      <c r="P8" s="7">
        <f>P5+D7</f>
        <v>127.97</v>
      </c>
      <c r="Q8" s="7">
        <f>Q5-E7</f>
        <v>-4.41</v>
      </c>
      <c r="R8" s="10" t="s">
        <v>30</v>
      </c>
    </row>
    <row r="10" spans="2:18" x14ac:dyDescent="0.25">
      <c r="P10" s="22"/>
    </row>
    <row r="11" spans="2:18" x14ac:dyDescent="0.25">
      <c r="P11" s="22"/>
    </row>
    <row r="12" spans="2:18" x14ac:dyDescent="0.25">
      <c r="P12" s="22"/>
    </row>
    <row r="15" spans="2:18" x14ac:dyDescent="0.25">
      <c r="B15" s="20"/>
      <c r="C15" s="20"/>
      <c r="H15" s="20"/>
      <c r="I15" s="22"/>
    </row>
    <row r="16" spans="2:18" x14ac:dyDescent="0.25">
      <c r="B16" s="20"/>
      <c r="C16" s="20"/>
      <c r="D16" s="22"/>
      <c r="E16" s="22"/>
      <c r="H16" s="20"/>
      <c r="I16" s="22"/>
    </row>
    <row r="17" spans="2:9" x14ac:dyDescent="0.25">
      <c r="B17" s="20"/>
      <c r="C17" s="20"/>
      <c r="D17" s="22"/>
      <c r="E17" s="22"/>
      <c r="H17" s="20"/>
      <c r="I17" s="22"/>
    </row>
    <row r="18" spans="2:9" x14ac:dyDescent="0.25">
      <c r="B18" s="20"/>
      <c r="C18" s="20"/>
      <c r="D18" s="22"/>
      <c r="E18" s="22"/>
      <c r="H18" s="20"/>
      <c r="I18" s="22"/>
    </row>
    <row r="19" spans="2:9" x14ac:dyDescent="0.25">
      <c r="B19" s="20"/>
      <c r="C19" s="20"/>
      <c r="D19" s="22"/>
      <c r="E19" s="22"/>
      <c r="H19" s="20"/>
      <c r="I19" s="22"/>
    </row>
    <row r="20" spans="2:9" x14ac:dyDescent="0.25">
      <c r="B20" s="20"/>
      <c r="C20" s="20"/>
      <c r="D20" s="22"/>
      <c r="E20" s="22"/>
      <c r="H20" s="20"/>
      <c r="I20" s="22"/>
    </row>
    <row r="21" spans="2:9" x14ac:dyDescent="0.25">
      <c r="H21" s="20"/>
      <c r="I21" s="22"/>
    </row>
    <row r="22" spans="2:9" x14ac:dyDescent="0.25">
      <c r="H22" s="20"/>
      <c r="I22" s="22"/>
    </row>
    <row r="23" spans="2:9" x14ac:dyDescent="0.25">
      <c r="H23" s="20"/>
      <c r="I23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9"/>
  <sheetViews>
    <sheetView workbookViewId="0">
      <selection activeCell="L13" sqref="L13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12" max="13" width="8.7109375" style="8"/>
    <col min="14" max="14" width="9.140625" style="8"/>
    <col min="16" max="17" width="8.710937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301</v>
      </c>
      <c r="H2" s="1">
        <v>590575</v>
      </c>
      <c r="I2" s="1">
        <v>7075726</v>
      </c>
      <c r="J2" s="1">
        <v>539.70000000000005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95</v>
      </c>
      <c r="C3" s="4" t="s">
        <v>96</v>
      </c>
      <c r="D3" s="7">
        <v>17.48</v>
      </c>
      <c r="E3" s="7">
        <v>-1.77</v>
      </c>
      <c r="G3" s="1">
        <v>302</v>
      </c>
      <c r="H3" s="1">
        <v>590558</v>
      </c>
      <c r="I3" s="1">
        <v>7075692</v>
      </c>
      <c r="J3" s="1">
        <v>539.20000000000005</v>
      </c>
      <c r="L3" s="20">
        <v>590669</v>
      </c>
      <c r="M3" s="20">
        <v>7075685</v>
      </c>
      <c r="N3" s="20">
        <v>541.16999999999996</v>
      </c>
      <c r="O3" s="4" t="s">
        <v>95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96</v>
      </c>
      <c r="C4" s="4" t="s">
        <v>97</v>
      </c>
      <c r="D4" s="7">
        <v>34.200000000000003</v>
      </c>
      <c r="E4" s="7">
        <v>-4.43</v>
      </c>
      <c r="G4" s="1" t="s">
        <v>103</v>
      </c>
      <c r="H4" s="1">
        <v>590598</v>
      </c>
      <c r="I4" s="1">
        <v>7075526</v>
      </c>
      <c r="J4" s="1">
        <v>513.20000000000005</v>
      </c>
      <c r="L4" s="20">
        <v>590661.46959999995</v>
      </c>
      <c r="M4" s="20">
        <v>7075669.233</v>
      </c>
      <c r="N4" s="20">
        <v>539.4</v>
      </c>
      <c r="O4" s="4" t="s">
        <v>96</v>
      </c>
      <c r="P4" s="7">
        <f>D3+P3</f>
        <v>17.48</v>
      </c>
      <c r="Q4" s="7">
        <f>Q3+E3</f>
        <v>-1.77</v>
      </c>
      <c r="W4" s="22"/>
    </row>
    <row r="5" spans="2:23" x14ac:dyDescent="0.25">
      <c r="B5" s="4" t="s">
        <v>97</v>
      </c>
      <c r="C5" s="4" t="s">
        <v>98</v>
      </c>
      <c r="D5" s="7">
        <v>22.6</v>
      </c>
      <c r="E5" s="7">
        <v>-2.2000000000000002</v>
      </c>
      <c r="L5" s="20">
        <v>590646.73609999998</v>
      </c>
      <c r="M5" s="20">
        <v>7075638.3849999998</v>
      </c>
      <c r="N5" s="20">
        <v>534.97</v>
      </c>
      <c r="O5" s="4" t="s">
        <v>97</v>
      </c>
      <c r="P5" s="23">
        <f t="shared" ref="P5:P11" si="0">D4+P4</f>
        <v>51.680000000000007</v>
      </c>
      <c r="Q5" s="23">
        <f t="shared" ref="Q5:Q11" si="1">Q4+E4</f>
        <v>-6.1999999999999993</v>
      </c>
      <c r="R5" s="10"/>
      <c r="W5" s="22"/>
    </row>
    <row r="6" spans="2:23" x14ac:dyDescent="0.25">
      <c r="B6" s="4" t="s">
        <v>98</v>
      </c>
      <c r="C6" s="4" t="s">
        <v>99</v>
      </c>
      <c r="D6" s="7">
        <v>15.82</v>
      </c>
      <c r="E6" s="7">
        <v>-0.7</v>
      </c>
      <c r="G6" s="30" t="s">
        <v>10</v>
      </c>
      <c r="H6" s="30"/>
      <c r="I6" s="30"/>
      <c r="J6" s="9">
        <f>SQRT((H2-H4)^2+(I2-I4)^2)</f>
        <v>201.3181561608391</v>
      </c>
      <c r="L6" s="20">
        <v>590637</v>
      </c>
      <c r="M6" s="20">
        <v>7075618</v>
      </c>
      <c r="N6" s="20">
        <v>532.77</v>
      </c>
      <c r="O6" s="4" t="s">
        <v>98</v>
      </c>
      <c r="P6" s="23">
        <f t="shared" si="0"/>
        <v>74.28</v>
      </c>
      <c r="Q6" s="23">
        <f t="shared" si="1"/>
        <v>-8.3999999999999986</v>
      </c>
      <c r="R6" t="s">
        <v>28</v>
      </c>
      <c r="W6" s="22"/>
    </row>
    <row r="7" spans="2:23" x14ac:dyDescent="0.25">
      <c r="B7" s="4" t="s">
        <v>99</v>
      </c>
      <c r="C7" s="4" t="s">
        <v>100</v>
      </c>
      <c r="D7" s="7">
        <v>34.46</v>
      </c>
      <c r="E7" s="7">
        <v>-1.25</v>
      </c>
      <c r="G7" s="30" t="s">
        <v>11</v>
      </c>
      <c r="H7" s="30"/>
      <c r="I7" s="30"/>
      <c r="J7" s="9">
        <f>SQRT((H4-H3)^2 +(I4-I3)^2)</f>
        <v>170.75128110793196</v>
      </c>
      <c r="L7" s="20">
        <v>590630.95530000003</v>
      </c>
      <c r="M7" s="20">
        <v>7075603.7410000004</v>
      </c>
      <c r="N7" s="20">
        <v>532.07000000000005</v>
      </c>
      <c r="O7" s="4" t="s">
        <v>99</v>
      </c>
      <c r="P7" s="23">
        <f t="shared" si="0"/>
        <v>90.1</v>
      </c>
      <c r="Q7" s="23">
        <f t="shared" si="1"/>
        <v>-9.0999999999999979</v>
      </c>
      <c r="W7" s="22"/>
    </row>
    <row r="8" spans="2:23" x14ac:dyDescent="0.25">
      <c r="B8" s="4" t="s">
        <v>100</v>
      </c>
      <c r="C8" s="4" t="s">
        <v>101</v>
      </c>
      <c r="D8" s="7">
        <v>26.11</v>
      </c>
      <c r="E8" s="7">
        <v>-1.49</v>
      </c>
      <c r="G8" s="30" t="s">
        <v>12</v>
      </c>
      <c r="H8" s="30"/>
      <c r="I8" s="30"/>
      <c r="J8" s="9">
        <f>SQRT((H2-H3)^2+(I2-I3)^2)</f>
        <v>38.013155617496423</v>
      </c>
      <c r="L8" s="20">
        <v>590617.78850000002</v>
      </c>
      <c r="M8" s="20">
        <v>7075572.6809999999</v>
      </c>
      <c r="N8" s="20">
        <v>530.82000000000005</v>
      </c>
      <c r="O8" s="4" t="s">
        <v>100</v>
      </c>
      <c r="P8" s="23">
        <f t="shared" si="0"/>
        <v>124.56</v>
      </c>
      <c r="Q8" s="23">
        <f t="shared" si="1"/>
        <v>-10.349999999999998</v>
      </c>
      <c r="R8" s="10"/>
      <c r="W8" s="22"/>
    </row>
    <row r="9" spans="2:23" x14ac:dyDescent="0.25">
      <c r="B9" s="4" t="s">
        <v>101</v>
      </c>
      <c r="C9" s="4" t="s">
        <v>102</v>
      </c>
      <c r="D9" s="7">
        <v>14.43</v>
      </c>
      <c r="E9" s="7">
        <v>-0.01</v>
      </c>
      <c r="L9" s="20">
        <v>590607.81209999998</v>
      </c>
      <c r="M9" s="20">
        <v>7075549.1459999997</v>
      </c>
      <c r="N9" s="20">
        <v>529.33000000000004</v>
      </c>
      <c r="O9" s="4" t="s">
        <v>101</v>
      </c>
      <c r="P9" s="23">
        <f t="shared" si="0"/>
        <v>150.67000000000002</v>
      </c>
      <c r="Q9" s="23">
        <f t="shared" si="1"/>
        <v>-11.839999999999998</v>
      </c>
      <c r="W9" s="22"/>
    </row>
    <row r="10" spans="2:23" x14ac:dyDescent="0.25">
      <c r="B10" s="4" t="s">
        <v>102</v>
      </c>
      <c r="C10" s="4" t="s">
        <v>103</v>
      </c>
      <c r="D10" s="7">
        <v>11.25</v>
      </c>
      <c r="E10" s="7">
        <v>5.7</v>
      </c>
      <c r="L10" s="20">
        <v>590602.29850000003</v>
      </c>
      <c r="M10" s="20">
        <v>7075536.1399999997</v>
      </c>
      <c r="N10" s="20">
        <v>529.32000000000005</v>
      </c>
      <c r="O10" s="4" t="s">
        <v>102</v>
      </c>
      <c r="P10" s="23">
        <f t="shared" si="0"/>
        <v>165.10000000000002</v>
      </c>
      <c r="Q10" s="23">
        <f t="shared" si="1"/>
        <v>-11.849999999999998</v>
      </c>
      <c r="W10" s="22"/>
    </row>
    <row r="11" spans="2:23" x14ac:dyDescent="0.25">
      <c r="B11" s="4"/>
      <c r="C11" s="4"/>
      <c r="D11" s="7"/>
      <c r="E11" s="7"/>
      <c r="G11" t="s">
        <v>162</v>
      </c>
      <c r="H11">
        <v>590669</v>
      </c>
      <c r="I11">
        <v>7075685</v>
      </c>
      <c r="J11">
        <v>512</v>
      </c>
      <c r="L11" s="20">
        <v>590598</v>
      </c>
      <c r="M11" s="20">
        <v>7075526</v>
      </c>
      <c r="N11" s="20">
        <v>535.02</v>
      </c>
      <c r="O11" s="4" t="s">
        <v>103</v>
      </c>
      <c r="P11" s="23">
        <f t="shared" si="0"/>
        <v>176.35000000000002</v>
      </c>
      <c r="Q11" s="23">
        <f t="shared" si="1"/>
        <v>-6.1499999999999977</v>
      </c>
      <c r="R11" s="10" t="s">
        <v>30</v>
      </c>
      <c r="W11" s="22"/>
    </row>
    <row r="12" spans="2:23" x14ac:dyDescent="0.25">
      <c r="G12" t="s">
        <v>163</v>
      </c>
      <c r="H12">
        <v>590637</v>
      </c>
      <c r="I12">
        <v>7075618</v>
      </c>
      <c r="J12">
        <v>503.2</v>
      </c>
      <c r="P12" s="23"/>
    </row>
    <row r="13" spans="2:23" x14ac:dyDescent="0.25">
      <c r="G13" t="s">
        <v>103</v>
      </c>
      <c r="H13">
        <v>590598</v>
      </c>
      <c r="I13">
        <v>7075526</v>
      </c>
      <c r="J13">
        <v>513.20000000000005</v>
      </c>
    </row>
    <row r="19" spans="2:9" x14ac:dyDescent="0.25">
      <c r="B19" s="14"/>
      <c r="C19" s="15"/>
      <c r="E19" s="8"/>
      <c r="F19" s="15"/>
    </row>
    <row r="20" spans="2:9" x14ac:dyDescent="0.25">
      <c r="B20" s="14"/>
      <c r="C20" s="15"/>
      <c r="E20" s="8"/>
      <c r="F20" s="15"/>
      <c r="G20" s="20"/>
    </row>
    <row r="21" spans="2:9" x14ac:dyDescent="0.25">
      <c r="B21" s="14"/>
      <c r="C21" s="15"/>
      <c r="E21" s="8"/>
      <c r="F21" s="15"/>
      <c r="G21" s="20"/>
    </row>
    <row r="22" spans="2:9" x14ac:dyDescent="0.25">
      <c r="B22" s="14"/>
      <c r="C22" s="15"/>
      <c r="E22" s="8"/>
      <c r="F22" s="15"/>
      <c r="G22" s="20"/>
    </row>
    <row r="23" spans="2:9" x14ac:dyDescent="0.25">
      <c r="B23" s="14"/>
      <c r="C23" s="15"/>
      <c r="E23" s="8"/>
      <c r="F23" s="15"/>
      <c r="G23" s="20"/>
    </row>
    <row r="24" spans="2:9" x14ac:dyDescent="0.25">
      <c r="B24" s="14"/>
      <c r="C24" s="15"/>
      <c r="E24" s="8"/>
      <c r="F24" s="15"/>
      <c r="G24" s="20"/>
    </row>
    <row r="25" spans="2:9" x14ac:dyDescent="0.25">
      <c r="B25" s="14"/>
      <c r="C25" s="15"/>
      <c r="E25" s="8"/>
      <c r="F25" s="15"/>
      <c r="G25" s="20"/>
    </row>
    <row r="26" spans="2:9" x14ac:dyDescent="0.25">
      <c r="B26" s="14"/>
      <c r="C26" s="15"/>
      <c r="E26" s="8"/>
      <c r="F26" s="15"/>
      <c r="G26" s="20"/>
    </row>
    <row r="27" spans="2:9" x14ac:dyDescent="0.25">
      <c r="B27" s="14"/>
      <c r="C27" s="16"/>
      <c r="E27" s="8"/>
      <c r="F27" s="20"/>
      <c r="G27" s="20"/>
    </row>
    <row r="31" spans="2:9" x14ac:dyDescent="0.25">
      <c r="B31" s="20"/>
      <c r="C31" s="20"/>
      <c r="H31" s="20"/>
      <c r="I31" s="22"/>
    </row>
    <row r="32" spans="2:9" x14ac:dyDescent="0.25">
      <c r="B32" s="20"/>
      <c r="C32" s="20"/>
      <c r="D32" s="22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  <row r="36" spans="2:9" x14ac:dyDescent="0.25">
      <c r="B36" s="20"/>
      <c r="C36" s="20"/>
      <c r="D36" s="22"/>
      <c r="E36" s="22"/>
      <c r="H36" s="20"/>
      <c r="I36" s="22"/>
    </row>
    <row r="37" spans="2:9" x14ac:dyDescent="0.25">
      <c r="B37" s="20"/>
      <c r="C37" s="20"/>
      <c r="D37" s="22"/>
      <c r="E37" s="22"/>
      <c r="H37" s="20"/>
      <c r="I37" s="22"/>
    </row>
    <row r="38" spans="2:9" x14ac:dyDescent="0.25">
      <c r="B38" s="20"/>
      <c r="C38" s="20"/>
      <c r="D38" s="22"/>
      <c r="E38" s="22"/>
      <c r="H38" s="20"/>
      <c r="I38" s="22"/>
    </row>
    <row r="39" spans="2:9" x14ac:dyDescent="0.25">
      <c r="B39" s="20"/>
      <c r="C39" s="20"/>
      <c r="D39" s="22"/>
      <c r="E39" s="22"/>
      <c r="H39" s="20"/>
      <c r="I39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topLeftCell="D1" workbookViewId="0">
      <selection activeCell="R16" sqref="R16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  <col min="22" max="22" width="9.140625" style="20"/>
  </cols>
  <sheetData>
    <row r="2" spans="2:24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401</v>
      </c>
      <c r="H2" s="1">
        <v>590780</v>
      </c>
      <c r="I2" s="1">
        <v>7075632</v>
      </c>
      <c r="J2" s="9">
        <v>526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4" x14ac:dyDescent="0.25">
      <c r="B3" s="4" t="s">
        <v>33</v>
      </c>
      <c r="C3" s="4" t="s">
        <v>34</v>
      </c>
      <c r="D3" s="7">
        <v>35.909999999999997</v>
      </c>
      <c r="E3" s="7">
        <v>-6.23</v>
      </c>
      <c r="G3" s="1">
        <v>402</v>
      </c>
      <c r="H3" s="1">
        <v>590722</v>
      </c>
      <c r="I3" s="1">
        <v>7075530</v>
      </c>
      <c r="J3" s="9">
        <v>534.1</v>
      </c>
      <c r="L3" s="20">
        <v>590780</v>
      </c>
      <c r="M3" s="20">
        <v>7075632</v>
      </c>
      <c r="N3" s="20">
        <v>546.12</v>
      </c>
      <c r="O3" s="4" t="s">
        <v>33</v>
      </c>
      <c r="P3" s="7">
        <v>0</v>
      </c>
      <c r="Q3" s="7">
        <v>0</v>
      </c>
      <c r="R3" s="10" t="s">
        <v>29</v>
      </c>
      <c r="W3" s="22"/>
    </row>
    <row r="4" spans="2:24" x14ac:dyDescent="0.25">
      <c r="B4" s="4" t="s">
        <v>34</v>
      </c>
      <c r="C4" s="4" t="s">
        <v>35</v>
      </c>
      <c r="D4" s="7">
        <v>90.15</v>
      </c>
      <c r="E4" s="7">
        <v>-9.42</v>
      </c>
      <c r="G4" s="1">
        <v>403</v>
      </c>
      <c r="H4" s="1">
        <v>590693</v>
      </c>
      <c r="I4" s="1">
        <v>7075466</v>
      </c>
      <c r="J4" s="9">
        <v>530.29999999999995</v>
      </c>
      <c r="L4" s="20">
        <v>590763.47790000006</v>
      </c>
      <c r="M4" s="20">
        <v>7075602.9440000001</v>
      </c>
      <c r="N4" s="20">
        <v>539.89</v>
      </c>
      <c r="O4" s="4" t="s">
        <v>34</v>
      </c>
      <c r="P4" s="7">
        <f>D3</f>
        <v>35.909999999999997</v>
      </c>
      <c r="Q4" s="7">
        <f>E3</f>
        <v>-6.23</v>
      </c>
      <c r="W4" s="22"/>
    </row>
    <row r="5" spans="2:24" x14ac:dyDescent="0.25">
      <c r="B5" s="4" t="s">
        <v>36</v>
      </c>
      <c r="C5" s="4" t="s">
        <v>35</v>
      </c>
      <c r="D5" s="7">
        <v>69.900000000000006</v>
      </c>
      <c r="E5" s="7">
        <v>-7.2</v>
      </c>
      <c r="L5" s="20">
        <v>590754.16090000002</v>
      </c>
      <c r="M5" s="20">
        <v>7075586.5590000004</v>
      </c>
      <c r="N5" s="20">
        <v>537.66999999999996</v>
      </c>
      <c r="O5" s="4" t="s">
        <v>36</v>
      </c>
      <c r="P5" s="7">
        <f>P6-D5</f>
        <v>56.16</v>
      </c>
      <c r="Q5" s="7">
        <f>Q6-E5</f>
        <v>-8.4499999999999993</v>
      </c>
      <c r="R5" s="10"/>
      <c r="W5" s="22"/>
    </row>
    <row r="6" spans="2:24" x14ac:dyDescent="0.25">
      <c r="B6" s="4" t="s">
        <v>37</v>
      </c>
      <c r="C6" s="4" t="s">
        <v>35</v>
      </c>
      <c r="D6" s="7">
        <v>26.74</v>
      </c>
      <c r="E6" s="7">
        <v>3.18</v>
      </c>
      <c r="G6" s="30" t="s">
        <v>10</v>
      </c>
      <c r="H6" s="30"/>
      <c r="I6" s="30"/>
      <c r="J6" s="9">
        <f>SQRT((H2-H4)^2+(I2-I4)^2)</f>
        <v>187.41664813991312</v>
      </c>
      <c r="L6" s="20">
        <v>590722</v>
      </c>
      <c r="M6" s="20">
        <v>7075530</v>
      </c>
      <c r="N6" s="20">
        <v>530.47</v>
      </c>
      <c r="O6" s="4" t="s">
        <v>35</v>
      </c>
      <c r="P6" s="7">
        <f>D3+D4</f>
        <v>126.06</v>
      </c>
      <c r="Q6" s="7">
        <f>Q4+E4</f>
        <v>-15.65</v>
      </c>
      <c r="R6" s="10" t="s">
        <v>28</v>
      </c>
      <c r="W6" s="22"/>
    </row>
    <row r="7" spans="2:24" x14ac:dyDescent="0.25">
      <c r="B7" s="4" t="s">
        <v>38</v>
      </c>
      <c r="C7" s="4" t="s">
        <v>35</v>
      </c>
      <c r="D7" s="7">
        <v>53.22</v>
      </c>
      <c r="E7" s="7">
        <v>3.61</v>
      </c>
      <c r="G7" s="30" t="s">
        <v>11</v>
      </c>
      <c r="H7" s="30"/>
      <c r="I7" s="30"/>
      <c r="J7" s="9">
        <f>SQRT((H4-H3)^2 +(I4-I3)^2)</f>
        <v>70.263788682364691</v>
      </c>
      <c r="L7" s="20">
        <v>590710.80200000003</v>
      </c>
      <c r="M7" s="20">
        <v>7075505.2869999995</v>
      </c>
      <c r="N7" s="20">
        <v>527.29</v>
      </c>
      <c r="O7" s="4" t="s">
        <v>37</v>
      </c>
      <c r="P7" s="7">
        <f>P6+D6</f>
        <v>152.80000000000001</v>
      </c>
      <c r="Q7" s="7">
        <f>Q6-E6</f>
        <v>-18.830000000000002</v>
      </c>
      <c r="W7" s="22"/>
    </row>
    <row r="8" spans="2:24" x14ac:dyDescent="0.25">
      <c r="B8" s="4" t="s">
        <v>39</v>
      </c>
      <c r="C8" s="4" t="s">
        <v>37</v>
      </c>
      <c r="D8" s="7">
        <v>42.51</v>
      </c>
      <c r="E8" s="7">
        <v>-5.57</v>
      </c>
      <c r="G8" s="30" t="s">
        <v>12</v>
      </c>
      <c r="H8" s="30"/>
      <c r="I8" s="30"/>
      <c r="J8" s="9">
        <f>SQRT((H2-H3)^2+(I2-I3)^2)</f>
        <v>117.33712115098103</v>
      </c>
      <c r="L8" s="20">
        <v>590699.71290000004</v>
      </c>
      <c r="M8" s="20">
        <v>7075480.8150000004</v>
      </c>
      <c r="N8" s="20">
        <v>526.86</v>
      </c>
      <c r="O8" s="4" t="s">
        <v>38</v>
      </c>
      <c r="P8" s="7">
        <f>P6+D7</f>
        <v>179.28</v>
      </c>
      <c r="Q8" s="7">
        <f>Q6-E7</f>
        <v>-19.260000000000002</v>
      </c>
      <c r="W8" s="22"/>
    </row>
    <row r="9" spans="2:24" x14ac:dyDescent="0.25">
      <c r="L9" s="20">
        <v>590693</v>
      </c>
      <c r="M9" s="20">
        <v>7075466</v>
      </c>
      <c r="N9" s="20">
        <v>532.86</v>
      </c>
      <c r="O9" s="4" t="s">
        <v>39</v>
      </c>
      <c r="P9" s="7">
        <f>P7+D8</f>
        <v>195.31</v>
      </c>
      <c r="Q9" s="7">
        <f>Q7-E8</f>
        <v>-13.260000000000002</v>
      </c>
      <c r="R9" s="10" t="s">
        <v>30</v>
      </c>
      <c r="W9" s="22"/>
    </row>
    <row r="10" spans="2:24" x14ac:dyDescent="0.25">
      <c r="B10" s="11" t="s">
        <v>47</v>
      </c>
      <c r="C10" s="11"/>
      <c r="D10" s="11"/>
      <c r="E10" s="11"/>
      <c r="F10" s="11"/>
      <c r="G10" s="12"/>
    </row>
    <row r="13" spans="2:24" x14ac:dyDescent="0.25">
      <c r="J13" s="19"/>
      <c r="K13" s="19"/>
      <c r="L13" s="27"/>
      <c r="M13" s="27"/>
      <c r="N13" s="27"/>
      <c r="O13" s="19"/>
      <c r="P13" s="15"/>
      <c r="Q13" s="15"/>
      <c r="R13" s="19"/>
      <c r="S13" s="19"/>
      <c r="T13" s="19"/>
      <c r="U13" s="19"/>
      <c r="V13" s="19"/>
      <c r="W13" s="19"/>
      <c r="X13" s="19"/>
    </row>
    <row r="14" spans="2:24" x14ac:dyDescent="0.25">
      <c r="J14" s="19"/>
      <c r="K14" s="19"/>
      <c r="L14" s="27"/>
      <c r="M14" s="27"/>
      <c r="N14" s="27"/>
      <c r="O14" s="19"/>
      <c r="P14" s="15"/>
      <c r="Q14" s="15"/>
      <c r="R14" s="19"/>
      <c r="S14" s="19"/>
      <c r="T14" s="19"/>
      <c r="U14" s="19"/>
      <c r="V14" s="19"/>
      <c r="W14" s="19"/>
      <c r="X14" s="19"/>
    </row>
    <row r="15" spans="2:24" x14ac:dyDescent="0.25">
      <c r="B15" s="14"/>
      <c r="C15" s="15"/>
      <c r="D15" s="2"/>
      <c r="E15" s="8"/>
      <c r="F15" s="20"/>
      <c r="G15" s="15"/>
      <c r="J15" s="19"/>
      <c r="K15" s="19"/>
      <c r="L15" s="27"/>
      <c r="M15" s="27"/>
      <c r="N15" s="27"/>
      <c r="O15" s="16"/>
      <c r="Q15" s="16"/>
      <c r="R15" s="16"/>
      <c r="S15" s="16"/>
      <c r="T15" s="16"/>
      <c r="U15" s="16"/>
      <c r="V15" s="16"/>
      <c r="W15" s="19"/>
      <c r="X15" s="19"/>
    </row>
    <row r="16" spans="2:24" x14ac:dyDescent="0.25">
      <c r="B16" s="14"/>
      <c r="C16" s="15"/>
      <c r="D16" s="2"/>
      <c r="E16" s="8"/>
      <c r="F16" s="20"/>
      <c r="G16" s="15"/>
      <c r="J16" s="19"/>
      <c r="K16" s="19"/>
      <c r="L16" s="27"/>
      <c r="M16" s="27"/>
      <c r="N16" s="27"/>
      <c r="O16" s="19"/>
      <c r="Q16" s="15"/>
      <c r="R16" s="15"/>
      <c r="S16" s="19"/>
      <c r="T16" s="19"/>
      <c r="U16" s="19"/>
      <c r="V16" s="19"/>
      <c r="W16" s="19"/>
      <c r="X16" s="19"/>
    </row>
    <row r="17" spans="2:24" x14ac:dyDescent="0.25">
      <c r="B17" s="14"/>
      <c r="C17" s="15"/>
      <c r="D17" s="2"/>
      <c r="E17" s="8"/>
      <c r="F17" s="15"/>
      <c r="G17" s="15"/>
      <c r="J17" s="16"/>
      <c r="K17" s="16"/>
      <c r="L17" s="15"/>
      <c r="M17" s="27"/>
      <c r="N17" s="27"/>
      <c r="O17" s="15"/>
      <c r="Q17" s="15"/>
      <c r="R17" s="19"/>
      <c r="S17" s="19"/>
      <c r="T17" s="19"/>
      <c r="U17" s="19"/>
      <c r="V17" s="19"/>
      <c r="W17" s="19"/>
      <c r="X17" s="19"/>
    </row>
    <row r="18" spans="2:24" x14ac:dyDescent="0.25">
      <c r="B18" s="14"/>
      <c r="C18" s="15"/>
      <c r="D18" s="2"/>
      <c r="E18" s="8"/>
      <c r="F18" s="15"/>
      <c r="G18" s="15"/>
      <c r="J18" s="16"/>
      <c r="K18" s="16"/>
      <c r="L18" s="15"/>
      <c r="M18" s="27"/>
      <c r="N18" s="27"/>
      <c r="O18" s="15"/>
      <c r="Q18" s="15"/>
      <c r="R18" s="19"/>
      <c r="S18" s="19"/>
      <c r="T18" s="19"/>
      <c r="U18" s="19"/>
      <c r="V18" s="19"/>
      <c r="W18" s="19"/>
      <c r="X18" s="19"/>
    </row>
    <row r="19" spans="2:24" x14ac:dyDescent="0.25">
      <c r="B19" s="14"/>
      <c r="C19" s="15"/>
      <c r="D19" s="2"/>
      <c r="E19" s="8"/>
      <c r="F19" s="15"/>
      <c r="G19" s="20"/>
      <c r="J19" s="16"/>
      <c r="K19" s="16"/>
      <c r="L19" s="15"/>
      <c r="M19" s="27"/>
      <c r="N19" s="27"/>
      <c r="O19" s="15"/>
      <c r="Q19" s="15"/>
      <c r="R19" s="19"/>
      <c r="S19" s="19"/>
      <c r="T19" s="19"/>
      <c r="U19" s="19"/>
      <c r="V19" s="19"/>
      <c r="W19" s="19"/>
      <c r="X19" s="19"/>
    </row>
    <row r="20" spans="2:24" x14ac:dyDescent="0.25">
      <c r="B20" s="14"/>
      <c r="C20" s="15"/>
      <c r="D20" s="2"/>
      <c r="E20" s="8"/>
      <c r="F20" s="15"/>
      <c r="G20" s="20"/>
      <c r="I20" s="22"/>
      <c r="J20" s="16"/>
      <c r="K20" s="16"/>
      <c r="L20" s="15"/>
      <c r="M20" s="27"/>
      <c r="N20" s="27"/>
      <c r="O20" s="15"/>
      <c r="Q20" s="15"/>
      <c r="R20" s="19"/>
      <c r="S20" s="19"/>
      <c r="T20" s="19"/>
      <c r="U20" s="19"/>
      <c r="V20" s="19"/>
      <c r="W20" s="19"/>
      <c r="X20" s="19"/>
    </row>
    <row r="21" spans="2:24" x14ac:dyDescent="0.25">
      <c r="B21" s="14"/>
      <c r="C21" s="16"/>
      <c r="D21" s="2"/>
      <c r="E21" s="8"/>
      <c r="J21" s="16"/>
      <c r="K21" s="16"/>
      <c r="L21" s="15"/>
      <c r="M21" s="27"/>
      <c r="N21" s="27"/>
      <c r="O21" s="19"/>
      <c r="P21" s="15"/>
      <c r="Q21" s="15"/>
      <c r="R21" s="19"/>
      <c r="S21" s="19"/>
      <c r="T21" s="19"/>
      <c r="U21" s="19"/>
      <c r="V21" s="19"/>
      <c r="W21" s="19"/>
      <c r="X21" s="19"/>
    </row>
    <row r="22" spans="2:24" x14ac:dyDescent="0.25">
      <c r="B22" s="16"/>
      <c r="C22" s="16"/>
      <c r="G22" s="20"/>
      <c r="J22" s="16"/>
      <c r="K22" s="16"/>
      <c r="L22" s="15"/>
      <c r="M22" s="15"/>
      <c r="N22" s="15"/>
      <c r="O22" s="19"/>
      <c r="P22" s="15"/>
      <c r="Q22" s="15"/>
      <c r="R22" s="19"/>
      <c r="S22" s="19"/>
      <c r="T22" s="19"/>
      <c r="U22" s="19"/>
      <c r="V22" s="19"/>
      <c r="W22" s="19"/>
      <c r="X22" s="19"/>
    </row>
    <row r="23" spans="2:24" x14ac:dyDescent="0.25">
      <c r="E23" s="8"/>
      <c r="J23" s="19"/>
      <c r="K23" s="19"/>
      <c r="L23" s="27"/>
      <c r="M23" s="27"/>
      <c r="N23" s="27"/>
      <c r="O23" s="19"/>
      <c r="P23" s="15"/>
      <c r="Q23" s="15"/>
      <c r="R23" s="19"/>
      <c r="S23" s="19"/>
      <c r="T23" s="19"/>
      <c r="U23" s="19"/>
      <c r="V23" s="19"/>
      <c r="W23" s="19"/>
      <c r="X23" s="19"/>
    </row>
    <row r="24" spans="2:24" x14ac:dyDescent="0.25">
      <c r="J24" s="19"/>
      <c r="K24" s="19"/>
      <c r="L24" s="27"/>
      <c r="M24" s="27"/>
      <c r="N24" s="27"/>
      <c r="O24" s="19"/>
      <c r="P24" s="15"/>
      <c r="Q24" s="15"/>
      <c r="R24" s="19"/>
      <c r="S24" s="19"/>
      <c r="T24" s="19"/>
      <c r="U24" s="19"/>
      <c r="V24" s="19"/>
      <c r="W24" s="19"/>
      <c r="X24" s="19"/>
    </row>
    <row r="25" spans="2:24" x14ac:dyDescent="0.25">
      <c r="J25" s="19"/>
      <c r="K25" s="19"/>
      <c r="L25" s="27"/>
      <c r="M25" s="27"/>
      <c r="N25" s="27"/>
      <c r="O25" s="19"/>
      <c r="P25" s="15"/>
      <c r="Q25" s="15"/>
      <c r="R25" s="19"/>
      <c r="S25" s="19"/>
      <c r="T25" s="19"/>
      <c r="U25" s="19"/>
      <c r="V25" s="19"/>
      <c r="W25" s="19"/>
      <c r="X25" s="19"/>
    </row>
    <row r="26" spans="2:24" x14ac:dyDescent="0.25">
      <c r="B26" s="20"/>
      <c r="C26" s="20"/>
      <c r="H26" s="20"/>
      <c r="I26" s="22"/>
    </row>
    <row r="27" spans="2:24" x14ac:dyDescent="0.25">
      <c r="B27" s="20"/>
      <c r="C27" s="20"/>
      <c r="D27" s="22"/>
      <c r="E27" s="22"/>
      <c r="H27" s="20"/>
      <c r="I27" s="22"/>
    </row>
    <row r="28" spans="2:24" x14ac:dyDescent="0.25">
      <c r="B28" s="20"/>
      <c r="C28" s="20"/>
      <c r="D28" s="22"/>
      <c r="E28" s="22"/>
      <c r="H28" s="20"/>
      <c r="I28" s="22"/>
    </row>
    <row r="29" spans="2:24" x14ac:dyDescent="0.25">
      <c r="B29" s="20"/>
      <c r="C29" s="20"/>
      <c r="D29" s="22"/>
      <c r="E29" s="22"/>
      <c r="H29" s="20"/>
      <c r="I29" s="22"/>
    </row>
    <row r="30" spans="2:24" x14ac:dyDescent="0.25">
      <c r="B30" s="20"/>
      <c r="C30" s="20"/>
      <c r="D30" s="22"/>
      <c r="E30" s="22"/>
      <c r="H30" s="20"/>
      <c r="I30" s="22"/>
    </row>
    <row r="31" spans="2:24" x14ac:dyDescent="0.25">
      <c r="B31" s="20"/>
      <c r="C31" s="20"/>
      <c r="D31" s="22"/>
      <c r="E31" s="22"/>
      <c r="H31" s="20"/>
      <c r="I31" s="22"/>
    </row>
    <row r="32" spans="2:24" x14ac:dyDescent="0.25">
      <c r="B32" s="20"/>
      <c r="C32" s="20"/>
      <c r="D32" s="22"/>
      <c r="E32" s="22"/>
      <c r="H32" s="20"/>
      <c r="I32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7"/>
  <sheetViews>
    <sheetView topLeftCell="D1" workbookViewId="0">
      <selection activeCell="R14" sqref="R14:R15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503</v>
      </c>
      <c r="H2" s="1">
        <v>590900</v>
      </c>
      <c r="I2" s="1">
        <v>7075553</v>
      </c>
      <c r="J2" s="9">
        <v>556.5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42</v>
      </c>
      <c r="C3" s="4" t="s">
        <v>43</v>
      </c>
      <c r="D3" s="7">
        <v>37.06</v>
      </c>
      <c r="E3" s="7">
        <v>1.86</v>
      </c>
      <c r="G3" s="1">
        <v>502</v>
      </c>
      <c r="H3" s="1">
        <v>590814</v>
      </c>
      <c r="I3" s="1">
        <v>7075432</v>
      </c>
      <c r="J3" s="9">
        <v>526.4</v>
      </c>
      <c r="L3" s="20">
        <v>590900</v>
      </c>
      <c r="M3" s="20">
        <v>7075553</v>
      </c>
      <c r="N3" s="20">
        <v>545.48</v>
      </c>
      <c r="O3" s="4" t="s">
        <v>46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41</v>
      </c>
      <c r="C4" s="4" t="s">
        <v>42</v>
      </c>
      <c r="D4" s="7">
        <v>39.1</v>
      </c>
      <c r="E4" s="7">
        <v>1.55</v>
      </c>
      <c r="G4" s="1">
        <v>501</v>
      </c>
      <c r="H4" s="1">
        <v>590757</v>
      </c>
      <c r="I4" s="1">
        <v>7075361</v>
      </c>
      <c r="J4" s="9">
        <v>526.70000000000005</v>
      </c>
      <c r="L4" s="20">
        <v>590871.19070000004</v>
      </c>
      <c r="M4" s="20">
        <v>7075512.466</v>
      </c>
      <c r="N4" s="20">
        <v>539.41</v>
      </c>
      <c r="O4" s="4" t="s">
        <v>45</v>
      </c>
      <c r="P4" s="7">
        <f>D10</f>
        <v>47.8</v>
      </c>
      <c r="Q4" s="7">
        <f>E10</f>
        <v>-6.07</v>
      </c>
      <c r="W4" s="22"/>
    </row>
    <row r="5" spans="2:23" x14ac:dyDescent="0.25">
      <c r="B5" s="4" t="s">
        <v>41</v>
      </c>
      <c r="C5" s="4" t="s">
        <v>43</v>
      </c>
      <c r="D5" s="7">
        <v>76.25</v>
      </c>
      <c r="E5" s="7">
        <v>3.24</v>
      </c>
      <c r="L5" s="20">
        <v>590843.37580000004</v>
      </c>
      <c r="M5" s="20">
        <v>7075473.3310000002</v>
      </c>
      <c r="N5" s="20">
        <v>533.88</v>
      </c>
      <c r="O5" s="4" t="s">
        <v>44</v>
      </c>
      <c r="P5" s="7">
        <f>P4+D9</f>
        <v>93.949999999999989</v>
      </c>
      <c r="Q5" s="7">
        <f>Q4+E9</f>
        <v>-11.600000000000001</v>
      </c>
      <c r="R5" s="10"/>
      <c r="W5" s="22"/>
    </row>
    <row r="6" spans="2:23" x14ac:dyDescent="0.25">
      <c r="B6" s="4" t="s">
        <v>40</v>
      </c>
      <c r="C6" s="4" t="s">
        <v>43</v>
      </c>
      <c r="D6" s="7">
        <v>95.72</v>
      </c>
      <c r="E6" s="7">
        <v>-2.93</v>
      </c>
      <c r="G6" s="30" t="s">
        <v>10</v>
      </c>
      <c r="H6" s="30"/>
      <c r="I6" s="30"/>
      <c r="J6" s="9">
        <f>SQRT((H2-H4)^2+(I2-I4)^2)</f>
        <v>239.40133667128927</v>
      </c>
      <c r="L6" s="20">
        <v>590814</v>
      </c>
      <c r="M6" s="20">
        <v>7075432</v>
      </c>
      <c r="N6" s="20">
        <v>528.86</v>
      </c>
      <c r="O6" s="4" t="s">
        <v>43</v>
      </c>
      <c r="P6" s="7">
        <f>P5+D8</f>
        <v>142.69</v>
      </c>
      <c r="Q6" s="7">
        <f>Q5+E8</f>
        <v>-16.62</v>
      </c>
      <c r="R6" s="10" t="s">
        <v>28</v>
      </c>
      <c r="W6" s="22"/>
    </row>
    <row r="7" spans="2:23" x14ac:dyDescent="0.25">
      <c r="B7" s="4" t="s">
        <v>40</v>
      </c>
      <c r="C7" s="4" t="s">
        <v>41</v>
      </c>
      <c r="D7" s="7">
        <v>19.48</v>
      </c>
      <c r="E7" s="7">
        <v>-6.8</v>
      </c>
      <c r="G7" s="30" t="s">
        <v>11</v>
      </c>
      <c r="H7" s="30"/>
      <c r="I7" s="30"/>
      <c r="J7" s="9">
        <f>SQRT((H4-H3)^2 +(I4-I3)^2)</f>
        <v>91.049437120720299</v>
      </c>
      <c r="L7" s="20">
        <v>590791.93130000005</v>
      </c>
      <c r="M7" s="20">
        <v>7075404.5109999999</v>
      </c>
      <c r="N7" s="20">
        <v>527</v>
      </c>
      <c r="O7" s="4" t="s">
        <v>42</v>
      </c>
      <c r="P7" s="7">
        <f>P6+D3</f>
        <v>179.75</v>
      </c>
      <c r="Q7" s="7">
        <f>Q6-E3</f>
        <v>-18.48</v>
      </c>
      <c r="W7" s="22"/>
    </row>
    <row r="8" spans="2:23" x14ac:dyDescent="0.25">
      <c r="B8" s="4" t="s">
        <v>44</v>
      </c>
      <c r="C8" s="4" t="s">
        <v>43</v>
      </c>
      <c r="D8" s="7">
        <v>48.74</v>
      </c>
      <c r="E8" s="7">
        <v>-5.0199999999999996</v>
      </c>
      <c r="G8" s="30" t="s">
        <v>12</v>
      </c>
      <c r="H8" s="30"/>
      <c r="I8" s="30"/>
      <c r="J8" s="9">
        <f>SQRT((H2-H3)^2+(I2-I3)^2)</f>
        <v>148.44864431849825</v>
      </c>
      <c r="L8" s="20">
        <v>590768.59409999999</v>
      </c>
      <c r="M8" s="20">
        <v>7075375.4419999998</v>
      </c>
      <c r="N8" s="20">
        <v>525.62</v>
      </c>
      <c r="O8" s="4" t="s">
        <v>41</v>
      </c>
      <c r="P8" s="7">
        <f>P6+D5</f>
        <v>218.94</v>
      </c>
      <c r="Q8" s="7">
        <f>Q6-E5</f>
        <v>-19.86</v>
      </c>
      <c r="W8" s="22"/>
    </row>
    <row r="9" spans="2:23" x14ac:dyDescent="0.25">
      <c r="B9" s="4" t="s">
        <v>45</v>
      </c>
      <c r="C9" s="4" t="s">
        <v>44</v>
      </c>
      <c r="D9" s="7">
        <v>46.15</v>
      </c>
      <c r="E9" s="7">
        <v>-5.53</v>
      </c>
      <c r="L9" s="20">
        <v>590757</v>
      </c>
      <c r="M9" s="20">
        <v>7075361</v>
      </c>
      <c r="N9" s="20">
        <v>531.79</v>
      </c>
      <c r="O9" s="4" t="s">
        <v>40</v>
      </c>
      <c r="P9" s="7">
        <f>P6+D6</f>
        <v>238.41</v>
      </c>
      <c r="Q9" s="7">
        <f>Q6-E6</f>
        <v>-13.690000000000001</v>
      </c>
      <c r="R9" s="10" t="s">
        <v>30</v>
      </c>
      <c r="W9" s="22"/>
    </row>
    <row r="10" spans="2:23" x14ac:dyDescent="0.25">
      <c r="B10" s="17" t="s">
        <v>46</v>
      </c>
      <c r="C10" s="17" t="s">
        <v>45</v>
      </c>
      <c r="D10" s="18">
        <v>47.8</v>
      </c>
      <c r="E10" s="18">
        <v>-6.07</v>
      </c>
    </row>
    <row r="11" spans="2:23" x14ac:dyDescent="0.25">
      <c r="B11" s="16"/>
      <c r="C11" s="16"/>
      <c r="D11" s="15"/>
      <c r="E11" s="15"/>
      <c r="F11" s="19"/>
    </row>
    <row r="12" spans="2:23" x14ac:dyDescent="0.25">
      <c r="B12" s="16"/>
      <c r="C12" s="16"/>
      <c r="D12" s="15"/>
      <c r="E12" s="15"/>
      <c r="F12" s="19"/>
    </row>
    <row r="13" spans="2:23" x14ac:dyDescent="0.25">
      <c r="B13" s="16"/>
      <c r="C13" s="16"/>
      <c r="D13" s="15"/>
      <c r="E13" s="15"/>
      <c r="F13" s="19"/>
    </row>
    <row r="18" spans="2:9" x14ac:dyDescent="0.25">
      <c r="B18" s="13"/>
      <c r="C18" s="5"/>
      <c r="G18" s="20"/>
      <c r="H18" s="22"/>
      <c r="I18" s="20"/>
    </row>
    <row r="19" spans="2:9" x14ac:dyDescent="0.25">
      <c r="B19" s="13"/>
      <c r="C19" s="5"/>
      <c r="G19" s="20"/>
      <c r="H19" s="22"/>
      <c r="I19" s="20"/>
    </row>
    <row r="20" spans="2:9" x14ac:dyDescent="0.25">
      <c r="B20" s="13"/>
      <c r="C20" s="5"/>
      <c r="G20" s="20"/>
      <c r="H20" s="22"/>
      <c r="I20" s="20"/>
    </row>
    <row r="21" spans="2:9" x14ac:dyDescent="0.25">
      <c r="B21" s="13"/>
      <c r="C21" s="5"/>
      <c r="G21" s="20"/>
      <c r="H21" s="22"/>
      <c r="I21" s="20"/>
    </row>
    <row r="22" spans="2:9" x14ac:dyDescent="0.25">
      <c r="B22" s="13"/>
      <c r="C22" s="5"/>
      <c r="G22" s="20"/>
      <c r="H22" s="22"/>
      <c r="I22" s="20"/>
    </row>
    <row r="23" spans="2:9" x14ac:dyDescent="0.25">
      <c r="B23" s="13"/>
      <c r="C23" s="5"/>
      <c r="G23" s="20"/>
      <c r="H23" s="22"/>
      <c r="I23" s="20"/>
    </row>
    <row r="24" spans="2:9" x14ac:dyDescent="0.25">
      <c r="B24" s="13"/>
      <c r="C24" s="5"/>
      <c r="G24" s="20"/>
      <c r="H24" s="20"/>
      <c r="I24" s="20"/>
    </row>
    <row r="25" spans="2:9" x14ac:dyDescent="0.25">
      <c r="G25" s="20"/>
      <c r="H25" s="20"/>
      <c r="I25" s="20"/>
    </row>
    <row r="30" spans="2:9" x14ac:dyDescent="0.25">
      <c r="B30" s="20"/>
      <c r="C30" s="20"/>
      <c r="G30" s="20"/>
      <c r="H30" s="20"/>
      <c r="I30" s="22"/>
    </row>
    <row r="31" spans="2:9" x14ac:dyDescent="0.25">
      <c r="B31" s="20"/>
      <c r="C31" s="20"/>
      <c r="D31" s="22"/>
      <c r="E31" s="22"/>
      <c r="G31" s="20"/>
      <c r="H31" s="20"/>
      <c r="I31" s="22"/>
    </row>
    <row r="32" spans="2:9" x14ac:dyDescent="0.25">
      <c r="B32" s="20"/>
      <c r="C32" s="20"/>
      <c r="D32" s="22"/>
      <c r="E32" s="22"/>
      <c r="G32" s="20"/>
      <c r="H32" s="20"/>
      <c r="I32" s="22"/>
    </row>
    <row r="33" spans="2:9" x14ac:dyDescent="0.25">
      <c r="B33" s="20"/>
      <c r="C33" s="20"/>
      <c r="D33" s="22"/>
      <c r="E33" s="22"/>
      <c r="G33" s="20"/>
      <c r="H33" s="20"/>
      <c r="I33" s="22"/>
    </row>
    <row r="34" spans="2:9" x14ac:dyDescent="0.25">
      <c r="B34" s="20"/>
      <c r="C34" s="20"/>
      <c r="D34" s="22"/>
      <c r="E34" s="22"/>
      <c r="G34" s="20"/>
      <c r="H34" s="20"/>
      <c r="I34" s="22"/>
    </row>
    <row r="35" spans="2:9" x14ac:dyDescent="0.25">
      <c r="B35" s="20"/>
      <c r="C35" s="20"/>
      <c r="D35" s="22"/>
      <c r="E35" s="22"/>
      <c r="G35" s="20"/>
      <c r="H35" s="20"/>
      <c r="I35" s="22"/>
    </row>
    <row r="36" spans="2:9" x14ac:dyDescent="0.25">
      <c r="B36" s="20"/>
      <c r="C36" s="20"/>
      <c r="D36" s="22"/>
      <c r="E36" s="22"/>
      <c r="G36" s="20"/>
      <c r="H36" s="20"/>
      <c r="I36" s="22"/>
    </row>
    <row r="37" spans="2:9" x14ac:dyDescent="0.25">
      <c r="G37" s="20"/>
      <c r="H37" s="20"/>
      <c r="I37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1"/>
  <sheetViews>
    <sheetView topLeftCell="E1" workbookViewId="0">
      <selection activeCell="O21" sqref="O21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601</v>
      </c>
      <c r="H2" s="1">
        <v>590989</v>
      </c>
      <c r="I2" s="1">
        <v>7075485</v>
      </c>
      <c r="J2" s="9">
        <v>550.20000000000005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48</v>
      </c>
      <c r="C3" s="4" t="s">
        <v>49</v>
      </c>
      <c r="D3" s="7">
        <v>46.36</v>
      </c>
      <c r="E3" s="7">
        <v>-4.97</v>
      </c>
      <c r="G3" s="1">
        <v>602</v>
      </c>
      <c r="H3" s="1">
        <v>590887</v>
      </c>
      <c r="I3" s="1">
        <v>7075363</v>
      </c>
      <c r="J3" s="9">
        <v>523.1</v>
      </c>
      <c r="L3" s="20">
        <v>590989</v>
      </c>
      <c r="M3" s="20">
        <v>7075485</v>
      </c>
      <c r="N3" s="20">
        <v>543.34</v>
      </c>
      <c r="O3" s="4" t="s">
        <v>53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50</v>
      </c>
      <c r="C4" s="4" t="s">
        <v>48</v>
      </c>
      <c r="D4" s="7">
        <v>28.31</v>
      </c>
      <c r="E4" s="7">
        <v>-4.05</v>
      </c>
      <c r="G4" s="1">
        <v>603</v>
      </c>
      <c r="H4" s="1">
        <v>590840</v>
      </c>
      <c r="I4" s="1">
        <v>7075312</v>
      </c>
      <c r="J4" s="9">
        <v>530.29999999999995</v>
      </c>
      <c r="L4" s="20">
        <v>590980.51919999998</v>
      </c>
      <c r="M4" s="20">
        <v>7075474.8559999997</v>
      </c>
      <c r="N4" s="20">
        <v>541.14</v>
      </c>
      <c r="O4" s="4" t="s">
        <v>52</v>
      </c>
      <c r="P4" s="7">
        <v>11.4</v>
      </c>
      <c r="Q4" s="7">
        <v>-2.2000000000000002</v>
      </c>
      <c r="W4" s="22"/>
    </row>
    <row r="5" spans="2:23" x14ac:dyDescent="0.25">
      <c r="B5" s="4" t="s">
        <v>51</v>
      </c>
      <c r="C5" s="4" t="s">
        <v>50</v>
      </c>
      <c r="D5" s="7">
        <v>22.95</v>
      </c>
      <c r="E5" s="7">
        <v>-3.34</v>
      </c>
      <c r="L5" s="20">
        <v>590959.62230000005</v>
      </c>
      <c r="M5" s="20">
        <v>7075449.8619999997</v>
      </c>
      <c r="N5" s="20">
        <v>537.36</v>
      </c>
      <c r="O5" s="4" t="s">
        <v>51</v>
      </c>
      <c r="P5" s="7">
        <f>P4+D7</f>
        <v>39.49</v>
      </c>
      <c r="Q5" s="7">
        <f>Q4+E7</f>
        <v>-5.98</v>
      </c>
      <c r="R5" s="10"/>
      <c r="W5" s="22"/>
    </row>
    <row r="6" spans="2:23" x14ac:dyDescent="0.25">
      <c r="B6" s="4" t="s">
        <v>51</v>
      </c>
      <c r="C6" s="4" t="s">
        <v>48</v>
      </c>
      <c r="D6" s="7">
        <v>51.95</v>
      </c>
      <c r="E6" s="7">
        <v>-7.3</v>
      </c>
      <c r="G6" s="30" t="s">
        <v>10</v>
      </c>
      <c r="H6" s="30"/>
      <c r="I6" s="30"/>
      <c r="J6" s="9">
        <f>SQRT((H2-H4)^2+(I2-I4)^2)</f>
        <v>228.31995094603536</v>
      </c>
      <c r="L6" s="20">
        <v>590942.54909999995</v>
      </c>
      <c r="M6" s="20">
        <v>7075429.4409999996</v>
      </c>
      <c r="N6" s="20">
        <v>534.02</v>
      </c>
      <c r="O6" s="4" t="s">
        <v>50</v>
      </c>
      <c r="P6" s="7">
        <f>P5+D5</f>
        <v>62.44</v>
      </c>
      <c r="Q6" s="7">
        <f>Q5+E5</f>
        <v>-9.32</v>
      </c>
      <c r="W6" s="22"/>
    </row>
    <row r="7" spans="2:23" x14ac:dyDescent="0.25">
      <c r="B7" s="4" t="s">
        <v>52</v>
      </c>
      <c r="C7" s="4" t="s">
        <v>51</v>
      </c>
      <c r="D7" s="7">
        <v>28.09</v>
      </c>
      <c r="E7" s="7">
        <v>-3.78</v>
      </c>
      <c r="G7" s="30" t="s">
        <v>11</v>
      </c>
      <c r="H7" s="30"/>
      <c r="I7" s="30"/>
      <c r="J7" s="9">
        <f>SQRT((H4-H3)^2 +(I4-I3)^2)</f>
        <v>69.354163537598808</v>
      </c>
      <c r="L7" s="20">
        <v>590921.48849999998</v>
      </c>
      <c r="M7" s="20">
        <v>7075404.2510000002</v>
      </c>
      <c r="N7" s="20">
        <v>529.97</v>
      </c>
      <c r="O7" s="4" t="s">
        <v>48</v>
      </c>
      <c r="P7" s="7">
        <f>P6+D4</f>
        <v>90.75</v>
      </c>
      <c r="Q7" s="7">
        <f>Q6+E4</f>
        <v>-13.370000000000001</v>
      </c>
      <c r="W7" s="22"/>
    </row>
    <row r="8" spans="2:23" x14ac:dyDescent="0.25">
      <c r="B8" s="4" t="s">
        <v>53</v>
      </c>
      <c r="C8" s="4" t="s">
        <v>52</v>
      </c>
      <c r="D8" s="7">
        <v>11.4</v>
      </c>
      <c r="E8" s="7">
        <v>-2.2000000000000002</v>
      </c>
      <c r="G8" s="30" t="s">
        <v>12</v>
      </c>
      <c r="H8" s="30"/>
      <c r="I8" s="30"/>
      <c r="J8" s="9">
        <f>SQRT((H2-H3)^2+(I2-I3)^2)</f>
        <v>159.02201105507376</v>
      </c>
      <c r="L8" s="20">
        <v>590887</v>
      </c>
      <c r="M8" s="20">
        <v>7075363</v>
      </c>
      <c r="N8" s="20">
        <v>525</v>
      </c>
      <c r="O8" s="4" t="s">
        <v>49</v>
      </c>
      <c r="P8" s="7">
        <f>D3+P7</f>
        <v>137.11000000000001</v>
      </c>
      <c r="Q8" s="7">
        <f>Q7+E3</f>
        <v>-18.34</v>
      </c>
      <c r="R8" s="10" t="s">
        <v>28</v>
      </c>
      <c r="W8" s="22"/>
    </row>
    <row r="9" spans="2:23" x14ac:dyDescent="0.25">
      <c r="B9" s="4" t="s">
        <v>54</v>
      </c>
      <c r="C9" s="4" t="s">
        <v>49</v>
      </c>
      <c r="D9" s="7">
        <v>28.98</v>
      </c>
      <c r="E9" s="7">
        <v>0</v>
      </c>
      <c r="L9" s="20">
        <v>590867.50859999994</v>
      </c>
      <c r="M9" s="20">
        <v>7075341.8499999996</v>
      </c>
      <c r="N9" s="20">
        <v>525</v>
      </c>
      <c r="O9" s="4" t="s">
        <v>54</v>
      </c>
      <c r="P9" s="7">
        <f>P8+D9</f>
        <v>166.09</v>
      </c>
      <c r="Q9" s="7">
        <f>Q8</f>
        <v>-18.34</v>
      </c>
      <c r="W9" s="22"/>
    </row>
    <row r="10" spans="2:23" x14ac:dyDescent="0.25">
      <c r="B10" s="4" t="s">
        <v>55</v>
      </c>
      <c r="C10" s="4" t="s">
        <v>54</v>
      </c>
      <c r="D10" s="7">
        <v>7.64</v>
      </c>
      <c r="E10" s="7">
        <v>2.27</v>
      </c>
      <c r="L10" s="20">
        <v>590862.37009999994</v>
      </c>
      <c r="M10" s="20">
        <v>7075336.2740000002</v>
      </c>
      <c r="N10" s="20">
        <v>522.73</v>
      </c>
      <c r="O10" s="4" t="s">
        <v>55</v>
      </c>
      <c r="P10" s="7">
        <f>P9+D10</f>
        <v>173.73</v>
      </c>
      <c r="Q10" s="7">
        <f>Q9-E10</f>
        <v>-20.61</v>
      </c>
      <c r="W10" s="22"/>
    </row>
    <row r="11" spans="2:23" x14ac:dyDescent="0.25">
      <c r="B11" s="4" t="s">
        <v>56</v>
      </c>
      <c r="C11" s="4" t="s">
        <v>57</v>
      </c>
      <c r="D11" s="7">
        <v>19.8</v>
      </c>
      <c r="E11" s="7">
        <v>-5.42</v>
      </c>
      <c r="L11" s="20">
        <v>590853.31709999999</v>
      </c>
      <c r="M11" s="20">
        <v>7075326.4500000002</v>
      </c>
      <c r="N11" s="20">
        <v>522.38</v>
      </c>
      <c r="O11" s="4" t="s">
        <v>57</v>
      </c>
      <c r="P11" s="7">
        <f>P12-D11</f>
        <v>187.19</v>
      </c>
      <c r="Q11" s="7">
        <f>Q12+E11</f>
        <v>-20.96</v>
      </c>
      <c r="W11" s="22"/>
    </row>
    <row r="12" spans="2:23" x14ac:dyDescent="0.25">
      <c r="B12" s="4" t="s">
        <v>56</v>
      </c>
      <c r="C12" s="4" t="s">
        <v>54</v>
      </c>
      <c r="D12" s="7">
        <v>40.9</v>
      </c>
      <c r="E12" s="7">
        <v>-2.8</v>
      </c>
      <c r="L12" s="20">
        <v>590840</v>
      </c>
      <c r="M12" s="20">
        <v>7075312</v>
      </c>
      <c r="N12" s="20">
        <v>527.79999999999995</v>
      </c>
      <c r="O12" s="4" t="s">
        <v>56</v>
      </c>
      <c r="P12" s="7">
        <f>P9+D12</f>
        <v>206.99</v>
      </c>
      <c r="Q12" s="7">
        <f>Q9-E12</f>
        <v>-15.54</v>
      </c>
      <c r="R12" s="10" t="s">
        <v>30</v>
      </c>
      <c r="W12" s="22"/>
    </row>
    <row r="13" spans="2:23" x14ac:dyDescent="0.25">
      <c r="L13" s="9"/>
      <c r="M13" s="9"/>
      <c r="N13" s="24"/>
      <c r="O13" s="4"/>
      <c r="P13" s="7"/>
      <c r="Q13" s="7"/>
      <c r="T13" s="22"/>
    </row>
    <row r="14" spans="2:23" x14ac:dyDescent="0.25">
      <c r="L14" s="9"/>
      <c r="M14" s="9"/>
      <c r="N14" s="24"/>
      <c r="O14" s="4"/>
      <c r="P14" s="7"/>
      <c r="Q14" s="7"/>
    </row>
    <row r="15" spans="2:23" x14ac:dyDescent="0.25">
      <c r="L15" s="9"/>
      <c r="M15" s="9"/>
      <c r="N15" s="24"/>
      <c r="O15" s="4"/>
      <c r="P15" s="7"/>
      <c r="Q15" s="7"/>
    </row>
    <row r="20" spans="2:9" x14ac:dyDescent="0.25">
      <c r="B20" s="25"/>
      <c r="C20" s="22"/>
      <c r="D20" s="22"/>
      <c r="E20" s="8"/>
      <c r="F20" s="22"/>
      <c r="G20" s="20"/>
    </row>
    <row r="21" spans="2:9" x14ac:dyDescent="0.25">
      <c r="B21" s="25"/>
      <c r="C21" s="22"/>
      <c r="D21" s="22"/>
      <c r="E21" s="8"/>
      <c r="F21" s="22"/>
      <c r="G21" s="20"/>
    </row>
    <row r="22" spans="2:9" x14ac:dyDescent="0.25">
      <c r="B22" s="25"/>
      <c r="C22" s="22"/>
      <c r="D22" s="22"/>
      <c r="E22" s="8"/>
      <c r="F22" s="22"/>
      <c r="G22" s="20"/>
    </row>
    <row r="23" spans="2:9" x14ac:dyDescent="0.25">
      <c r="B23" s="25"/>
      <c r="C23" s="22"/>
      <c r="D23" s="22"/>
      <c r="E23" s="8"/>
      <c r="F23" s="22"/>
      <c r="G23" s="20"/>
      <c r="H23" s="22"/>
    </row>
    <row r="24" spans="2:9" x14ac:dyDescent="0.25">
      <c r="B24" s="25"/>
      <c r="C24" s="22"/>
      <c r="D24" s="22"/>
      <c r="E24" s="8"/>
      <c r="F24" s="22"/>
      <c r="G24" s="20"/>
    </row>
    <row r="25" spans="2:9" x14ac:dyDescent="0.25">
      <c r="B25" s="25"/>
      <c r="C25" s="22"/>
      <c r="D25" s="22"/>
      <c r="E25" s="8"/>
      <c r="F25" s="22"/>
      <c r="G25" s="20"/>
    </row>
    <row r="26" spans="2:9" x14ac:dyDescent="0.25">
      <c r="B26" s="25"/>
      <c r="C26" s="22"/>
      <c r="D26" s="22"/>
      <c r="E26" s="8"/>
      <c r="F26" s="22"/>
      <c r="G26" s="20"/>
    </row>
    <row r="27" spans="2:9" x14ac:dyDescent="0.25">
      <c r="B27" s="25"/>
      <c r="C27" s="22"/>
      <c r="D27" s="22"/>
      <c r="E27" s="8"/>
      <c r="F27" s="22"/>
      <c r="G27" s="20"/>
    </row>
    <row r="28" spans="2:9" x14ac:dyDescent="0.25">
      <c r="B28" s="25"/>
      <c r="C28" s="22"/>
      <c r="D28" s="22"/>
      <c r="E28" s="8"/>
      <c r="F28" s="22"/>
      <c r="G28" s="20"/>
    </row>
    <row r="29" spans="2:9" x14ac:dyDescent="0.25">
      <c r="B29" s="25"/>
      <c r="C29" s="25"/>
      <c r="D29" s="22"/>
      <c r="E29" s="8"/>
      <c r="F29" s="22"/>
      <c r="G29" s="20"/>
    </row>
    <row r="30" spans="2:9" x14ac:dyDescent="0.25">
      <c r="E30" s="8"/>
      <c r="F30" s="20"/>
      <c r="G30" s="20"/>
    </row>
    <row r="32" spans="2:9" x14ac:dyDescent="0.25">
      <c r="B32" s="20"/>
      <c r="C32" s="20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  <row r="36" spans="2:9" x14ac:dyDescent="0.25">
      <c r="B36" s="20"/>
      <c r="C36" s="20"/>
      <c r="D36" s="22"/>
      <c r="E36" s="22"/>
      <c r="H36" s="20"/>
      <c r="I36" s="22"/>
    </row>
    <row r="37" spans="2:9" x14ac:dyDescent="0.25">
      <c r="B37" s="20"/>
      <c r="C37" s="20"/>
      <c r="D37" s="22"/>
      <c r="E37" s="22"/>
      <c r="H37" s="20"/>
      <c r="I37" s="22"/>
    </row>
    <row r="38" spans="2:9" x14ac:dyDescent="0.25">
      <c r="B38" s="20"/>
      <c r="C38" s="20"/>
      <c r="D38" s="22"/>
      <c r="E38" s="22"/>
      <c r="H38" s="20"/>
      <c r="I38" s="22"/>
    </row>
    <row r="39" spans="2:9" x14ac:dyDescent="0.25">
      <c r="B39" s="20"/>
      <c r="C39" s="20"/>
      <c r="D39" s="22"/>
      <c r="E39" s="22"/>
      <c r="H39" s="20"/>
      <c r="I39" s="22"/>
    </row>
    <row r="40" spans="2:9" x14ac:dyDescent="0.25">
      <c r="B40" s="20"/>
      <c r="C40" s="20"/>
      <c r="D40" s="22"/>
      <c r="E40" s="22"/>
      <c r="H40" s="20"/>
      <c r="I40" s="22"/>
    </row>
    <row r="41" spans="2:9" x14ac:dyDescent="0.25">
      <c r="B41" s="20"/>
      <c r="C41" s="20"/>
      <c r="D41" s="22"/>
      <c r="E41" s="22"/>
      <c r="H41" s="20"/>
      <c r="I41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6"/>
  <sheetViews>
    <sheetView topLeftCell="E1" workbookViewId="0">
      <selection activeCell="L10" sqref="L10:N10"/>
    </sheetView>
  </sheetViews>
  <sheetFormatPr defaultRowHeight="15" x14ac:dyDescent="0.25"/>
  <cols>
    <col min="1" max="1" width="3.28515625" customWidth="1"/>
    <col min="2" max="3" width="9.140625" style="2"/>
    <col min="4" max="5" width="9.140625" style="5"/>
    <col min="12" max="14" width="9.140625" style="8"/>
    <col min="16" max="17" width="9.140625" style="5"/>
    <col min="22" max="22" width="9.140625" style="20"/>
  </cols>
  <sheetData>
    <row r="2" spans="2:23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701</v>
      </c>
      <c r="H2" s="1">
        <v>591031</v>
      </c>
      <c r="I2" s="1">
        <v>7075394</v>
      </c>
      <c r="J2" s="9">
        <v>536.1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3" x14ac:dyDescent="0.25">
      <c r="B3" s="4" t="s">
        <v>61</v>
      </c>
      <c r="C3" s="4" t="s">
        <v>62</v>
      </c>
      <c r="D3" s="7">
        <v>22.76</v>
      </c>
      <c r="E3" s="7">
        <v>2.08</v>
      </c>
      <c r="G3" s="1">
        <v>702</v>
      </c>
      <c r="H3" s="1">
        <v>590957</v>
      </c>
      <c r="I3" s="1">
        <v>7075293</v>
      </c>
      <c r="J3" s="9">
        <v>508.9</v>
      </c>
      <c r="L3" s="20">
        <v>591031</v>
      </c>
      <c r="M3" s="20">
        <v>7075394</v>
      </c>
      <c r="N3" s="20">
        <v>544.09</v>
      </c>
      <c r="O3" s="4" t="s">
        <v>65</v>
      </c>
      <c r="P3" s="7">
        <v>0</v>
      </c>
      <c r="Q3" s="7">
        <v>0</v>
      </c>
      <c r="R3" s="10" t="s">
        <v>29</v>
      </c>
      <c r="W3" s="22"/>
    </row>
    <row r="4" spans="2:23" x14ac:dyDescent="0.25">
      <c r="B4" s="4" t="s">
        <v>60</v>
      </c>
      <c r="C4" s="4" t="s">
        <v>62</v>
      </c>
      <c r="D4" s="7">
        <v>54.78</v>
      </c>
      <c r="E4" s="7">
        <v>2.16</v>
      </c>
      <c r="G4" s="1">
        <v>703</v>
      </c>
      <c r="H4" s="1">
        <v>590893</v>
      </c>
      <c r="I4" s="1">
        <v>7075233</v>
      </c>
      <c r="J4" s="9">
        <v>527.6</v>
      </c>
      <c r="L4" s="20">
        <v>591006.81350000005</v>
      </c>
      <c r="M4" s="20">
        <v>7075360.9890000001</v>
      </c>
      <c r="N4" s="20">
        <v>535.29</v>
      </c>
      <c r="O4" s="4" t="s">
        <v>64</v>
      </c>
      <c r="P4" s="7">
        <f>D9</f>
        <v>41.14</v>
      </c>
      <c r="Q4" s="7">
        <f>E9</f>
        <v>-8.8000000000000007</v>
      </c>
      <c r="W4" s="22"/>
    </row>
    <row r="5" spans="2:23" x14ac:dyDescent="0.25">
      <c r="B5" s="4" t="s">
        <v>59</v>
      </c>
      <c r="C5" s="4" t="s">
        <v>62</v>
      </c>
      <c r="D5" s="7">
        <v>67.760000000000005</v>
      </c>
      <c r="E5" s="7">
        <v>-2.16</v>
      </c>
      <c r="L5" s="20">
        <v>590986.68350000004</v>
      </c>
      <c r="M5" s="20">
        <v>7075333.5140000004</v>
      </c>
      <c r="N5" s="20">
        <v>531.27</v>
      </c>
      <c r="O5" s="4" t="s">
        <v>63</v>
      </c>
      <c r="P5" s="7">
        <f>P4+D8</f>
        <v>75.38</v>
      </c>
      <c r="Q5" s="7">
        <f>Q4+E8</f>
        <v>-12.82</v>
      </c>
      <c r="R5" s="10"/>
      <c r="W5" s="22"/>
    </row>
    <row r="6" spans="2:23" x14ac:dyDescent="0.25">
      <c r="B6" s="4" t="s">
        <v>58</v>
      </c>
      <c r="C6" s="4" t="s">
        <v>62</v>
      </c>
      <c r="D6" s="7">
        <v>90.27</v>
      </c>
      <c r="E6" s="7">
        <v>-7.97</v>
      </c>
      <c r="G6" s="30" t="s">
        <v>10</v>
      </c>
      <c r="H6" s="30"/>
      <c r="I6" s="30"/>
      <c r="J6" s="9">
        <f>SQRT((H2-H4)^2+(I2-I4)^2)</f>
        <v>212.04952251773642</v>
      </c>
      <c r="L6" s="20">
        <v>590957</v>
      </c>
      <c r="M6" s="20">
        <v>7075293</v>
      </c>
      <c r="N6" s="20">
        <v>524.22</v>
      </c>
      <c r="O6" s="4" t="s">
        <v>62</v>
      </c>
      <c r="P6" s="7">
        <f>P5+D7</f>
        <v>125.87</v>
      </c>
      <c r="Q6" s="7">
        <f>Q5+E7</f>
        <v>-19.87</v>
      </c>
      <c r="R6" s="10" t="s">
        <v>28</v>
      </c>
      <c r="W6" s="22"/>
    </row>
    <row r="7" spans="2:23" x14ac:dyDescent="0.25">
      <c r="B7" s="4" t="s">
        <v>63</v>
      </c>
      <c r="C7" s="4" t="s">
        <v>62</v>
      </c>
      <c r="D7" s="7">
        <v>50.49</v>
      </c>
      <c r="E7" s="7">
        <v>-7.05</v>
      </c>
      <c r="G7" s="30" t="s">
        <v>11</v>
      </c>
      <c r="H7" s="30"/>
      <c r="I7" s="30"/>
      <c r="J7" s="9">
        <f>SQRT((H4-H3)^2 +(I4-I3)^2)</f>
        <v>87.726848797845236</v>
      </c>
      <c r="L7" s="20">
        <v>590940.86349999998</v>
      </c>
      <c r="M7" s="20">
        <v>7075277.8720000004</v>
      </c>
      <c r="N7" s="20">
        <v>522.14</v>
      </c>
      <c r="O7" s="4" t="s">
        <v>61</v>
      </c>
      <c r="P7" s="7">
        <f>P6+D3</f>
        <v>148.63</v>
      </c>
      <c r="Q7" s="7">
        <f>Q6-E3</f>
        <v>-21.950000000000003</v>
      </c>
      <c r="R7" s="10"/>
      <c r="W7" s="22"/>
    </row>
    <row r="8" spans="2:23" x14ac:dyDescent="0.25">
      <c r="B8" s="4" t="s">
        <v>64</v>
      </c>
      <c r="C8" s="4" t="s">
        <v>63</v>
      </c>
      <c r="D8" s="7">
        <v>34.24</v>
      </c>
      <c r="E8" s="7">
        <v>-4.0199999999999996</v>
      </c>
      <c r="G8" s="30" t="s">
        <v>12</v>
      </c>
      <c r="H8" s="30"/>
      <c r="I8" s="30"/>
      <c r="J8" s="9">
        <f>SQRT((H2-H3)^2+(I2-I3)^2)</f>
        <v>125.2078272313676</v>
      </c>
      <c r="L8" s="20">
        <v>590918.1618</v>
      </c>
      <c r="M8" s="20">
        <v>7075256.5889999997</v>
      </c>
      <c r="N8" s="20">
        <v>522.05999999999995</v>
      </c>
      <c r="O8" s="4" t="s">
        <v>60</v>
      </c>
      <c r="P8" s="7">
        <f>P6+D4</f>
        <v>180.65</v>
      </c>
      <c r="Q8" s="7">
        <f>Q6-E4</f>
        <v>-22.03</v>
      </c>
      <c r="W8" s="22"/>
    </row>
    <row r="9" spans="2:23" x14ac:dyDescent="0.25">
      <c r="B9" s="4" t="s">
        <v>65</v>
      </c>
      <c r="C9" s="4" t="s">
        <v>64</v>
      </c>
      <c r="D9" s="7">
        <v>41.14</v>
      </c>
      <c r="E9" s="7">
        <v>-8.8000000000000007</v>
      </c>
      <c r="L9" s="20">
        <v>590908.95920000004</v>
      </c>
      <c r="M9" s="20">
        <v>7075247.9620000003</v>
      </c>
      <c r="N9" s="20">
        <v>526.38</v>
      </c>
      <c r="O9" s="4" t="s">
        <v>59</v>
      </c>
      <c r="P9" s="7">
        <f>P6+D5</f>
        <v>193.63</v>
      </c>
      <c r="Q9" s="7">
        <f>Q6-E5</f>
        <v>-17.71</v>
      </c>
      <c r="W9" s="22"/>
    </row>
    <row r="10" spans="2:23" x14ac:dyDescent="0.25">
      <c r="B10" s="4"/>
      <c r="C10" s="4"/>
      <c r="D10" s="7"/>
      <c r="E10" s="7"/>
      <c r="L10" s="20">
        <v>590893</v>
      </c>
      <c r="M10" s="20">
        <v>7075233</v>
      </c>
      <c r="N10" s="20">
        <v>532.19000000000005</v>
      </c>
      <c r="O10" s="4" t="s">
        <v>58</v>
      </c>
      <c r="P10" s="7">
        <f>P6+D6</f>
        <v>216.14</v>
      </c>
      <c r="Q10" s="7">
        <f>Q6-E6</f>
        <v>-11.900000000000002</v>
      </c>
      <c r="R10" s="10" t="s">
        <v>30</v>
      </c>
      <c r="W10" s="22"/>
    </row>
    <row r="11" spans="2:23" x14ac:dyDescent="0.25">
      <c r="B11" s="4"/>
      <c r="C11" s="4"/>
      <c r="D11" s="7"/>
      <c r="E11" s="7"/>
    </row>
    <row r="12" spans="2:23" x14ac:dyDescent="0.25">
      <c r="B12" s="4"/>
      <c r="C12" s="4"/>
      <c r="D12" s="7"/>
      <c r="E12" s="7"/>
    </row>
    <row r="19" spans="2:9" x14ac:dyDescent="0.25">
      <c r="B19" s="13"/>
      <c r="C19" s="5"/>
      <c r="E19" s="8"/>
      <c r="F19" s="20"/>
      <c r="G19" s="22"/>
    </row>
    <row r="20" spans="2:9" x14ac:dyDescent="0.25">
      <c r="B20" s="13"/>
      <c r="C20" s="22"/>
      <c r="E20" s="8"/>
      <c r="F20" s="20"/>
      <c r="G20" s="20"/>
    </row>
    <row r="21" spans="2:9" x14ac:dyDescent="0.25">
      <c r="B21" s="13"/>
      <c r="C21" s="22"/>
      <c r="E21" s="8"/>
      <c r="F21" s="20"/>
      <c r="G21" s="20"/>
    </row>
    <row r="22" spans="2:9" x14ac:dyDescent="0.25">
      <c r="B22" s="13"/>
      <c r="C22" s="22"/>
      <c r="E22" s="8"/>
      <c r="F22" s="22"/>
      <c r="G22" s="20"/>
    </row>
    <row r="23" spans="2:9" x14ac:dyDescent="0.25">
      <c r="B23" s="13"/>
      <c r="C23" s="22"/>
      <c r="E23" s="8"/>
      <c r="F23" s="22"/>
      <c r="G23" s="20"/>
    </row>
    <row r="24" spans="2:9" x14ac:dyDescent="0.25">
      <c r="B24" s="13"/>
      <c r="C24" s="22"/>
      <c r="E24" s="8"/>
      <c r="F24" s="22"/>
      <c r="G24" s="20"/>
    </row>
    <row r="25" spans="2:9" x14ac:dyDescent="0.25">
      <c r="B25" s="13"/>
      <c r="C25" s="22"/>
      <c r="E25" s="8"/>
      <c r="F25" s="22"/>
      <c r="G25" s="20"/>
    </row>
    <row r="26" spans="2:9" x14ac:dyDescent="0.25">
      <c r="B26" s="13"/>
      <c r="C26" s="22"/>
      <c r="E26" s="8"/>
      <c r="F26" s="22"/>
      <c r="G26" s="20"/>
    </row>
    <row r="28" spans="2:9" x14ac:dyDescent="0.25">
      <c r="E28" s="8"/>
      <c r="F28" s="20"/>
      <c r="G28" s="20"/>
    </row>
    <row r="29" spans="2:9" x14ac:dyDescent="0.25">
      <c r="B29" s="22"/>
      <c r="C29" s="22"/>
      <c r="D29" s="28"/>
      <c r="G29" s="20"/>
      <c r="H29" s="20"/>
      <c r="I29" s="22"/>
    </row>
    <row r="30" spans="2:9" x14ac:dyDescent="0.25">
      <c r="B30" s="22"/>
      <c r="C30" s="22"/>
      <c r="D30" s="28"/>
      <c r="E30" s="22"/>
      <c r="H30" s="20"/>
      <c r="I30" s="22"/>
    </row>
    <row r="31" spans="2:9" x14ac:dyDescent="0.25">
      <c r="B31" s="22"/>
      <c r="C31" s="22"/>
      <c r="D31" s="28"/>
      <c r="E31" s="22"/>
      <c r="H31" s="20"/>
      <c r="I31" s="22"/>
    </row>
    <row r="32" spans="2:9" x14ac:dyDescent="0.25">
      <c r="B32" s="22"/>
      <c r="C32" s="22"/>
      <c r="D32" s="28"/>
      <c r="E32" s="22"/>
      <c r="H32" s="20"/>
      <c r="I32" s="22"/>
    </row>
    <row r="33" spans="2:9" x14ac:dyDescent="0.25">
      <c r="B33" s="20"/>
      <c r="C33" s="22"/>
      <c r="D33" s="28"/>
      <c r="E33" s="22"/>
      <c r="H33" s="20"/>
      <c r="I33" s="22"/>
    </row>
    <row r="34" spans="2:9" x14ac:dyDescent="0.25">
      <c r="B34" s="22"/>
      <c r="C34" s="22"/>
      <c r="D34" s="28"/>
      <c r="E34" s="22"/>
      <c r="H34" s="20"/>
      <c r="I34" s="22"/>
    </row>
    <row r="35" spans="2:9" x14ac:dyDescent="0.25">
      <c r="B35" s="22"/>
      <c r="C35" s="22"/>
      <c r="D35" s="28"/>
      <c r="E35" s="22"/>
      <c r="H35" s="20"/>
      <c r="I35" s="22"/>
    </row>
    <row r="36" spans="2:9" x14ac:dyDescent="0.25">
      <c r="B36" s="22"/>
      <c r="C36" s="22"/>
      <c r="D36" s="28"/>
      <c r="E36" s="22"/>
      <c r="H36" s="20"/>
      <c r="I36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workbookViewId="0">
      <selection activeCell="Q12" sqref="Q12"/>
    </sheetView>
  </sheetViews>
  <sheetFormatPr defaultRowHeight="15" x14ac:dyDescent="0.25"/>
  <cols>
    <col min="1" max="1" width="3.28515625" customWidth="1"/>
    <col min="2" max="3" width="8.7109375" style="2"/>
    <col min="4" max="5" width="8.7109375" style="5"/>
    <col min="12" max="13" width="8.7109375" style="8"/>
    <col min="14" max="14" width="9.140625" style="8"/>
    <col min="16" max="17" width="8.7109375" style="5"/>
  </cols>
  <sheetData>
    <row r="2" spans="2:20" x14ac:dyDescent="0.25">
      <c r="B2" s="3" t="s">
        <v>0</v>
      </c>
      <c r="C2" s="3" t="s">
        <v>1</v>
      </c>
      <c r="D2" s="6" t="s">
        <v>2</v>
      </c>
      <c r="E2" s="6" t="s">
        <v>3</v>
      </c>
      <c r="G2" s="1">
        <v>301</v>
      </c>
      <c r="H2" s="1">
        <v>590575</v>
      </c>
      <c r="I2" s="1">
        <v>7075726</v>
      </c>
      <c r="J2" s="1">
        <v>539.70000000000005</v>
      </c>
      <c r="L2" s="9" t="s">
        <v>31</v>
      </c>
      <c r="M2" s="9" t="s">
        <v>32</v>
      </c>
      <c r="N2" s="24" t="s">
        <v>252</v>
      </c>
      <c r="O2" s="1" t="s">
        <v>14</v>
      </c>
      <c r="P2" s="7" t="s">
        <v>15</v>
      </c>
      <c r="Q2" s="7" t="s">
        <v>16</v>
      </c>
    </row>
    <row r="3" spans="2:20" x14ac:dyDescent="0.25">
      <c r="B3" s="4" t="s">
        <v>87</v>
      </c>
      <c r="C3" s="4" t="s">
        <v>88</v>
      </c>
      <c r="D3" s="7">
        <v>24.68</v>
      </c>
      <c r="E3" s="7">
        <v>-4.21</v>
      </c>
      <c r="G3" s="1">
        <v>302</v>
      </c>
      <c r="H3" s="1">
        <v>590558</v>
      </c>
      <c r="I3" s="1">
        <v>7075692</v>
      </c>
      <c r="J3" s="1">
        <v>539.20000000000005</v>
      </c>
      <c r="L3" s="20">
        <v>590931</v>
      </c>
      <c r="M3" s="20">
        <v>7075210</v>
      </c>
      <c r="N3" s="20">
        <v>531.24</v>
      </c>
      <c r="O3" s="4" t="s">
        <v>87</v>
      </c>
      <c r="P3" s="7">
        <v>0</v>
      </c>
      <c r="Q3" s="7">
        <v>0</v>
      </c>
      <c r="R3" s="10" t="s">
        <v>30</v>
      </c>
      <c r="S3" s="22"/>
      <c r="T3" s="22"/>
    </row>
    <row r="4" spans="2:20" x14ac:dyDescent="0.25">
      <c r="B4" s="4" t="s">
        <v>88</v>
      </c>
      <c r="C4" s="4" t="s">
        <v>89</v>
      </c>
      <c r="D4" s="7">
        <v>12.69</v>
      </c>
      <c r="E4" s="7">
        <v>-4.9400000000000004</v>
      </c>
      <c r="G4" s="1">
        <v>303</v>
      </c>
      <c r="H4" s="1">
        <v>590522</v>
      </c>
      <c r="I4" s="1">
        <v>7075614</v>
      </c>
      <c r="J4" s="1">
        <v>531.70000000000005</v>
      </c>
      <c r="L4" s="20">
        <v>590949.56599999999</v>
      </c>
      <c r="M4" s="20">
        <v>7075226.9649999999</v>
      </c>
      <c r="N4" s="20">
        <v>527.03</v>
      </c>
      <c r="O4" s="4" t="s">
        <v>88</v>
      </c>
      <c r="P4" s="7">
        <f>P3+D3</f>
        <v>24.68</v>
      </c>
      <c r="Q4" s="7">
        <f>E3+Q3</f>
        <v>-4.21</v>
      </c>
      <c r="S4" s="22"/>
      <c r="T4" s="22"/>
    </row>
    <row r="5" spans="2:20" x14ac:dyDescent="0.25">
      <c r="B5" s="4" t="s">
        <v>89</v>
      </c>
      <c r="C5" s="4" t="s">
        <v>90</v>
      </c>
      <c r="D5" s="7">
        <v>13.58</v>
      </c>
      <c r="E5" s="7">
        <v>-0.18</v>
      </c>
      <c r="L5" s="20">
        <v>590959.11230000004</v>
      </c>
      <c r="M5" s="20">
        <v>7075235.6890000002</v>
      </c>
      <c r="N5" s="20">
        <v>522.09</v>
      </c>
      <c r="O5" s="4" t="s">
        <v>89</v>
      </c>
      <c r="P5" s="23">
        <f t="shared" ref="P5:P10" si="0">P4+D4</f>
        <v>37.369999999999997</v>
      </c>
      <c r="Q5" s="23">
        <f t="shared" ref="Q5:Q10" si="1">E4+Q4</f>
        <v>-9.15</v>
      </c>
      <c r="R5" s="10"/>
      <c r="S5" s="22"/>
      <c r="T5" s="22"/>
    </row>
    <row r="6" spans="2:20" x14ac:dyDescent="0.25">
      <c r="B6" s="4" t="s">
        <v>90</v>
      </c>
      <c r="C6" s="4" t="s">
        <v>91</v>
      </c>
      <c r="D6" s="7">
        <v>26.15</v>
      </c>
      <c r="E6" s="7">
        <v>2.5</v>
      </c>
      <c r="G6" s="30" t="s">
        <v>10</v>
      </c>
      <c r="H6" s="30"/>
      <c r="I6" s="30"/>
      <c r="J6" s="9">
        <f>SQRT((H2-H4)^2+(I2-I4)^2)</f>
        <v>123.90722335683259</v>
      </c>
      <c r="L6" s="20">
        <v>590969.32810000004</v>
      </c>
      <c r="M6" s="20">
        <v>7075245.0240000002</v>
      </c>
      <c r="N6" s="20">
        <v>521.91</v>
      </c>
      <c r="O6" s="4" t="s">
        <v>90</v>
      </c>
      <c r="P6" s="23">
        <f t="shared" si="0"/>
        <v>50.949999999999996</v>
      </c>
      <c r="Q6" s="23">
        <f t="shared" si="1"/>
        <v>-9.33</v>
      </c>
      <c r="S6" s="22"/>
      <c r="T6" s="22"/>
    </row>
    <row r="7" spans="2:20" x14ac:dyDescent="0.25">
      <c r="B7" s="4" t="s">
        <v>91</v>
      </c>
      <c r="C7" s="4" t="s">
        <v>92</v>
      </c>
      <c r="D7" s="7">
        <v>48.31</v>
      </c>
      <c r="E7" s="7">
        <v>5.54</v>
      </c>
      <c r="G7" s="30" t="s">
        <v>11</v>
      </c>
      <c r="H7" s="30"/>
      <c r="I7" s="30"/>
      <c r="J7" s="9">
        <f>SQRT((H4-H3)^2 +(I4-I3)^2)</f>
        <v>85.906926379658117</v>
      </c>
      <c r="L7" s="20">
        <v>590989</v>
      </c>
      <c r="M7" s="20">
        <v>7075263</v>
      </c>
      <c r="N7" s="20">
        <v>524.41</v>
      </c>
      <c r="O7" s="4" t="s">
        <v>91</v>
      </c>
      <c r="P7" s="23">
        <f t="shared" si="0"/>
        <v>77.099999999999994</v>
      </c>
      <c r="Q7" s="23">
        <f t="shared" si="1"/>
        <v>-6.83</v>
      </c>
      <c r="R7" t="s">
        <v>28</v>
      </c>
      <c r="S7" s="22"/>
      <c r="T7" s="22"/>
    </row>
    <row r="8" spans="2:20" x14ac:dyDescent="0.25">
      <c r="B8" s="4" t="s">
        <v>92</v>
      </c>
      <c r="C8" s="4" t="s">
        <v>93</v>
      </c>
      <c r="D8" s="7">
        <v>29.61</v>
      </c>
      <c r="E8" s="7">
        <v>3.24</v>
      </c>
      <c r="G8" s="30" t="s">
        <v>12</v>
      </c>
      <c r="H8" s="30"/>
      <c r="I8" s="30"/>
      <c r="J8" s="9">
        <f>SQRT((H2-H3)^2+(I2-I3)^2)</f>
        <v>38.013155617496423</v>
      </c>
      <c r="L8" s="20">
        <v>591022.83799999999</v>
      </c>
      <c r="M8" s="20">
        <v>7075297.2510000002</v>
      </c>
      <c r="N8" s="20">
        <v>529.95000000000005</v>
      </c>
      <c r="O8" s="4" t="s">
        <v>92</v>
      </c>
      <c r="P8" s="23">
        <f t="shared" si="0"/>
        <v>125.41</v>
      </c>
      <c r="Q8" s="23">
        <f t="shared" si="1"/>
        <v>-1.29</v>
      </c>
      <c r="R8" s="10"/>
      <c r="S8" s="22"/>
      <c r="T8" s="22"/>
    </row>
    <row r="9" spans="2:20" x14ac:dyDescent="0.25">
      <c r="B9" s="4" t="s">
        <v>93</v>
      </c>
      <c r="C9" s="4" t="s">
        <v>94</v>
      </c>
      <c r="D9" s="7">
        <v>39.15</v>
      </c>
      <c r="E9" s="7">
        <v>8.73</v>
      </c>
      <c r="L9" s="20">
        <v>591043.57790000003</v>
      </c>
      <c r="M9" s="20">
        <v>7075318.2439999999</v>
      </c>
      <c r="N9" s="20">
        <v>533.19000000000005</v>
      </c>
      <c r="O9" s="4" t="s">
        <v>93</v>
      </c>
      <c r="P9" s="23">
        <f t="shared" si="0"/>
        <v>155.01999999999998</v>
      </c>
      <c r="Q9" s="23">
        <f t="shared" si="1"/>
        <v>1.9500000000000002</v>
      </c>
      <c r="S9" s="22"/>
      <c r="T9" s="22"/>
    </row>
    <row r="10" spans="2:20" x14ac:dyDescent="0.25">
      <c r="L10" s="20">
        <v>591071</v>
      </c>
      <c r="M10" s="20">
        <v>7075346</v>
      </c>
      <c r="N10" s="20">
        <v>541.91999999999996</v>
      </c>
      <c r="O10" s="4" t="s">
        <v>94</v>
      </c>
      <c r="P10" s="23">
        <f t="shared" si="0"/>
        <v>194.17</v>
      </c>
      <c r="Q10" s="23">
        <f t="shared" si="1"/>
        <v>10.68</v>
      </c>
      <c r="R10" t="s">
        <v>29</v>
      </c>
      <c r="S10" s="22"/>
      <c r="T10" s="22"/>
    </row>
    <row r="11" spans="2:20" x14ac:dyDescent="0.25">
      <c r="G11" t="s">
        <v>159</v>
      </c>
      <c r="H11">
        <v>590931</v>
      </c>
      <c r="I11">
        <v>7075210</v>
      </c>
      <c r="J11">
        <v>501.4</v>
      </c>
      <c r="L11" s="9"/>
      <c r="M11" s="9"/>
      <c r="N11" s="24"/>
      <c r="O11" s="4"/>
      <c r="P11" s="7"/>
      <c r="Q11" s="7"/>
    </row>
    <row r="12" spans="2:20" x14ac:dyDescent="0.25">
      <c r="G12" t="s">
        <v>160</v>
      </c>
      <c r="H12">
        <v>590989</v>
      </c>
      <c r="I12">
        <v>7075263</v>
      </c>
      <c r="J12">
        <v>493.2</v>
      </c>
    </row>
    <row r="13" spans="2:20" x14ac:dyDescent="0.25">
      <c r="G13" t="s">
        <v>161</v>
      </c>
      <c r="H13">
        <v>591071</v>
      </c>
      <c r="I13">
        <v>7075346</v>
      </c>
      <c r="J13">
        <v>513.70000000000005</v>
      </c>
    </row>
    <row r="18" spans="2:9" x14ac:dyDescent="0.25">
      <c r="B18" s="13"/>
      <c r="C18" s="5"/>
      <c r="E18" s="8"/>
      <c r="F18" s="22"/>
      <c r="G18" s="20"/>
    </row>
    <row r="19" spans="2:9" x14ac:dyDescent="0.25">
      <c r="B19" s="13"/>
      <c r="C19" s="22"/>
      <c r="E19" s="8"/>
      <c r="F19" s="22"/>
      <c r="G19" s="20"/>
    </row>
    <row r="20" spans="2:9" x14ac:dyDescent="0.25">
      <c r="B20" s="13"/>
      <c r="C20" s="22"/>
      <c r="E20" s="8"/>
      <c r="F20" s="20"/>
      <c r="G20" s="20"/>
    </row>
    <row r="21" spans="2:9" x14ac:dyDescent="0.25">
      <c r="B21" s="13"/>
      <c r="C21" s="22"/>
      <c r="E21" s="8"/>
      <c r="F21" s="20"/>
      <c r="G21" s="20"/>
    </row>
    <row r="22" spans="2:9" x14ac:dyDescent="0.25">
      <c r="B22" s="13"/>
      <c r="C22" s="22"/>
      <c r="E22" s="8"/>
      <c r="F22" s="20"/>
      <c r="G22" s="20"/>
    </row>
    <row r="23" spans="2:9" x14ac:dyDescent="0.25">
      <c r="B23" s="13"/>
      <c r="C23" s="22"/>
      <c r="E23" s="8"/>
      <c r="F23" s="20"/>
      <c r="G23" s="20"/>
    </row>
    <row r="24" spans="2:9" x14ac:dyDescent="0.25">
      <c r="B24" s="13"/>
      <c r="C24" s="22"/>
      <c r="E24" s="8"/>
      <c r="F24" s="20"/>
      <c r="G24" s="20"/>
    </row>
    <row r="25" spans="2:9" x14ac:dyDescent="0.25">
      <c r="B25" s="13"/>
      <c r="C25" s="5"/>
      <c r="E25" s="8"/>
      <c r="F25" s="20"/>
      <c r="G25" s="20"/>
    </row>
    <row r="29" spans="2:9" x14ac:dyDescent="0.25">
      <c r="B29" s="20"/>
      <c r="C29" s="20"/>
      <c r="H29" s="20"/>
      <c r="I29" s="22"/>
    </row>
    <row r="30" spans="2:9" x14ac:dyDescent="0.25">
      <c r="B30" s="20"/>
      <c r="C30" s="20"/>
      <c r="D30" s="22"/>
      <c r="E30" s="22"/>
      <c r="H30" s="20"/>
      <c r="I30" s="22"/>
    </row>
    <row r="31" spans="2:9" x14ac:dyDescent="0.25">
      <c r="B31" s="20"/>
      <c r="C31" s="20"/>
      <c r="D31" s="22"/>
      <c r="E31" s="22"/>
      <c r="H31" s="20"/>
      <c r="I31" s="22"/>
    </row>
    <row r="32" spans="2:9" x14ac:dyDescent="0.25">
      <c r="B32" s="20"/>
      <c r="C32" s="20"/>
      <c r="D32" s="22"/>
      <c r="E32" s="22"/>
      <c r="H32" s="20"/>
      <c r="I32" s="22"/>
    </row>
    <row r="33" spans="2:9" x14ac:dyDescent="0.25">
      <c r="B33" s="20"/>
      <c r="C33" s="20"/>
      <c r="D33" s="22"/>
      <c r="E33" s="22"/>
      <c r="H33" s="20"/>
      <c r="I33" s="22"/>
    </row>
    <row r="34" spans="2:9" x14ac:dyDescent="0.25">
      <c r="B34" s="20"/>
      <c r="C34" s="20"/>
      <c r="D34" s="22"/>
      <c r="E34" s="22"/>
      <c r="H34" s="20"/>
      <c r="I34" s="22"/>
    </row>
    <row r="35" spans="2:9" x14ac:dyDescent="0.25">
      <c r="B35" s="20"/>
      <c r="C35" s="20"/>
      <c r="D35" s="22"/>
      <c r="E35" s="22"/>
      <c r="H35" s="20"/>
      <c r="I35" s="22"/>
    </row>
    <row r="36" spans="2:9" x14ac:dyDescent="0.25">
      <c r="B36" s="20"/>
      <c r="C36" s="20"/>
      <c r="D36" s="22"/>
      <c r="E36" s="22"/>
      <c r="H36" s="20"/>
      <c r="I36" s="22"/>
    </row>
  </sheetData>
  <mergeCells count="3">
    <mergeCell ref="G6:I6"/>
    <mergeCell ref="G7:I7"/>
    <mergeCell ref="G8:I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L1</vt:lpstr>
      <vt:lpstr>L2</vt:lpstr>
      <vt:lpstr>L3</vt:lpstr>
      <vt:lpstr>L3A</vt:lpstr>
      <vt:lpstr>L4</vt:lpstr>
      <vt:lpstr>L5</vt:lpstr>
      <vt:lpstr>L6</vt:lpstr>
      <vt:lpstr>L7</vt:lpstr>
      <vt:lpstr>L10</vt:lpstr>
      <vt:lpstr>L11</vt:lpstr>
      <vt:lpstr>L12</vt:lpstr>
      <vt:lpstr>L13</vt:lpstr>
      <vt:lpstr>BL</vt:lpstr>
      <vt:lpstr>GPR 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User02</cp:lastModifiedBy>
  <dcterms:created xsi:type="dcterms:W3CDTF">2012-08-16T21:53:17Z</dcterms:created>
  <dcterms:modified xsi:type="dcterms:W3CDTF">2013-02-01T22:06:33Z</dcterms:modified>
</cp:coreProperties>
</file>