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Projects\Placer\Swede Creek\2015\YMEP Reporting 2015\YMEP Final Submission\Drill Logs\"/>
    </mc:Choice>
  </mc:AlternateContent>
  <bookViews>
    <workbookView xWindow="0" yWindow="0" windowWidth="28800" windowHeight="12330"/>
  </bookViews>
  <sheets>
    <sheet name="GTD001" sheetId="1" r:id="rId1"/>
    <sheet name="GTD002" sheetId="2" r:id="rId2"/>
    <sheet name="GTD003" sheetId="3" r:id="rId3"/>
    <sheet name="GTD004" sheetId="4" r:id="rId4"/>
    <sheet name="GTD005" sheetId="5" r:id="rId5"/>
    <sheet name="GTD006" sheetId="6" r:id="rId6"/>
    <sheet name="GTD007" sheetId="7" r:id="rId7"/>
    <sheet name="GTD008" sheetId="8" r:id="rId8"/>
    <sheet name="GTD009" sheetId="9" r:id="rId9"/>
    <sheet name="GTD010" sheetId="10" r:id="rId10"/>
    <sheet name="GTD0011" sheetId="11" r:id="rId1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 i="11" l="1"/>
  <c r="M9" i="11"/>
  <c r="L9" i="11"/>
  <c r="L8" i="11"/>
  <c r="C8" i="11"/>
  <c r="E8" i="11"/>
  <c r="C9" i="11"/>
  <c r="E9" i="11"/>
  <c r="I9" i="11"/>
  <c r="H9" i="11"/>
  <c r="I8" i="11"/>
  <c r="H8" i="11"/>
  <c r="L7" i="11"/>
  <c r="M7" i="11" s="1"/>
  <c r="I7" i="11"/>
  <c r="H7" i="11"/>
  <c r="E7" i="11"/>
  <c r="C7" i="11"/>
  <c r="L6" i="11"/>
  <c r="M6" i="11" s="1"/>
  <c r="I6" i="11"/>
  <c r="H6" i="11"/>
  <c r="E6" i="11"/>
  <c r="C6" i="11"/>
  <c r="L5" i="11"/>
  <c r="M5" i="11" s="1"/>
  <c r="I5" i="11"/>
  <c r="H5" i="11"/>
  <c r="E5" i="11"/>
  <c r="C5" i="11"/>
  <c r="L4" i="11"/>
  <c r="M4" i="11" s="1"/>
  <c r="I4" i="11"/>
  <c r="H4" i="11"/>
  <c r="E4" i="11"/>
  <c r="C4" i="11"/>
  <c r="L3" i="11"/>
  <c r="M3" i="11" s="1"/>
  <c r="I3" i="11"/>
  <c r="H3" i="11"/>
  <c r="E3" i="11"/>
  <c r="C3" i="11"/>
  <c r="L2" i="11"/>
  <c r="M2" i="11" s="1"/>
  <c r="I2" i="11"/>
  <c r="H2" i="11"/>
  <c r="E2" i="11"/>
  <c r="C2" i="11"/>
  <c r="L7" i="10"/>
  <c r="M7" i="10" s="1"/>
  <c r="I7" i="10"/>
  <c r="H7" i="10"/>
  <c r="E7" i="10"/>
  <c r="C7" i="10"/>
  <c r="L6" i="10"/>
  <c r="M6" i="10" s="1"/>
  <c r="I6" i="10"/>
  <c r="H6" i="10"/>
  <c r="E6" i="10"/>
  <c r="C6" i="10"/>
  <c r="L5" i="10"/>
  <c r="M5" i="10" s="1"/>
  <c r="I5" i="10"/>
  <c r="H5" i="10"/>
  <c r="E5" i="10"/>
  <c r="C5" i="10"/>
  <c r="M4" i="10"/>
  <c r="L4" i="10"/>
  <c r="I4" i="10"/>
  <c r="H4" i="10"/>
  <c r="E4" i="10"/>
  <c r="C4" i="10"/>
  <c r="L3" i="10"/>
  <c r="M3" i="10" s="1"/>
  <c r="I3" i="10"/>
  <c r="H3" i="10"/>
  <c r="E3" i="10"/>
  <c r="C3" i="10"/>
  <c r="L2" i="10"/>
  <c r="M2" i="10" s="1"/>
  <c r="I2" i="10"/>
  <c r="H2" i="10"/>
  <c r="E2" i="10"/>
  <c r="C2" i="10"/>
  <c r="L8" i="9"/>
  <c r="M8" i="9" s="1"/>
  <c r="L7" i="9"/>
  <c r="M7" i="9" s="1"/>
  <c r="C8" i="9"/>
  <c r="E8" i="9"/>
  <c r="I8" i="9"/>
  <c r="H8" i="9"/>
  <c r="I7" i="9"/>
  <c r="H7" i="9"/>
  <c r="H5" i="9"/>
  <c r="E7" i="9"/>
  <c r="C7" i="9"/>
  <c r="L6" i="9"/>
  <c r="M6" i="9" s="1"/>
  <c r="I6" i="9"/>
  <c r="H6" i="9"/>
  <c r="E6" i="9"/>
  <c r="C6" i="9"/>
  <c r="L5" i="9"/>
  <c r="M5" i="9" s="1"/>
  <c r="I5" i="9"/>
  <c r="E5" i="9"/>
  <c r="C5" i="9"/>
  <c r="M4" i="9"/>
  <c r="L4" i="9"/>
  <c r="I4" i="9"/>
  <c r="H4" i="9"/>
  <c r="E4" i="9"/>
  <c r="C4" i="9"/>
  <c r="L3" i="9"/>
  <c r="M3" i="9" s="1"/>
  <c r="I3" i="9"/>
  <c r="H3" i="9"/>
  <c r="E3" i="9"/>
  <c r="C3" i="9"/>
  <c r="L2" i="9"/>
  <c r="M2" i="9" s="1"/>
  <c r="I2" i="9"/>
  <c r="H2" i="9"/>
  <c r="E2" i="9"/>
  <c r="C2" i="9"/>
  <c r="L6" i="8"/>
  <c r="M6" i="8" s="1"/>
  <c r="I6" i="8"/>
  <c r="H6" i="8"/>
  <c r="E6" i="8"/>
  <c r="C6" i="8"/>
  <c r="L5" i="8"/>
  <c r="M5" i="8" s="1"/>
  <c r="I5" i="8"/>
  <c r="H5" i="8"/>
  <c r="E5" i="8"/>
  <c r="C5" i="8"/>
  <c r="L4" i="8"/>
  <c r="M4" i="8" s="1"/>
  <c r="I4" i="8"/>
  <c r="H4" i="8"/>
  <c r="E4" i="8"/>
  <c r="C4" i="8"/>
  <c r="L3" i="8"/>
  <c r="M3" i="8" s="1"/>
  <c r="I3" i="8"/>
  <c r="H3" i="8"/>
  <c r="E3" i="8"/>
  <c r="C3" i="8"/>
  <c r="L2" i="8"/>
  <c r="M2" i="8" s="1"/>
  <c r="I2" i="8"/>
  <c r="H2" i="8"/>
  <c r="E2" i="8"/>
  <c r="C2" i="8"/>
  <c r="L8" i="7"/>
  <c r="M8" i="7" s="1"/>
  <c r="C8" i="7"/>
  <c r="E8" i="7"/>
  <c r="C9" i="7"/>
  <c r="E9" i="7"/>
  <c r="L9" i="7"/>
  <c r="M9" i="7" s="1"/>
  <c r="I9" i="7"/>
  <c r="H9" i="7"/>
  <c r="I8" i="7"/>
  <c r="H8" i="7"/>
  <c r="L7" i="7"/>
  <c r="M7" i="7" s="1"/>
  <c r="I7" i="7"/>
  <c r="H7" i="7"/>
  <c r="E7" i="7"/>
  <c r="C7" i="7"/>
  <c r="M6" i="7"/>
  <c r="L6" i="7"/>
  <c r="I6" i="7"/>
  <c r="H6" i="7"/>
  <c r="E6" i="7"/>
  <c r="C6" i="7"/>
  <c r="L5" i="7"/>
  <c r="M5" i="7" s="1"/>
  <c r="I5" i="7"/>
  <c r="H5" i="7"/>
  <c r="E5" i="7"/>
  <c r="C5" i="7"/>
  <c r="L4" i="7"/>
  <c r="M4" i="7" s="1"/>
  <c r="I4" i="7"/>
  <c r="H4" i="7"/>
  <c r="E4" i="7"/>
  <c r="C4" i="7"/>
  <c r="L3" i="7"/>
  <c r="M3" i="7" s="1"/>
  <c r="I3" i="7"/>
  <c r="H3" i="7"/>
  <c r="E3" i="7"/>
  <c r="C3" i="7"/>
  <c r="L2" i="7"/>
  <c r="M2" i="7" s="1"/>
  <c r="I2" i="7"/>
  <c r="H2" i="7"/>
  <c r="E2" i="7"/>
  <c r="C2" i="7"/>
  <c r="L6" i="6"/>
  <c r="M6" i="6" s="1"/>
  <c r="L7" i="6"/>
  <c r="M7" i="6" s="1"/>
  <c r="I7" i="6"/>
  <c r="H7" i="6"/>
  <c r="I6" i="6"/>
  <c r="H6" i="6"/>
  <c r="E7" i="6"/>
  <c r="E6" i="6"/>
  <c r="C7" i="6"/>
  <c r="C6" i="6"/>
  <c r="L5" i="6"/>
  <c r="M5" i="6" s="1"/>
  <c r="I5" i="6"/>
  <c r="H5" i="6"/>
  <c r="E5" i="6"/>
  <c r="C5" i="6"/>
  <c r="M4" i="6"/>
  <c r="L4" i="6"/>
  <c r="I4" i="6"/>
  <c r="H4" i="6"/>
  <c r="E4" i="6"/>
  <c r="C4" i="6"/>
  <c r="M3" i="6"/>
  <c r="L3" i="6"/>
  <c r="I3" i="6"/>
  <c r="H3" i="6"/>
  <c r="E3" i="6"/>
  <c r="C3" i="6"/>
  <c r="L2" i="6"/>
  <c r="M2" i="6" s="1"/>
  <c r="I2" i="6"/>
  <c r="H2" i="6"/>
  <c r="E2" i="6"/>
  <c r="C2" i="6"/>
  <c r="L5" i="5"/>
  <c r="M5" i="5" s="1"/>
  <c r="I5" i="5"/>
  <c r="H5" i="5"/>
  <c r="E5" i="5"/>
  <c r="C5" i="5"/>
  <c r="L4" i="5"/>
  <c r="M4" i="5" s="1"/>
  <c r="I4" i="5"/>
  <c r="H4" i="5"/>
  <c r="E4" i="5"/>
  <c r="C4" i="5"/>
  <c r="L3" i="5"/>
  <c r="M3" i="5" s="1"/>
  <c r="I3" i="5"/>
  <c r="H3" i="5"/>
  <c r="E3" i="5"/>
  <c r="C3" i="5"/>
  <c r="L2" i="5"/>
  <c r="M2" i="5" s="1"/>
  <c r="I2" i="5"/>
  <c r="H2" i="5"/>
  <c r="E2" i="5"/>
  <c r="C2" i="5"/>
  <c r="M3" i="2"/>
  <c r="M4" i="2"/>
  <c r="M5" i="2"/>
  <c r="M6" i="2"/>
  <c r="M7" i="2"/>
  <c r="M3" i="3"/>
  <c r="M4" i="3"/>
  <c r="M5" i="3"/>
  <c r="M3" i="4"/>
  <c r="M4" i="4"/>
  <c r="M5" i="4"/>
  <c r="M7" i="4"/>
  <c r="L7" i="4"/>
  <c r="L6" i="4"/>
  <c r="M6" i="4" s="1"/>
  <c r="C6" i="4"/>
  <c r="E6" i="4"/>
  <c r="C7" i="4"/>
  <c r="E7" i="4"/>
  <c r="I7" i="4"/>
  <c r="H7" i="4"/>
  <c r="I6" i="4"/>
  <c r="H6" i="4"/>
  <c r="H2" i="4"/>
  <c r="L5" i="4"/>
  <c r="I5" i="4"/>
  <c r="H5" i="4"/>
  <c r="E5" i="4"/>
  <c r="C5" i="4"/>
  <c r="L4" i="4"/>
  <c r="I4" i="4"/>
  <c r="H4" i="4"/>
  <c r="E4" i="4"/>
  <c r="C4" i="4"/>
  <c r="L3" i="4"/>
  <c r="I3" i="4"/>
  <c r="H3" i="4"/>
  <c r="E3" i="4"/>
  <c r="C3" i="4"/>
  <c r="L2" i="4"/>
  <c r="M2" i="4" s="1"/>
  <c r="I2" i="4"/>
  <c r="E2" i="4"/>
  <c r="C2" i="4"/>
  <c r="L5" i="3"/>
  <c r="I5" i="3"/>
  <c r="H5" i="3"/>
  <c r="E5" i="3"/>
  <c r="C5" i="3"/>
  <c r="L4" i="3"/>
  <c r="I4" i="3"/>
  <c r="H4" i="3"/>
  <c r="E4" i="3"/>
  <c r="C4" i="3"/>
  <c r="L3" i="3"/>
  <c r="I3" i="3"/>
  <c r="H3" i="3"/>
  <c r="E3" i="3"/>
  <c r="C3" i="3"/>
  <c r="L2" i="3"/>
  <c r="M2" i="3" s="1"/>
  <c r="I2" i="3"/>
  <c r="H2" i="3"/>
  <c r="E2" i="3"/>
  <c r="C2" i="3"/>
  <c r="C3" i="1"/>
  <c r="C4" i="1"/>
  <c r="C5" i="1"/>
  <c r="C6" i="1"/>
  <c r="C7" i="1"/>
  <c r="C8" i="1"/>
  <c r="C9" i="1"/>
  <c r="C10" i="1"/>
  <c r="C11" i="1"/>
  <c r="C12" i="1"/>
  <c r="C2" i="1"/>
  <c r="C3" i="2"/>
  <c r="C4" i="2"/>
  <c r="C5" i="2"/>
  <c r="C6" i="2"/>
  <c r="C7" i="2"/>
  <c r="C2" i="2"/>
  <c r="E2" i="2"/>
  <c r="M2" i="2"/>
  <c r="H2" i="2"/>
  <c r="I2" i="2"/>
  <c r="L2" i="2"/>
  <c r="E3" i="2"/>
  <c r="H3" i="2"/>
  <c r="I3" i="2"/>
  <c r="L3" i="2"/>
  <c r="E4" i="2"/>
  <c r="H4" i="2"/>
  <c r="I4" i="2"/>
  <c r="L4" i="2"/>
  <c r="E5" i="2"/>
  <c r="H5" i="2"/>
  <c r="I5" i="2"/>
  <c r="L5" i="2"/>
  <c r="E6" i="2"/>
  <c r="H6" i="2"/>
  <c r="I6" i="2"/>
  <c r="L6" i="2"/>
  <c r="E7" i="2"/>
  <c r="H7" i="2"/>
  <c r="I7" i="2"/>
  <c r="L7" i="2"/>
  <c r="L8" i="1" l="1"/>
  <c r="M8" i="1" s="1"/>
  <c r="L9" i="1"/>
  <c r="M9" i="1" s="1"/>
  <c r="L10" i="1"/>
  <c r="M10" i="1" s="1"/>
  <c r="L11" i="1"/>
  <c r="M11" i="1" s="1"/>
  <c r="L12" i="1"/>
  <c r="M12" i="1" s="1"/>
  <c r="L2" i="1"/>
  <c r="M2" i="1" s="1"/>
  <c r="L3" i="1"/>
  <c r="M3" i="1" s="1"/>
  <c r="L4" i="1"/>
  <c r="M4" i="1" s="1"/>
  <c r="L5" i="1"/>
  <c r="M5" i="1" s="1"/>
  <c r="L6" i="1"/>
  <c r="M6" i="1" s="1"/>
  <c r="L7" i="1"/>
  <c r="M7" i="1" s="1"/>
  <c r="H3" i="1"/>
  <c r="H4" i="1"/>
  <c r="H5" i="1"/>
  <c r="H6" i="1"/>
  <c r="H7" i="1"/>
  <c r="H8" i="1"/>
  <c r="H9" i="1"/>
  <c r="H10" i="1"/>
  <c r="H11" i="1"/>
  <c r="H12" i="1"/>
  <c r="I3" i="1"/>
  <c r="I4" i="1"/>
  <c r="I5" i="1"/>
  <c r="I6" i="1"/>
  <c r="I7" i="1"/>
  <c r="I8" i="1"/>
  <c r="I9" i="1"/>
  <c r="I10" i="1"/>
  <c r="I11" i="1"/>
  <c r="I12" i="1"/>
  <c r="H2" i="1"/>
  <c r="I2" i="1"/>
  <c r="E3" i="1"/>
  <c r="E4" i="1"/>
  <c r="E5" i="1"/>
  <c r="E6" i="1"/>
  <c r="E7" i="1"/>
  <c r="E8" i="1"/>
  <c r="E9" i="1"/>
  <c r="E10" i="1"/>
  <c r="E11" i="1"/>
  <c r="E12" i="1"/>
  <c r="E2" i="1"/>
</calcChain>
</file>

<file path=xl/sharedStrings.xml><?xml version="1.0" encoding="utf-8"?>
<sst xmlns="http://schemas.openxmlformats.org/spreadsheetml/2006/main" count="342" uniqueCount="108">
  <si>
    <t>hole_id</t>
  </si>
  <si>
    <t>GTD001</t>
  </si>
  <si>
    <t>material</t>
  </si>
  <si>
    <t>GTD002</t>
  </si>
  <si>
    <t>depth_m</t>
  </si>
  <si>
    <t>from_ft</t>
  </si>
  <si>
    <t>to_m</t>
  </si>
  <si>
    <t>from_m</t>
  </si>
  <si>
    <t>to_ft</t>
  </si>
  <si>
    <t>note</t>
  </si>
  <si>
    <t>gravel</t>
  </si>
  <si>
    <t>bedrock</t>
  </si>
  <si>
    <t>gold_estimate_mg</t>
  </si>
  <si>
    <t>untested</t>
  </si>
  <si>
    <t>1 piece found that was at least 30mg</t>
  </si>
  <si>
    <t>There seems to be about 20cm layer of clay at the bottom of the gravel layer. Most likely this from weathered bedrock directly underneath. Gold, seems to be just above the bedrock (30cm) to about 10cm below the bedrock. 2  +18 mesh pieces of gold</t>
  </si>
  <si>
    <t>sample was prepared to be shipped to the laboratory but has not yet been assayed and is in storage.</t>
  </si>
  <si>
    <t>total_depth_ft</t>
  </si>
  <si>
    <t>The section from 0-12ft was washed by morgan fraughton on day after it was drilled. At this point I was attempting to come up with the best method for washing and recording this material. After initially washing the endtire drill hole where there was gravel at one, for hole 1 and 2, I realized that this method would not be as good as attempting to wash the dirt in each interval. Since the drill produced such a good representation for each 2.5ft  interval it would be a waste not to test each section seperatly in the sluice. Even though this method would be much more time consuming  and costly it was adopted because as an ititial exploration tool it was thoguth that it may be able to identifyf which types of gravels paid with gold if that was possible. also it creates a careful inspection of the materials at each depth interval which in turn creates a better understanding of the history of the creek and if this information is available to be extracted not extracting it would be a waste of good data that may be important for some unkown reason which could be determined in the future.</t>
  </si>
  <si>
    <t>estimated value of gold at $45/g, or $1400/ounce, CAD</t>
  </si>
  <si>
    <t>value_per_cubic_meter</t>
  </si>
  <si>
    <t>value_at_1400_per_ounce</t>
  </si>
  <si>
    <t>sample was prepared to be shipped to the laboratory as a hardrock sample but has not yet been assayed and is in storage.</t>
  </si>
  <si>
    <t>GTD003</t>
  </si>
  <si>
    <t>GTD004</t>
  </si>
  <si>
    <t>GTD005</t>
  </si>
  <si>
    <t>GTD006</t>
  </si>
  <si>
    <t>GTD007</t>
  </si>
  <si>
    <t>sand, muck, organics</t>
  </si>
  <si>
    <t>more sand, less muck, more alluvial rocks</t>
  </si>
  <si>
    <t>forgot to package the lab sediment sample, trace gold, 2 pieces that are  -35 mesh</t>
  </si>
  <si>
    <t>coarser gravels, dominantly graphitic schists</t>
  </si>
  <si>
    <t xml:space="preserve">surprisingly there was a large piece of gold washed out of the moss/muck layer in the first 2ft. This is the larges piece of gold found on the property so far. (2015) this value must be off as I am sure it would be very rare and unlikley to find many more gold pieces like this. A nugget effect. Nonetheless there may be more gold here. </t>
  </si>
  <si>
    <t>1 piece +18mesh</t>
  </si>
  <si>
    <t>coarser gravels</t>
  </si>
  <si>
    <t>hole_depth_m</t>
  </si>
  <si>
    <t>hole_depth_ft</t>
  </si>
  <si>
    <t>bedrock_depth_ft</t>
  </si>
  <si>
    <t>bedrock_depth_m</t>
  </si>
  <si>
    <t>gravels with some clay</t>
  </si>
  <si>
    <t>gravels and bedrock</t>
  </si>
  <si>
    <t>organic and thawed muck, gravel, sand</t>
  </si>
  <si>
    <t>thawed organics, muck and sand till 3ft, some small gravels</t>
  </si>
  <si>
    <t>gravel, sand, little muck, magnetite, pyrite, garnet, lots of fresh cubic pyrite</t>
  </si>
  <si>
    <t>gravel, sand, little muck, magnetite, pyrite, garnet, more cubic pyrite than above</t>
  </si>
  <si>
    <t xml:space="preserve">gravel, sand, little muck, magnetite, pyrite, garnet, less pyrite than above. </t>
  </si>
  <si>
    <t xml:space="preserve">it is thought that pyrite and gold are not going to be found together. The reason for this is unkonwn so far but indications from all material sluiced on Swede So far whenver lots of py is found there is no gold and vise versa. </t>
  </si>
  <si>
    <t>drilled_date</t>
  </si>
  <si>
    <t>fairly clean gravels and sand right from the top</t>
  </si>
  <si>
    <t>same as last but more fines</t>
  </si>
  <si>
    <t>same but more darker fines</t>
  </si>
  <si>
    <t>more greenshist rock with rust, finer pyrite</t>
  </si>
  <si>
    <t>more light greenish and whiteish rock, almost all fine pyrite, some black sand and garnet</t>
  </si>
  <si>
    <t>all whitish shaded bedrock, quartz, very high amounts of pyrite cubes</t>
  </si>
  <si>
    <t>mostly muck and organics, some graphitic schist and other rock sands</t>
  </si>
  <si>
    <t>sands, less organics</t>
  </si>
  <si>
    <t>mostly bedrock, less than 5 percent alluvial gravels, light greenish augen schist bedrock</t>
  </si>
  <si>
    <t>GTD008</t>
  </si>
  <si>
    <t>GTD009</t>
  </si>
  <si>
    <t>GTD010</t>
  </si>
  <si>
    <t>GTD011</t>
  </si>
  <si>
    <t>this section was washed all together as I took a visual as to where the organic mucky material seemed to end and more gravel like material starts. 1 pice of -35mesh gold</t>
  </si>
  <si>
    <t>frozen muck, organics, very few small gravels that don’t seem to be very alluvial</t>
  </si>
  <si>
    <t xml:space="preserve">typical gravels, some graphitic shcist mixed with greenish schist, still some muck, some chloritic schist?, </t>
  </si>
  <si>
    <t>same, less muck, garnets seem to be larger than normal</t>
  </si>
  <si>
    <t>lots of pyrite and garnet, same rock types as last</t>
  </si>
  <si>
    <t>lots of pyrite and at this point at bedrock all the material is dark black graphitic schist, mostly bedrock</t>
  </si>
  <si>
    <t>no sluiced, all samples that were bedrock and where no gold had been found in the interval above were not sluiced and they were packaged for shipment to a lab analysis if money was available to assay in the future.</t>
  </si>
  <si>
    <t>hole note… not as much pyrite as the last hole</t>
  </si>
  <si>
    <t>frozen muck and organics, thawed to frozen at 13ft with a small gravel/sand seam at this level,</t>
  </si>
  <si>
    <t>gravel starts at 19ft and muck/organics stops</t>
  </si>
  <si>
    <t>more gravels than last gravels are very angular and not so alluvial, chloritic schist, muscovite schist, garnet, magnetite, 1 +18mesh piece of gold</t>
  </si>
  <si>
    <t>gravels seem to be a little more alluvial</t>
  </si>
  <si>
    <t>same as above</t>
  </si>
  <si>
    <t>same as above, possibly less alluvial material, gravel is more angular</t>
  </si>
  <si>
    <t>seems to contain more sand</t>
  </si>
  <si>
    <t>sandier than before, brown to greyblack at 33ft (bedrock), lots of cubic pyrite in sluice</t>
  </si>
  <si>
    <t>bedrock, graphitic schist, lots and lots of pyrite</t>
  </si>
  <si>
    <t xml:space="preserve">extreem amounts of pyrite that fill up half a pan after washing a bucket full of material. It seems that the pyrite is part of the bedrock, graphitic shcist. </t>
  </si>
  <si>
    <t>gravels started at 17ft, all material on top is frozen/thawed muck and organics, drilled through an old tree at 16ft.</t>
  </si>
  <si>
    <t xml:space="preserve">garnets, some pyrite, magnetite, </t>
  </si>
  <si>
    <t>forgot picture here</t>
  </si>
  <si>
    <t>some py, gravels made up of typical light greenish schist and graphitic schist as above and below</t>
  </si>
  <si>
    <t>same as above, one difference is an increase in pinkish quartz</t>
  </si>
  <si>
    <t xml:space="preserve">pinkish quartz (rose quartz) had importance to the miners of the gold rush era as seen from personal reading. </t>
  </si>
  <si>
    <t>not a lot of pyrite, bedrock (graphitic schist), some gravels</t>
  </si>
  <si>
    <t>some pyrite, mostly frozen organics with interspersed sand and gravel layers (small gravels) of the typical nature</t>
  </si>
  <si>
    <t>more gravels, less muck and organics, sandy, gravels of graphitic schist and light grennish muscovite schist, some of the pinkish quartz</t>
  </si>
  <si>
    <t>same as above, more pinkish quartz</t>
  </si>
  <si>
    <t>same as above, more felsic muscovite schist in gravel</t>
  </si>
  <si>
    <t>sandier with some clay, same as above</t>
  </si>
  <si>
    <t>same as above, lots of  bedrock (graphitic schist)</t>
  </si>
  <si>
    <t>bedrock (graphiitc schist)</t>
  </si>
  <si>
    <t>volume_L</t>
  </si>
  <si>
    <t>some gravels and lots of muck fines and organics, typical graphitic schist and light green schist gravels</t>
  </si>
  <si>
    <t>same</t>
  </si>
  <si>
    <t>rocks seem to be rustier before washing, maybe from pyrite content</t>
  </si>
  <si>
    <t>bedrock (graphitic schist)</t>
  </si>
  <si>
    <t>organics with moss etc.</t>
  </si>
  <si>
    <t>organics with lots of gravels</t>
  </si>
  <si>
    <t>typical gravels</t>
  </si>
  <si>
    <t>1 piec of +18mesh gold, very flat, dirt turns greyer with whitish fluff</t>
  </si>
  <si>
    <t>whitish fluff, more sandy</t>
  </si>
  <si>
    <t>green and organge weathered bedrock with some gravels, bedrock is greenish augen schist like that down stream at the area of past shaft and GTD001</t>
  </si>
  <si>
    <t>bedrock (light greenish augen schist)</t>
  </si>
  <si>
    <t>est_value_per_cubic_meter</t>
  </si>
  <si>
    <t>amount_material_ sluiced_L</t>
  </si>
  <si>
    <t>see tabs below for more drill holes.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</si>
</sst>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quot;$&quot;#,##0.00"/>
    <numFmt numFmtId="166" formatCode="[$-409]mmmm\ d\,\ yyyy;@"/>
  </numFmts>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164" fontId="1" fillId="0" borderId="0" xfId="0" applyNumberFormat="1" applyFont="1"/>
    <xf numFmtId="164" fontId="0" fillId="0" borderId="0" xfId="0" applyNumberFormat="1"/>
    <xf numFmtId="49" fontId="0" fillId="0" borderId="0" xfId="0" applyNumberFormat="1"/>
    <xf numFmtId="49" fontId="1" fillId="0" borderId="0" xfId="0" applyNumberFormat="1" applyFont="1"/>
    <xf numFmtId="165" fontId="1" fillId="0" borderId="0" xfId="0" applyNumberFormat="1" applyFont="1"/>
    <xf numFmtId="165" fontId="0" fillId="0" borderId="0" xfId="0" applyNumberFormat="1"/>
    <xf numFmtId="166" fontId="1" fillId="0" borderId="0" xfId="0" applyNumberFormat="1" applyFont="1"/>
    <xf numFmtId="166"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tabSelected="1" workbookViewId="0">
      <selection activeCell="A15" sqref="A15"/>
    </sheetView>
  </sheetViews>
  <sheetFormatPr defaultRowHeight="15" x14ac:dyDescent="0.25"/>
  <cols>
    <col min="2" max="2" width="17" bestFit="1" customWidth="1"/>
    <col min="3" max="3" width="17.42578125" style="3" bestFit="1" customWidth="1"/>
    <col min="4" max="4" width="14" bestFit="1" customWidth="1"/>
    <col min="5" max="5" width="11" style="3" bestFit="1" customWidth="1"/>
    <col min="8" max="9" width="9.140625" style="3"/>
    <col min="11" max="11" width="33.28515625" bestFit="1" customWidth="1"/>
    <col min="12" max="12" width="24.42578125" style="7" bestFit="1" customWidth="1"/>
    <col min="13" max="13" width="24.42578125" style="7" customWidth="1"/>
    <col min="14" max="14" width="18.28515625" bestFit="1" customWidth="1"/>
    <col min="15" max="15" width="18.28515625" style="9" customWidth="1"/>
    <col min="16" max="16" width="27.85546875" style="4" customWidth="1"/>
  </cols>
  <sheetData>
    <row r="1" spans="1:16" s="1" customFormat="1" x14ac:dyDescent="0.25">
      <c r="A1" s="1" t="s">
        <v>0</v>
      </c>
      <c r="B1" s="1" t="s">
        <v>37</v>
      </c>
      <c r="C1" s="2" t="s">
        <v>38</v>
      </c>
      <c r="D1" s="1" t="s">
        <v>17</v>
      </c>
      <c r="E1" s="2" t="s">
        <v>4</v>
      </c>
      <c r="F1" s="1" t="s">
        <v>5</v>
      </c>
      <c r="G1" s="1" t="s">
        <v>8</v>
      </c>
      <c r="H1" s="2" t="s">
        <v>7</v>
      </c>
      <c r="I1" s="2" t="s">
        <v>6</v>
      </c>
      <c r="J1" s="1" t="s">
        <v>2</v>
      </c>
      <c r="K1" s="1" t="s">
        <v>12</v>
      </c>
      <c r="L1" s="6" t="s">
        <v>21</v>
      </c>
      <c r="M1" s="6" t="s">
        <v>105</v>
      </c>
      <c r="N1" s="1" t="s">
        <v>106</v>
      </c>
      <c r="O1" s="8" t="s">
        <v>47</v>
      </c>
      <c r="P1" s="5" t="s">
        <v>9</v>
      </c>
    </row>
    <row r="2" spans="1:16" x14ac:dyDescent="0.25">
      <c r="A2" t="s">
        <v>1</v>
      </c>
      <c r="B2">
        <v>12</v>
      </c>
      <c r="C2" s="3">
        <f>B2/3.28084</f>
        <v>3.6575998829568039</v>
      </c>
      <c r="D2">
        <v>32</v>
      </c>
      <c r="E2" s="3">
        <f>D2/3.28084</f>
        <v>9.7535996878848099</v>
      </c>
      <c r="F2">
        <v>0</v>
      </c>
      <c r="G2">
        <v>2</v>
      </c>
      <c r="H2" s="3">
        <f>F2/3.28084</f>
        <v>0</v>
      </c>
      <c r="I2" s="3">
        <f>G2/3.28084</f>
        <v>0.60959998049280062</v>
      </c>
      <c r="J2" t="s">
        <v>10</v>
      </c>
      <c r="K2">
        <v>0</v>
      </c>
      <c r="L2" s="7">
        <f t="shared" ref="L2:L6" si="0">45*0.001*K2</f>
        <v>0</v>
      </c>
      <c r="M2" s="7">
        <f>(1000/N2)*L2</f>
        <v>0</v>
      </c>
      <c r="N2">
        <v>5</v>
      </c>
      <c r="O2" s="9">
        <v>42288</v>
      </c>
      <c r="P2" s="4" t="s">
        <v>18</v>
      </c>
    </row>
    <row r="3" spans="1:16" x14ac:dyDescent="0.25">
      <c r="A3" t="s">
        <v>1</v>
      </c>
      <c r="B3">
        <v>12</v>
      </c>
      <c r="C3" s="3">
        <f t="shared" ref="C3:C12" si="1">B3/3.28084</f>
        <v>3.6575998829568039</v>
      </c>
      <c r="D3">
        <v>32</v>
      </c>
      <c r="E3" s="3">
        <f t="shared" ref="E3:E12" si="2">D3/3.28084</f>
        <v>9.7535996878848099</v>
      </c>
      <c r="F3">
        <v>2</v>
      </c>
      <c r="G3">
        <v>4.5</v>
      </c>
      <c r="H3" s="3">
        <f t="shared" ref="H3:H12" si="3">F3/3.28084</f>
        <v>0.60959998049280062</v>
      </c>
      <c r="I3" s="3">
        <f t="shared" ref="I3:I12" si="4">G3/3.28084</f>
        <v>1.3715999561088015</v>
      </c>
      <c r="J3" t="s">
        <v>10</v>
      </c>
      <c r="K3">
        <v>0</v>
      </c>
      <c r="L3" s="7">
        <f t="shared" si="0"/>
        <v>0</v>
      </c>
      <c r="M3" s="7">
        <f t="shared" ref="M3:M8" si="5">(1000/N3)*L3</f>
        <v>0</v>
      </c>
      <c r="N3">
        <v>7</v>
      </c>
      <c r="O3" s="9">
        <v>42288</v>
      </c>
    </row>
    <row r="4" spans="1:16" x14ac:dyDescent="0.25">
      <c r="A4" t="s">
        <v>1</v>
      </c>
      <c r="B4">
        <v>12</v>
      </c>
      <c r="C4" s="3">
        <f t="shared" si="1"/>
        <v>3.6575998829568039</v>
      </c>
      <c r="D4">
        <v>32</v>
      </c>
      <c r="E4" s="3">
        <f t="shared" si="2"/>
        <v>9.7535996878848099</v>
      </c>
      <c r="F4">
        <v>4.5</v>
      </c>
      <c r="G4">
        <v>7</v>
      </c>
      <c r="H4" s="3">
        <f t="shared" si="3"/>
        <v>1.3715999561088015</v>
      </c>
      <c r="I4" s="3">
        <f t="shared" si="4"/>
        <v>2.133599931724802</v>
      </c>
      <c r="J4" t="s">
        <v>10</v>
      </c>
      <c r="K4">
        <v>1</v>
      </c>
      <c r="L4" s="7">
        <f t="shared" si="0"/>
        <v>4.4999999999999998E-2</v>
      </c>
      <c r="M4" s="7">
        <f t="shared" si="5"/>
        <v>6.4285714285714288</v>
      </c>
      <c r="N4">
        <v>7</v>
      </c>
      <c r="O4" s="9">
        <v>42288</v>
      </c>
    </row>
    <row r="5" spans="1:16" x14ac:dyDescent="0.25">
      <c r="A5" t="s">
        <v>1</v>
      </c>
      <c r="B5">
        <v>12</v>
      </c>
      <c r="C5" s="3">
        <f t="shared" si="1"/>
        <v>3.6575998829568039</v>
      </c>
      <c r="D5">
        <v>32</v>
      </c>
      <c r="E5" s="3">
        <f t="shared" si="2"/>
        <v>9.7535996878848099</v>
      </c>
      <c r="F5">
        <v>7</v>
      </c>
      <c r="G5">
        <v>9.5</v>
      </c>
      <c r="H5" s="3">
        <f t="shared" si="3"/>
        <v>2.133599931724802</v>
      </c>
      <c r="I5" s="3">
        <f t="shared" si="4"/>
        <v>2.8955999073408032</v>
      </c>
      <c r="J5" t="s">
        <v>10</v>
      </c>
      <c r="K5">
        <v>1</v>
      </c>
      <c r="L5" s="7">
        <f t="shared" si="0"/>
        <v>4.4999999999999998E-2</v>
      </c>
      <c r="M5" s="7">
        <f t="shared" si="5"/>
        <v>5.625</v>
      </c>
      <c r="N5">
        <v>8</v>
      </c>
      <c r="O5" s="9">
        <v>42288</v>
      </c>
    </row>
    <row r="6" spans="1:16" x14ac:dyDescent="0.25">
      <c r="A6" t="s">
        <v>1</v>
      </c>
      <c r="B6">
        <v>12</v>
      </c>
      <c r="C6" s="3">
        <f t="shared" si="1"/>
        <v>3.6575998829568039</v>
      </c>
      <c r="D6">
        <v>32</v>
      </c>
      <c r="E6" s="3">
        <f t="shared" si="2"/>
        <v>9.7535996878848099</v>
      </c>
      <c r="F6">
        <v>9.5</v>
      </c>
      <c r="G6">
        <v>12</v>
      </c>
      <c r="H6" s="3">
        <f t="shared" si="3"/>
        <v>2.8955999073408032</v>
      </c>
      <c r="I6" s="3">
        <f t="shared" si="4"/>
        <v>3.6575998829568039</v>
      </c>
      <c r="J6" t="s">
        <v>10</v>
      </c>
      <c r="K6">
        <v>10</v>
      </c>
      <c r="L6" s="7">
        <f t="shared" si="0"/>
        <v>0.44999999999999996</v>
      </c>
      <c r="M6" s="7">
        <f t="shared" si="5"/>
        <v>44.999999999999993</v>
      </c>
      <c r="N6">
        <v>10</v>
      </c>
      <c r="O6" s="9">
        <v>42288</v>
      </c>
      <c r="P6" s="4" t="s">
        <v>15</v>
      </c>
    </row>
    <row r="7" spans="1:16" x14ac:dyDescent="0.25">
      <c r="A7" t="s">
        <v>1</v>
      </c>
      <c r="B7">
        <v>12</v>
      </c>
      <c r="C7" s="3">
        <f t="shared" si="1"/>
        <v>3.6575998829568039</v>
      </c>
      <c r="D7">
        <v>32</v>
      </c>
      <c r="E7" s="3">
        <f t="shared" si="2"/>
        <v>9.7535996878848099</v>
      </c>
      <c r="F7">
        <v>12</v>
      </c>
      <c r="G7">
        <v>14.5</v>
      </c>
      <c r="H7" s="3">
        <f t="shared" si="3"/>
        <v>3.6575998829568039</v>
      </c>
      <c r="I7" s="3">
        <f t="shared" si="4"/>
        <v>4.4195998585728047</v>
      </c>
      <c r="J7" t="s">
        <v>11</v>
      </c>
      <c r="K7">
        <v>30</v>
      </c>
      <c r="L7" s="7">
        <f>45*0.001*K7</f>
        <v>1.3499999999999999</v>
      </c>
      <c r="M7" s="7">
        <f t="shared" si="5"/>
        <v>90</v>
      </c>
      <c r="N7">
        <v>15</v>
      </c>
      <c r="O7" s="9">
        <v>42288</v>
      </c>
      <c r="P7" s="4" t="s">
        <v>14</v>
      </c>
    </row>
    <row r="8" spans="1:16" x14ac:dyDescent="0.25">
      <c r="A8" t="s">
        <v>1</v>
      </c>
      <c r="B8">
        <v>12</v>
      </c>
      <c r="C8" s="3">
        <f t="shared" si="1"/>
        <v>3.6575998829568039</v>
      </c>
      <c r="D8">
        <v>32</v>
      </c>
      <c r="E8" s="3">
        <f t="shared" si="2"/>
        <v>9.7535996878848099</v>
      </c>
      <c r="F8">
        <v>14.5</v>
      </c>
      <c r="G8">
        <v>17</v>
      </c>
      <c r="H8" s="3">
        <f t="shared" si="3"/>
        <v>4.4195998585728047</v>
      </c>
      <c r="I8" s="3">
        <f t="shared" si="4"/>
        <v>5.1815998341888054</v>
      </c>
      <c r="J8" t="s">
        <v>11</v>
      </c>
      <c r="K8">
        <v>0</v>
      </c>
      <c r="L8" s="7">
        <f t="shared" ref="L8:L12" si="6">45*0.001*K8</f>
        <v>0</v>
      </c>
      <c r="M8" s="7">
        <f t="shared" si="5"/>
        <v>0</v>
      </c>
      <c r="N8">
        <v>15</v>
      </c>
      <c r="O8" s="9">
        <v>42288</v>
      </c>
    </row>
    <row r="9" spans="1:16" x14ac:dyDescent="0.25">
      <c r="A9" t="s">
        <v>1</v>
      </c>
      <c r="B9">
        <v>12</v>
      </c>
      <c r="C9" s="3">
        <f t="shared" si="1"/>
        <v>3.6575998829568039</v>
      </c>
      <c r="D9">
        <v>32</v>
      </c>
      <c r="E9" s="3">
        <f t="shared" si="2"/>
        <v>9.7535996878848099</v>
      </c>
      <c r="F9">
        <v>17</v>
      </c>
      <c r="G9">
        <v>19.5</v>
      </c>
      <c r="H9" s="3">
        <f t="shared" si="3"/>
        <v>5.1815998341888054</v>
      </c>
      <c r="I9" s="3">
        <f t="shared" si="4"/>
        <v>5.9435998098048062</v>
      </c>
      <c r="J9" t="s">
        <v>11</v>
      </c>
      <c r="K9" t="s">
        <v>13</v>
      </c>
      <c r="L9" s="7" t="e">
        <f t="shared" si="6"/>
        <v>#VALUE!</v>
      </c>
      <c r="M9" s="7" t="e">
        <f t="shared" ref="M9:M12" si="7">(1000/15)*L9</f>
        <v>#VALUE!</v>
      </c>
      <c r="N9">
        <v>0</v>
      </c>
      <c r="O9" s="9">
        <v>42288</v>
      </c>
      <c r="P9" s="4" t="s">
        <v>22</v>
      </c>
    </row>
    <row r="10" spans="1:16" x14ac:dyDescent="0.25">
      <c r="A10" t="s">
        <v>1</v>
      </c>
      <c r="B10">
        <v>12</v>
      </c>
      <c r="C10" s="3">
        <f t="shared" si="1"/>
        <v>3.6575998829568039</v>
      </c>
      <c r="D10">
        <v>32</v>
      </c>
      <c r="E10" s="3">
        <f t="shared" si="2"/>
        <v>9.7535996878848099</v>
      </c>
      <c r="F10">
        <v>19.5</v>
      </c>
      <c r="G10">
        <v>22</v>
      </c>
      <c r="H10" s="3">
        <f t="shared" si="3"/>
        <v>5.9435998098048062</v>
      </c>
      <c r="I10" s="3">
        <f t="shared" si="4"/>
        <v>6.7055997854208069</v>
      </c>
      <c r="J10" t="s">
        <v>11</v>
      </c>
      <c r="K10" t="s">
        <v>13</v>
      </c>
      <c r="L10" s="7" t="e">
        <f t="shared" si="6"/>
        <v>#VALUE!</v>
      </c>
      <c r="M10" s="7" t="e">
        <f t="shared" si="7"/>
        <v>#VALUE!</v>
      </c>
      <c r="N10">
        <v>0</v>
      </c>
      <c r="O10" s="9">
        <v>42288</v>
      </c>
      <c r="P10" s="4" t="s">
        <v>16</v>
      </c>
    </row>
    <row r="11" spans="1:16" x14ac:dyDescent="0.25">
      <c r="A11" t="s">
        <v>1</v>
      </c>
      <c r="B11">
        <v>12</v>
      </c>
      <c r="C11" s="3">
        <f t="shared" si="1"/>
        <v>3.6575998829568039</v>
      </c>
      <c r="D11">
        <v>32</v>
      </c>
      <c r="E11" s="3">
        <f t="shared" si="2"/>
        <v>9.7535996878848099</v>
      </c>
      <c r="F11">
        <v>22</v>
      </c>
      <c r="G11">
        <v>24.5</v>
      </c>
      <c r="H11" s="3">
        <f t="shared" si="3"/>
        <v>6.7055997854208069</v>
      </c>
      <c r="I11" s="3">
        <f t="shared" si="4"/>
        <v>7.4675997610368077</v>
      </c>
      <c r="J11" t="s">
        <v>11</v>
      </c>
      <c r="K11" t="s">
        <v>13</v>
      </c>
      <c r="L11" s="7" t="e">
        <f t="shared" si="6"/>
        <v>#VALUE!</v>
      </c>
      <c r="M11" s="7" t="e">
        <f t="shared" si="7"/>
        <v>#VALUE!</v>
      </c>
      <c r="N11">
        <v>0</v>
      </c>
      <c r="O11" s="9">
        <v>42288</v>
      </c>
      <c r="P11" s="4" t="s">
        <v>16</v>
      </c>
    </row>
    <row r="12" spans="1:16" x14ac:dyDescent="0.25">
      <c r="A12" t="s">
        <v>1</v>
      </c>
      <c r="B12">
        <v>12</v>
      </c>
      <c r="C12" s="3">
        <f t="shared" si="1"/>
        <v>3.6575998829568039</v>
      </c>
      <c r="D12">
        <v>32</v>
      </c>
      <c r="E12" s="3">
        <f t="shared" si="2"/>
        <v>9.7535996878848099</v>
      </c>
      <c r="F12">
        <v>24.5</v>
      </c>
      <c r="G12">
        <v>27</v>
      </c>
      <c r="H12" s="3">
        <f t="shared" si="3"/>
        <v>7.4675997610368077</v>
      </c>
      <c r="I12" s="3">
        <f t="shared" si="4"/>
        <v>8.2295997366528084</v>
      </c>
      <c r="J12" t="s">
        <v>11</v>
      </c>
      <c r="K12" t="s">
        <v>13</v>
      </c>
      <c r="L12" s="7" t="e">
        <f t="shared" si="6"/>
        <v>#VALUE!</v>
      </c>
      <c r="M12" s="7" t="e">
        <f t="shared" si="7"/>
        <v>#VALUE!</v>
      </c>
      <c r="N12">
        <v>0</v>
      </c>
      <c r="O12" s="9">
        <v>42288</v>
      </c>
      <c r="P12" s="4" t="s">
        <v>16</v>
      </c>
    </row>
    <row r="15" spans="1:16" x14ac:dyDescent="0.25">
      <c r="A15" s="1" t="s">
        <v>107</v>
      </c>
    </row>
    <row r="31" spans="1:5" x14ac:dyDescent="0.25">
      <c r="A31">
        <v>45</v>
      </c>
      <c r="E31" s="3" t="s">
        <v>19</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topLeftCell="I1" workbookViewId="0">
      <selection activeCell="L1" sqref="L1"/>
    </sheetView>
  </sheetViews>
  <sheetFormatPr defaultRowHeight="15" x14ac:dyDescent="0.25"/>
  <cols>
    <col min="2" max="2" width="17" bestFit="1" customWidth="1"/>
    <col min="5" max="5" width="14.140625" bestFit="1" customWidth="1"/>
    <col min="6" max="6" width="7.7109375" bestFit="1" customWidth="1"/>
    <col min="10" max="10" width="122.28515625" bestFit="1" customWidth="1"/>
    <col min="11" max="11" width="17.7109375" bestFit="1" customWidth="1"/>
    <col min="12" max="12" width="24.42578125" bestFit="1" customWidth="1"/>
    <col min="14" max="14" width="18.28515625" bestFit="1" customWidth="1"/>
    <col min="15" max="15" width="15.7109375" bestFit="1" customWidth="1"/>
  </cols>
  <sheetData>
    <row r="1" spans="1:16" s="1" customFormat="1" x14ac:dyDescent="0.25">
      <c r="A1" s="1" t="s">
        <v>0</v>
      </c>
      <c r="B1" s="1" t="s">
        <v>37</v>
      </c>
      <c r="C1" s="2" t="s">
        <v>38</v>
      </c>
      <c r="D1" s="1" t="s">
        <v>17</v>
      </c>
      <c r="E1" s="2" t="s">
        <v>4</v>
      </c>
      <c r="F1" s="1" t="s">
        <v>5</v>
      </c>
      <c r="G1" s="1" t="s">
        <v>8</v>
      </c>
      <c r="H1" s="2" t="s">
        <v>7</v>
      </c>
      <c r="I1" s="2" t="s">
        <v>6</v>
      </c>
      <c r="J1" s="1" t="s">
        <v>2</v>
      </c>
      <c r="K1" s="1" t="s">
        <v>12</v>
      </c>
      <c r="L1" s="6" t="s">
        <v>21</v>
      </c>
      <c r="M1" s="6" t="s">
        <v>105</v>
      </c>
      <c r="N1" s="1" t="s">
        <v>106</v>
      </c>
      <c r="O1" s="8" t="s">
        <v>47</v>
      </c>
      <c r="P1" s="5" t="s">
        <v>9</v>
      </c>
    </row>
    <row r="2" spans="1:16" x14ac:dyDescent="0.25">
      <c r="A2" t="s">
        <v>59</v>
      </c>
      <c r="B2">
        <v>18</v>
      </c>
      <c r="C2" s="3">
        <f>B2/3.28084</f>
        <v>5.4863998244352059</v>
      </c>
      <c r="D2">
        <v>22</v>
      </c>
      <c r="E2" s="3">
        <f>D2/3.28084</f>
        <v>6.7055997854208069</v>
      </c>
      <c r="F2">
        <v>0</v>
      </c>
      <c r="G2">
        <v>9.5</v>
      </c>
      <c r="H2" s="3">
        <f>F2/3.28084</f>
        <v>0</v>
      </c>
      <c r="I2" s="3">
        <f>G2/3.28084</f>
        <v>2.8955999073408032</v>
      </c>
      <c r="J2" t="s">
        <v>94</v>
      </c>
      <c r="K2">
        <v>0</v>
      </c>
      <c r="L2" s="7">
        <f t="shared" ref="L2:L7" si="0">45*0.001*K2</f>
        <v>0</v>
      </c>
      <c r="M2" s="7">
        <f>(1000/N2)*L2</f>
        <v>0</v>
      </c>
      <c r="N2">
        <v>15</v>
      </c>
      <c r="O2" s="9">
        <v>42291</v>
      </c>
      <c r="P2" s="4"/>
    </row>
    <row r="3" spans="1:16" x14ac:dyDescent="0.25">
      <c r="A3" t="s">
        <v>59</v>
      </c>
      <c r="B3">
        <v>18</v>
      </c>
      <c r="C3" s="3">
        <f t="shared" ref="C3:C7" si="1">B3/3.28084</f>
        <v>5.4863998244352059</v>
      </c>
      <c r="D3">
        <v>22</v>
      </c>
      <c r="E3" s="3">
        <f t="shared" ref="E3:E7" si="2">D3/3.28084</f>
        <v>6.7055997854208069</v>
      </c>
      <c r="F3">
        <v>9.5</v>
      </c>
      <c r="G3">
        <v>12</v>
      </c>
      <c r="H3" s="3">
        <f t="shared" ref="H3:I7" si="3">F3/3.28084</f>
        <v>2.8955999073408032</v>
      </c>
      <c r="I3" s="3">
        <f t="shared" si="3"/>
        <v>3.6575998829568039</v>
      </c>
      <c r="J3" t="s">
        <v>95</v>
      </c>
      <c r="K3">
        <v>0</v>
      </c>
      <c r="L3" s="7">
        <f t="shared" si="0"/>
        <v>0</v>
      </c>
      <c r="M3" s="7">
        <f t="shared" ref="M3:M7" si="4">(1000/N3)*L3</f>
        <v>0</v>
      </c>
      <c r="N3">
        <v>7</v>
      </c>
      <c r="O3" s="9">
        <v>42291</v>
      </c>
      <c r="P3" s="4"/>
    </row>
    <row r="4" spans="1:16" x14ac:dyDescent="0.25">
      <c r="A4" t="s">
        <v>59</v>
      </c>
      <c r="B4">
        <v>18</v>
      </c>
      <c r="C4" s="3">
        <f t="shared" si="1"/>
        <v>5.4863998244352059</v>
      </c>
      <c r="D4">
        <v>22</v>
      </c>
      <c r="E4" s="3">
        <f t="shared" si="2"/>
        <v>6.7055997854208069</v>
      </c>
      <c r="F4">
        <v>12</v>
      </c>
      <c r="G4">
        <v>14.5</v>
      </c>
      <c r="H4" s="3">
        <f t="shared" si="3"/>
        <v>3.6575998829568039</v>
      </c>
      <c r="I4" s="3">
        <f t="shared" si="3"/>
        <v>4.4195998585728047</v>
      </c>
      <c r="J4" t="s">
        <v>95</v>
      </c>
      <c r="K4">
        <v>0</v>
      </c>
      <c r="L4" s="7">
        <f t="shared" si="0"/>
        <v>0</v>
      </c>
      <c r="M4" s="7">
        <f t="shared" si="4"/>
        <v>0</v>
      </c>
      <c r="N4">
        <v>8</v>
      </c>
      <c r="O4" s="9">
        <v>42291</v>
      </c>
      <c r="P4" s="4"/>
    </row>
    <row r="5" spans="1:16" x14ac:dyDescent="0.25">
      <c r="A5" t="s">
        <v>59</v>
      </c>
      <c r="B5">
        <v>18</v>
      </c>
      <c r="C5" s="3">
        <f t="shared" si="1"/>
        <v>5.4863998244352059</v>
      </c>
      <c r="D5">
        <v>22</v>
      </c>
      <c r="E5" s="3">
        <f t="shared" si="2"/>
        <v>6.7055997854208069</v>
      </c>
      <c r="F5">
        <v>14.5</v>
      </c>
      <c r="G5">
        <v>17</v>
      </c>
      <c r="H5" s="3">
        <f t="shared" si="3"/>
        <v>4.4195998585728047</v>
      </c>
      <c r="I5" s="3">
        <f t="shared" si="3"/>
        <v>5.1815998341888054</v>
      </c>
      <c r="J5" t="s">
        <v>95</v>
      </c>
      <c r="K5">
        <v>0</v>
      </c>
      <c r="L5" s="7">
        <f t="shared" si="0"/>
        <v>0</v>
      </c>
      <c r="M5" s="7">
        <f t="shared" si="4"/>
        <v>0</v>
      </c>
      <c r="N5">
        <v>10</v>
      </c>
      <c r="O5" s="9">
        <v>42291</v>
      </c>
      <c r="P5" s="4"/>
    </row>
    <row r="6" spans="1:16" x14ac:dyDescent="0.25">
      <c r="A6" t="s">
        <v>59</v>
      </c>
      <c r="B6">
        <v>18</v>
      </c>
      <c r="C6" s="3">
        <f t="shared" si="1"/>
        <v>5.4863998244352059</v>
      </c>
      <c r="D6">
        <v>22</v>
      </c>
      <c r="E6" s="3">
        <f t="shared" si="2"/>
        <v>6.7055997854208069</v>
      </c>
      <c r="F6">
        <v>17</v>
      </c>
      <c r="G6" s="3">
        <v>19.5</v>
      </c>
      <c r="H6" s="3">
        <f t="shared" si="3"/>
        <v>5.1815998341888054</v>
      </c>
      <c r="I6" s="3">
        <f t="shared" si="3"/>
        <v>5.9435998098048062</v>
      </c>
      <c r="J6" t="s">
        <v>96</v>
      </c>
      <c r="K6">
        <v>0</v>
      </c>
      <c r="L6" s="7">
        <f t="shared" si="0"/>
        <v>0</v>
      </c>
      <c r="M6" s="7">
        <f t="shared" si="4"/>
        <v>0</v>
      </c>
      <c r="N6">
        <v>8</v>
      </c>
      <c r="O6" s="9">
        <v>42291</v>
      </c>
    </row>
    <row r="7" spans="1:16" x14ac:dyDescent="0.25">
      <c r="A7" t="s">
        <v>59</v>
      </c>
      <c r="B7">
        <v>18</v>
      </c>
      <c r="C7" s="3">
        <f t="shared" si="1"/>
        <v>5.4863998244352059</v>
      </c>
      <c r="D7">
        <v>22</v>
      </c>
      <c r="E7" s="3">
        <f t="shared" si="2"/>
        <v>6.7055997854208069</v>
      </c>
      <c r="F7">
        <v>19.5</v>
      </c>
      <c r="G7" s="3">
        <v>22</v>
      </c>
      <c r="H7" s="3">
        <f t="shared" si="3"/>
        <v>5.9435998098048062</v>
      </c>
      <c r="I7" s="3">
        <f t="shared" si="3"/>
        <v>6.7055997854208069</v>
      </c>
      <c r="J7" t="s">
        <v>97</v>
      </c>
      <c r="K7">
        <v>0</v>
      </c>
      <c r="L7" s="7">
        <f t="shared" si="0"/>
        <v>0</v>
      </c>
      <c r="M7" s="7">
        <f t="shared" si="4"/>
        <v>0</v>
      </c>
      <c r="N7">
        <v>15</v>
      </c>
      <c r="O7" s="9">
        <v>42291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workbookViewId="0">
      <selection activeCell="M5" sqref="M5"/>
    </sheetView>
  </sheetViews>
  <sheetFormatPr defaultRowHeight="15" x14ac:dyDescent="0.25"/>
  <cols>
    <col min="2" max="2" width="17" bestFit="1" customWidth="1"/>
    <col min="10" max="10" width="41.7109375" customWidth="1"/>
    <col min="11" max="11" width="17.7109375" bestFit="1" customWidth="1"/>
    <col min="15" max="15" width="15.7109375" bestFit="1" customWidth="1"/>
  </cols>
  <sheetData>
    <row r="1" spans="1:16" x14ac:dyDescent="0.25">
      <c r="A1" s="1" t="s">
        <v>0</v>
      </c>
      <c r="B1" s="1" t="s">
        <v>37</v>
      </c>
      <c r="C1" s="2" t="s">
        <v>38</v>
      </c>
      <c r="D1" s="1" t="s">
        <v>36</v>
      </c>
      <c r="E1" s="2" t="s">
        <v>35</v>
      </c>
      <c r="F1" s="1" t="s">
        <v>5</v>
      </c>
      <c r="G1" s="1" t="s">
        <v>8</v>
      </c>
      <c r="H1" s="2" t="s">
        <v>7</v>
      </c>
      <c r="I1" s="2" t="s">
        <v>6</v>
      </c>
      <c r="J1" s="1" t="s">
        <v>2</v>
      </c>
      <c r="K1" s="1" t="s">
        <v>12</v>
      </c>
      <c r="L1" s="6" t="s">
        <v>21</v>
      </c>
      <c r="M1" s="6" t="s">
        <v>20</v>
      </c>
      <c r="N1" s="1" t="s">
        <v>93</v>
      </c>
      <c r="O1" s="8" t="s">
        <v>47</v>
      </c>
      <c r="P1" s="5" t="s">
        <v>9</v>
      </c>
    </row>
    <row r="2" spans="1:16" x14ac:dyDescent="0.25">
      <c r="A2" t="s">
        <v>60</v>
      </c>
      <c r="B2">
        <v>13</v>
      </c>
      <c r="C2" s="3">
        <f>B2/3.28084</f>
        <v>3.962399873203204</v>
      </c>
      <c r="D2">
        <v>22</v>
      </c>
      <c r="E2" s="3">
        <f>D2/3.28084</f>
        <v>6.7055997854208069</v>
      </c>
      <c r="F2">
        <v>0</v>
      </c>
      <c r="G2">
        <v>2</v>
      </c>
      <c r="H2" s="3">
        <f>F2/3.28084</f>
        <v>0</v>
      </c>
      <c r="I2" s="3">
        <f>G2/3.28084</f>
        <v>0.60959998049280062</v>
      </c>
      <c r="J2" t="s">
        <v>98</v>
      </c>
      <c r="K2">
        <v>0</v>
      </c>
      <c r="L2" s="7">
        <f t="shared" ref="L2:L9" si="0">45*0.001*K2</f>
        <v>0</v>
      </c>
      <c r="M2" s="7">
        <f>(1000/N2)*L2</f>
        <v>0</v>
      </c>
      <c r="N2">
        <v>5</v>
      </c>
      <c r="O2" s="9">
        <v>42291</v>
      </c>
      <c r="P2" s="4"/>
    </row>
    <row r="3" spans="1:16" x14ac:dyDescent="0.25">
      <c r="A3" t="s">
        <v>60</v>
      </c>
      <c r="B3">
        <v>13</v>
      </c>
      <c r="C3" s="3">
        <f t="shared" ref="C3:C9" si="1">B3/3.28084</f>
        <v>3.962399873203204</v>
      </c>
      <c r="D3">
        <v>22</v>
      </c>
      <c r="E3" s="3">
        <f t="shared" ref="E3:E7" si="2">D3/3.28084</f>
        <v>6.7055997854208069</v>
      </c>
      <c r="F3">
        <v>2</v>
      </c>
      <c r="G3">
        <v>7</v>
      </c>
      <c r="H3" s="3">
        <f t="shared" ref="H3:I9" si="3">F3/3.28084</f>
        <v>0.60959998049280062</v>
      </c>
      <c r="I3" s="3">
        <f t="shared" si="3"/>
        <v>2.133599931724802</v>
      </c>
      <c r="J3" t="s">
        <v>99</v>
      </c>
      <c r="K3">
        <v>0</v>
      </c>
      <c r="L3" s="7">
        <f t="shared" si="0"/>
        <v>0</v>
      </c>
      <c r="M3" s="7">
        <f t="shared" ref="M3:M9" si="4">(1000/N3)*L3</f>
        <v>0</v>
      </c>
      <c r="N3">
        <v>12</v>
      </c>
      <c r="O3" s="9">
        <v>42291</v>
      </c>
      <c r="P3" s="4"/>
    </row>
    <row r="4" spans="1:16" x14ac:dyDescent="0.25">
      <c r="A4" t="s">
        <v>60</v>
      </c>
      <c r="B4">
        <v>13</v>
      </c>
      <c r="C4" s="3">
        <f t="shared" si="1"/>
        <v>3.962399873203204</v>
      </c>
      <c r="D4">
        <v>22</v>
      </c>
      <c r="E4" s="3">
        <f t="shared" si="2"/>
        <v>6.7055997854208069</v>
      </c>
      <c r="F4">
        <v>7</v>
      </c>
      <c r="G4">
        <v>9.5</v>
      </c>
      <c r="H4" s="3">
        <f t="shared" si="3"/>
        <v>2.133599931724802</v>
      </c>
      <c r="I4" s="3">
        <f t="shared" si="3"/>
        <v>2.8955999073408032</v>
      </c>
      <c r="J4" t="s">
        <v>100</v>
      </c>
      <c r="K4">
        <v>0</v>
      </c>
      <c r="L4" s="7">
        <f t="shared" si="0"/>
        <v>0</v>
      </c>
      <c r="M4" s="7">
        <f t="shared" si="4"/>
        <v>0</v>
      </c>
      <c r="N4">
        <v>8</v>
      </c>
      <c r="O4" s="9">
        <v>42291</v>
      </c>
      <c r="P4" s="4"/>
    </row>
    <row r="5" spans="1:16" x14ac:dyDescent="0.25">
      <c r="A5" t="s">
        <v>60</v>
      </c>
      <c r="B5">
        <v>13</v>
      </c>
      <c r="C5" s="3">
        <f t="shared" si="1"/>
        <v>3.962399873203204</v>
      </c>
      <c r="D5">
        <v>22</v>
      </c>
      <c r="E5" s="3">
        <f t="shared" si="2"/>
        <v>6.7055997854208069</v>
      </c>
      <c r="F5">
        <v>9.5</v>
      </c>
      <c r="G5">
        <v>12</v>
      </c>
      <c r="H5" s="3">
        <f t="shared" si="3"/>
        <v>2.8955999073408032</v>
      </c>
      <c r="I5" s="3">
        <f t="shared" si="3"/>
        <v>3.6575998829568039</v>
      </c>
      <c r="J5" t="s">
        <v>101</v>
      </c>
      <c r="K5">
        <v>2</v>
      </c>
      <c r="L5" s="7">
        <f t="shared" si="0"/>
        <v>0.09</v>
      </c>
      <c r="M5" s="7">
        <f t="shared" si="4"/>
        <v>6</v>
      </c>
      <c r="N5">
        <v>15</v>
      </c>
      <c r="O5" s="9">
        <v>42291</v>
      </c>
      <c r="P5" s="4"/>
    </row>
    <row r="6" spans="1:16" x14ac:dyDescent="0.25">
      <c r="A6" t="s">
        <v>60</v>
      </c>
      <c r="B6">
        <v>13</v>
      </c>
      <c r="C6" s="3">
        <f t="shared" si="1"/>
        <v>3.962399873203204</v>
      </c>
      <c r="D6">
        <v>22</v>
      </c>
      <c r="E6" s="3">
        <f t="shared" si="2"/>
        <v>6.7055997854208069</v>
      </c>
      <c r="F6">
        <v>12</v>
      </c>
      <c r="G6" s="3">
        <v>14.5</v>
      </c>
      <c r="H6" s="3">
        <f t="shared" si="3"/>
        <v>3.6575998829568039</v>
      </c>
      <c r="I6" s="3">
        <f t="shared" si="3"/>
        <v>4.4195998585728047</v>
      </c>
      <c r="J6" t="s">
        <v>102</v>
      </c>
      <c r="K6">
        <v>0</v>
      </c>
      <c r="L6" s="7">
        <f t="shared" si="0"/>
        <v>0</v>
      </c>
      <c r="M6" s="7">
        <f t="shared" si="4"/>
        <v>0</v>
      </c>
      <c r="N6">
        <v>15</v>
      </c>
      <c r="O6" s="9">
        <v>42291</v>
      </c>
    </row>
    <row r="7" spans="1:16" x14ac:dyDescent="0.25">
      <c r="A7" t="s">
        <v>60</v>
      </c>
      <c r="B7">
        <v>13</v>
      </c>
      <c r="C7" s="3">
        <f t="shared" si="1"/>
        <v>3.962399873203204</v>
      </c>
      <c r="D7">
        <v>22</v>
      </c>
      <c r="E7" s="3">
        <f t="shared" si="2"/>
        <v>6.7055997854208069</v>
      </c>
      <c r="F7">
        <v>14.5</v>
      </c>
      <c r="G7" s="3">
        <v>17</v>
      </c>
      <c r="H7" s="3">
        <f t="shared" si="3"/>
        <v>4.4195998585728047</v>
      </c>
      <c r="I7" s="3">
        <f t="shared" si="3"/>
        <v>5.1815998341888054</v>
      </c>
      <c r="J7" t="s">
        <v>103</v>
      </c>
      <c r="K7">
        <v>0</v>
      </c>
      <c r="L7" s="7">
        <f t="shared" si="0"/>
        <v>0</v>
      </c>
      <c r="M7" s="7">
        <f t="shared" si="4"/>
        <v>0</v>
      </c>
      <c r="N7">
        <v>15</v>
      </c>
      <c r="O7" s="9">
        <v>42291</v>
      </c>
    </row>
    <row r="8" spans="1:16" x14ac:dyDescent="0.25">
      <c r="A8" t="s">
        <v>60</v>
      </c>
      <c r="B8">
        <v>13</v>
      </c>
      <c r="C8" s="3">
        <f t="shared" si="1"/>
        <v>3.962399873203204</v>
      </c>
      <c r="D8">
        <v>22</v>
      </c>
      <c r="E8" s="3">
        <f t="shared" ref="E8:E9" si="5">D8/3.28084</f>
        <v>6.7055997854208069</v>
      </c>
      <c r="F8">
        <v>17</v>
      </c>
      <c r="G8">
        <v>19.5</v>
      </c>
      <c r="H8" s="3">
        <f t="shared" si="3"/>
        <v>5.1815998341888054</v>
      </c>
      <c r="I8" s="3">
        <f t="shared" si="3"/>
        <v>5.9435998098048062</v>
      </c>
      <c r="J8" t="s">
        <v>104</v>
      </c>
      <c r="K8">
        <v>0</v>
      </c>
      <c r="L8" s="7">
        <f t="shared" si="0"/>
        <v>0</v>
      </c>
      <c r="M8" s="7">
        <f t="shared" si="4"/>
        <v>0</v>
      </c>
      <c r="N8">
        <v>20</v>
      </c>
      <c r="O8" s="9">
        <v>42291</v>
      </c>
    </row>
    <row r="9" spans="1:16" x14ac:dyDescent="0.25">
      <c r="A9" t="s">
        <v>60</v>
      </c>
      <c r="B9">
        <v>13</v>
      </c>
      <c r="C9" s="3">
        <f t="shared" si="1"/>
        <v>3.962399873203204</v>
      </c>
      <c r="D9">
        <v>22</v>
      </c>
      <c r="E9" s="3">
        <f t="shared" si="5"/>
        <v>6.7055997854208069</v>
      </c>
      <c r="F9">
        <v>19.5</v>
      </c>
      <c r="G9">
        <v>22</v>
      </c>
      <c r="H9" s="3">
        <f t="shared" si="3"/>
        <v>5.9435998098048062</v>
      </c>
      <c r="I9" s="3">
        <f t="shared" si="3"/>
        <v>6.7055997854208069</v>
      </c>
      <c r="J9" t="s">
        <v>104</v>
      </c>
      <c r="K9">
        <v>0</v>
      </c>
      <c r="L9" s="7">
        <f t="shared" si="0"/>
        <v>0</v>
      </c>
      <c r="M9" s="7">
        <f t="shared" si="4"/>
        <v>0</v>
      </c>
      <c r="N9">
        <v>20</v>
      </c>
      <c r="O9" s="9">
        <v>42291</v>
      </c>
    </row>
    <row r="10" spans="1:16" x14ac:dyDescent="0.25">
      <c r="O10" s="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
  <sheetViews>
    <sheetView workbookViewId="0">
      <selection sqref="A1:XFD1"/>
    </sheetView>
  </sheetViews>
  <sheetFormatPr defaultRowHeight="15" x14ac:dyDescent="0.25"/>
  <cols>
    <col min="1" max="1" width="7.7109375" bestFit="1" customWidth="1"/>
    <col min="2" max="2" width="17" bestFit="1" customWidth="1"/>
    <col min="3" max="3" width="17.42578125" style="3" bestFit="1" customWidth="1"/>
    <col min="4" max="4" width="14" bestFit="1" customWidth="1"/>
    <col min="5" max="5" width="9" bestFit="1" customWidth="1"/>
    <col min="6" max="6" width="7.7109375" bestFit="1" customWidth="1"/>
    <col min="7" max="7" width="5.28515625" bestFit="1" customWidth="1"/>
    <col min="8" max="8" width="8" bestFit="1" customWidth="1"/>
    <col min="9" max="9" width="5.5703125" bestFit="1" customWidth="1"/>
    <col min="10" max="10" width="38.42578125" bestFit="1" customWidth="1"/>
    <col min="11" max="11" width="17.7109375" bestFit="1" customWidth="1"/>
    <col min="12" max="12" width="24.42578125" bestFit="1" customWidth="1"/>
    <col min="13" max="13" width="22.28515625" bestFit="1" customWidth="1"/>
    <col min="14" max="14" width="18.28515625" bestFit="1" customWidth="1"/>
    <col min="15" max="15" width="18.28515625" style="9" customWidth="1"/>
    <col min="16" max="16" width="9.140625" style="4"/>
  </cols>
  <sheetData>
    <row r="1" spans="1:16" s="1" customFormat="1" x14ac:dyDescent="0.25">
      <c r="A1" s="1" t="s">
        <v>0</v>
      </c>
      <c r="B1" s="1" t="s">
        <v>37</v>
      </c>
      <c r="C1" s="2" t="s">
        <v>38</v>
      </c>
      <c r="D1" s="1" t="s">
        <v>17</v>
      </c>
      <c r="E1" s="2" t="s">
        <v>4</v>
      </c>
      <c r="F1" s="1" t="s">
        <v>5</v>
      </c>
      <c r="G1" s="1" t="s">
        <v>8</v>
      </c>
      <c r="H1" s="2" t="s">
        <v>7</v>
      </c>
      <c r="I1" s="2" t="s">
        <v>6</v>
      </c>
      <c r="J1" s="1" t="s">
        <v>2</v>
      </c>
      <c r="K1" s="1" t="s">
        <v>12</v>
      </c>
      <c r="L1" s="6" t="s">
        <v>21</v>
      </c>
      <c r="M1" s="6" t="s">
        <v>105</v>
      </c>
      <c r="N1" s="1" t="s">
        <v>106</v>
      </c>
      <c r="O1" s="8" t="s">
        <v>47</v>
      </c>
      <c r="P1" s="5" t="s">
        <v>9</v>
      </c>
    </row>
    <row r="2" spans="1:16" x14ac:dyDescent="0.25">
      <c r="A2" t="s">
        <v>3</v>
      </c>
      <c r="B2">
        <v>16</v>
      </c>
      <c r="C2" s="3">
        <f>B2/3.28084</f>
        <v>4.876799843942405</v>
      </c>
      <c r="D2">
        <v>17</v>
      </c>
      <c r="E2" s="3">
        <f>D2/3.28084</f>
        <v>5.1815998341888054</v>
      </c>
      <c r="F2">
        <v>0</v>
      </c>
      <c r="G2">
        <v>2</v>
      </c>
      <c r="H2" s="3">
        <f>F2/3.28084</f>
        <v>0</v>
      </c>
      <c r="I2" s="3">
        <f>G2/3.28084</f>
        <v>0.60959998049280062</v>
      </c>
      <c r="J2" t="s">
        <v>28</v>
      </c>
      <c r="K2">
        <v>20</v>
      </c>
      <c r="L2" s="7">
        <f t="shared" ref="L2:L6" si="0">45*0.001*K2</f>
        <v>0.89999999999999991</v>
      </c>
      <c r="M2" s="7">
        <f>(1000/N2)*L2</f>
        <v>449.99999999999994</v>
      </c>
      <c r="N2">
        <v>2</v>
      </c>
      <c r="O2" s="9">
        <v>42288</v>
      </c>
      <c r="P2" s="4" t="s">
        <v>32</v>
      </c>
    </row>
    <row r="3" spans="1:16" x14ac:dyDescent="0.25">
      <c r="A3" t="s">
        <v>3</v>
      </c>
      <c r="B3">
        <v>16</v>
      </c>
      <c r="C3" s="3">
        <f t="shared" ref="C3:C7" si="1">B3/3.28084</f>
        <v>4.876799843942405</v>
      </c>
      <c r="D3">
        <v>17</v>
      </c>
      <c r="E3" s="3">
        <f t="shared" ref="E3:E7" si="2">D3/3.28084</f>
        <v>5.1815998341888054</v>
      </c>
      <c r="F3">
        <v>2</v>
      </c>
      <c r="G3">
        <v>4.5</v>
      </c>
      <c r="H3" s="3">
        <f t="shared" ref="H3:I7" si="3">F3/3.28084</f>
        <v>0.60959998049280062</v>
      </c>
      <c r="I3" s="3">
        <f t="shared" si="3"/>
        <v>1.3715999561088015</v>
      </c>
      <c r="J3" t="s">
        <v>29</v>
      </c>
      <c r="K3">
        <v>2</v>
      </c>
      <c r="L3" s="7">
        <f t="shared" si="0"/>
        <v>0.09</v>
      </c>
      <c r="M3" s="7">
        <f t="shared" ref="M3:M7" si="4">(1000/N3)*L3</f>
        <v>18</v>
      </c>
      <c r="N3">
        <v>5</v>
      </c>
      <c r="O3" s="9">
        <v>42288</v>
      </c>
      <c r="P3" s="4" t="s">
        <v>30</v>
      </c>
    </row>
    <row r="4" spans="1:16" x14ac:dyDescent="0.25">
      <c r="A4" t="s">
        <v>3</v>
      </c>
      <c r="B4">
        <v>16</v>
      </c>
      <c r="C4" s="3">
        <f t="shared" si="1"/>
        <v>4.876799843942405</v>
      </c>
      <c r="D4">
        <v>17</v>
      </c>
      <c r="E4" s="3">
        <f t="shared" si="2"/>
        <v>5.1815998341888054</v>
      </c>
      <c r="F4">
        <v>4.5</v>
      </c>
      <c r="G4">
        <v>7</v>
      </c>
      <c r="H4" s="3">
        <f t="shared" si="3"/>
        <v>1.3715999561088015</v>
      </c>
      <c r="I4" s="3">
        <f t="shared" si="3"/>
        <v>2.133599931724802</v>
      </c>
      <c r="J4" t="s">
        <v>31</v>
      </c>
      <c r="K4">
        <v>2</v>
      </c>
      <c r="L4" s="7">
        <f t="shared" si="0"/>
        <v>0.09</v>
      </c>
      <c r="M4" s="7">
        <f t="shared" si="4"/>
        <v>12.857142857142858</v>
      </c>
      <c r="N4">
        <v>7</v>
      </c>
      <c r="O4" s="9">
        <v>42288</v>
      </c>
      <c r="P4" s="4" t="s">
        <v>33</v>
      </c>
    </row>
    <row r="5" spans="1:16" x14ac:dyDescent="0.25">
      <c r="A5" t="s">
        <v>3</v>
      </c>
      <c r="B5">
        <v>16</v>
      </c>
      <c r="C5" s="3">
        <f t="shared" si="1"/>
        <v>4.876799843942405</v>
      </c>
      <c r="D5">
        <v>17</v>
      </c>
      <c r="E5" s="3">
        <f t="shared" si="2"/>
        <v>5.1815998341888054</v>
      </c>
      <c r="F5">
        <v>7</v>
      </c>
      <c r="G5">
        <v>9.5</v>
      </c>
      <c r="H5" s="3">
        <f t="shared" si="3"/>
        <v>2.133599931724802</v>
      </c>
      <c r="I5" s="3">
        <f t="shared" si="3"/>
        <v>2.8955999073408032</v>
      </c>
      <c r="J5" t="s">
        <v>34</v>
      </c>
      <c r="K5">
        <v>0</v>
      </c>
      <c r="L5" s="7">
        <f t="shared" si="0"/>
        <v>0</v>
      </c>
      <c r="M5" s="7">
        <f t="shared" si="4"/>
        <v>0</v>
      </c>
      <c r="N5">
        <v>7</v>
      </c>
      <c r="O5" s="9">
        <v>42288</v>
      </c>
    </row>
    <row r="6" spans="1:16" x14ac:dyDescent="0.25">
      <c r="A6" t="s">
        <v>3</v>
      </c>
      <c r="B6">
        <v>16</v>
      </c>
      <c r="C6" s="3">
        <f t="shared" si="1"/>
        <v>4.876799843942405</v>
      </c>
      <c r="D6">
        <v>17</v>
      </c>
      <c r="E6" s="3">
        <f t="shared" si="2"/>
        <v>5.1815998341888054</v>
      </c>
      <c r="F6">
        <v>9.5</v>
      </c>
      <c r="G6">
        <v>12</v>
      </c>
      <c r="H6" s="3">
        <f t="shared" si="3"/>
        <v>2.8955999073408032</v>
      </c>
      <c r="I6" s="3">
        <f t="shared" si="3"/>
        <v>3.6575998829568039</v>
      </c>
      <c r="J6" t="s">
        <v>39</v>
      </c>
      <c r="K6">
        <v>0</v>
      </c>
      <c r="L6" s="7">
        <f t="shared" si="0"/>
        <v>0</v>
      </c>
      <c r="M6" s="7">
        <f t="shared" si="4"/>
        <v>0</v>
      </c>
      <c r="N6">
        <v>15</v>
      </c>
      <c r="O6" s="9">
        <v>42288</v>
      </c>
    </row>
    <row r="7" spans="1:16" x14ac:dyDescent="0.25">
      <c r="A7" t="s">
        <v>3</v>
      </c>
      <c r="B7">
        <v>16</v>
      </c>
      <c r="C7" s="3">
        <f t="shared" si="1"/>
        <v>4.876799843942405</v>
      </c>
      <c r="D7">
        <v>17</v>
      </c>
      <c r="E7" s="3">
        <f t="shared" si="2"/>
        <v>5.1815998341888054</v>
      </c>
      <c r="F7">
        <v>14.5</v>
      </c>
      <c r="G7">
        <v>17</v>
      </c>
      <c r="H7" s="3">
        <f t="shared" si="3"/>
        <v>4.4195998585728047</v>
      </c>
      <c r="I7" s="3">
        <f t="shared" si="3"/>
        <v>5.1815998341888054</v>
      </c>
      <c r="J7" t="s">
        <v>40</v>
      </c>
      <c r="K7">
        <v>0</v>
      </c>
      <c r="L7" s="7">
        <f>45*0.001*K7</f>
        <v>0</v>
      </c>
      <c r="M7" s="7">
        <f t="shared" si="4"/>
        <v>0</v>
      </c>
      <c r="N7">
        <v>10</v>
      </c>
      <c r="O7" s="9">
        <v>42288</v>
      </c>
    </row>
    <row r="8" spans="1:16" x14ac:dyDescent="0.25">
      <c r="E8" s="3"/>
      <c r="H8" s="3"/>
      <c r="I8" s="3"/>
      <c r="L8" s="7"/>
      <c r="M8" s="7"/>
    </row>
    <row r="9" spans="1:16" x14ac:dyDescent="0.25">
      <c r="E9" s="3"/>
      <c r="H9" s="3"/>
      <c r="I9" s="3"/>
      <c r="L9" s="7"/>
      <c r="M9" s="7"/>
    </row>
    <row r="10" spans="1:16" x14ac:dyDescent="0.25">
      <c r="E10" s="3"/>
      <c r="H10" s="3"/>
      <c r="I10" s="3"/>
      <c r="L10" s="7"/>
      <c r="M10" s="7"/>
    </row>
    <row r="11" spans="1:16" x14ac:dyDescent="0.25">
      <c r="E11" s="3"/>
      <c r="H11" s="3"/>
      <c r="I11" s="3"/>
      <c r="L11" s="7"/>
      <c r="M11" s="7"/>
    </row>
    <row r="12" spans="1:16" x14ac:dyDescent="0.25">
      <c r="E12" s="3"/>
      <c r="H12" s="3"/>
      <c r="I12" s="3"/>
      <c r="L12" s="7"/>
      <c r="M12" s="7"/>
    </row>
    <row r="13" spans="1:16" x14ac:dyDescent="0.25">
      <c r="E13" s="3"/>
      <c r="H13" s="3"/>
      <c r="I13" s="3"/>
      <c r="L13" s="7"/>
      <c r="M13" s="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workbookViewId="0">
      <selection sqref="A1:XFD1"/>
    </sheetView>
  </sheetViews>
  <sheetFormatPr defaultRowHeight="15" x14ac:dyDescent="0.25"/>
  <cols>
    <col min="2" max="2" width="17" bestFit="1" customWidth="1"/>
    <col min="3" max="3" width="17.42578125" bestFit="1" customWidth="1"/>
    <col min="4" max="4" width="13.85546875" bestFit="1" customWidth="1"/>
    <col min="5" max="5" width="14.140625" bestFit="1" customWidth="1"/>
    <col min="6" max="6" width="7.7109375" bestFit="1" customWidth="1"/>
    <col min="7" max="7" width="5.28515625" bestFit="1" customWidth="1"/>
    <col min="8" max="8" width="8" bestFit="1" customWidth="1"/>
    <col min="9" max="9" width="5.5703125" bestFit="1" customWidth="1"/>
    <col min="10" max="10" width="40.7109375" bestFit="1" customWidth="1"/>
    <col min="12" max="12" width="24.42578125" bestFit="1" customWidth="1"/>
    <col min="13" max="13" width="22.28515625" bestFit="1" customWidth="1"/>
    <col min="14" max="14" width="18.28515625" bestFit="1" customWidth="1"/>
    <col min="15" max="15" width="18.28515625" style="9" customWidth="1"/>
  </cols>
  <sheetData>
    <row r="1" spans="1:16" s="1" customFormat="1" x14ac:dyDescent="0.25">
      <c r="A1" s="1" t="s">
        <v>0</v>
      </c>
      <c r="B1" s="1" t="s">
        <v>37</v>
      </c>
      <c r="C1" s="2" t="s">
        <v>38</v>
      </c>
      <c r="D1" s="1" t="s">
        <v>17</v>
      </c>
      <c r="E1" s="2" t="s">
        <v>4</v>
      </c>
      <c r="F1" s="1" t="s">
        <v>5</v>
      </c>
      <c r="G1" s="1" t="s">
        <v>8</v>
      </c>
      <c r="H1" s="2" t="s">
        <v>7</v>
      </c>
      <c r="I1" s="2" t="s">
        <v>6</v>
      </c>
      <c r="J1" s="1" t="s">
        <v>2</v>
      </c>
      <c r="K1" s="1" t="s">
        <v>12</v>
      </c>
      <c r="L1" s="6" t="s">
        <v>21</v>
      </c>
      <c r="M1" s="6" t="s">
        <v>105</v>
      </c>
      <c r="N1" s="1" t="s">
        <v>106</v>
      </c>
      <c r="O1" s="8" t="s">
        <v>47</v>
      </c>
      <c r="P1" s="5" t="s">
        <v>9</v>
      </c>
    </row>
    <row r="2" spans="1:16" x14ac:dyDescent="0.25">
      <c r="A2" t="s">
        <v>23</v>
      </c>
      <c r="B2">
        <v>11.5</v>
      </c>
      <c r="C2" s="3">
        <f>B2/3.28084</f>
        <v>3.5051998878336037</v>
      </c>
      <c r="D2">
        <v>13</v>
      </c>
      <c r="E2" s="3">
        <f>D2/3.28084</f>
        <v>3.962399873203204</v>
      </c>
      <c r="F2">
        <v>0</v>
      </c>
      <c r="G2">
        <v>5.5</v>
      </c>
      <c r="H2" s="3">
        <f>F2/3.28084</f>
        <v>0</v>
      </c>
      <c r="I2" s="3">
        <f>G2/3.28084</f>
        <v>1.6763999463552017</v>
      </c>
      <c r="J2" t="s">
        <v>41</v>
      </c>
      <c r="K2">
        <v>0</v>
      </c>
      <c r="L2" s="7">
        <f t="shared" ref="L2:L5" si="0">45*0.001*K2</f>
        <v>0</v>
      </c>
      <c r="M2" s="7">
        <f>(1000/N2)*L2</f>
        <v>0</v>
      </c>
      <c r="N2">
        <v>7</v>
      </c>
      <c r="O2" s="9">
        <v>42289</v>
      </c>
      <c r="P2" s="4" t="s">
        <v>42</v>
      </c>
    </row>
    <row r="3" spans="1:16" x14ac:dyDescent="0.25">
      <c r="A3" t="s">
        <v>23</v>
      </c>
      <c r="B3">
        <v>11.5</v>
      </c>
      <c r="C3" s="3">
        <f t="shared" ref="C3:C5" si="1">B3/3.28084</f>
        <v>3.5051998878336037</v>
      </c>
      <c r="D3">
        <v>13</v>
      </c>
      <c r="E3" s="3">
        <f t="shared" ref="E3:E5" si="2">D3/3.28084</f>
        <v>3.962399873203204</v>
      </c>
      <c r="F3">
        <v>5.5</v>
      </c>
      <c r="G3">
        <v>8</v>
      </c>
      <c r="H3" s="3">
        <f t="shared" ref="H3:I5" si="3">F3/3.28084</f>
        <v>1.6763999463552017</v>
      </c>
      <c r="I3" s="3">
        <f t="shared" si="3"/>
        <v>2.4383999219712025</v>
      </c>
      <c r="J3" t="s">
        <v>43</v>
      </c>
      <c r="K3">
        <v>0</v>
      </c>
      <c r="L3" s="7">
        <f t="shared" si="0"/>
        <v>0</v>
      </c>
      <c r="M3" s="7">
        <f t="shared" ref="M3:M5" si="4">(1000/N3)*L3</f>
        <v>0</v>
      </c>
      <c r="N3">
        <v>7</v>
      </c>
      <c r="O3" s="9">
        <v>42289</v>
      </c>
      <c r="P3" s="4"/>
    </row>
    <row r="4" spans="1:16" x14ac:dyDescent="0.25">
      <c r="A4" t="s">
        <v>23</v>
      </c>
      <c r="B4">
        <v>11.5</v>
      </c>
      <c r="C4" s="3">
        <f t="shared" si="1"/>
        <v>3.5051998878336037</v>
      </c>
      <c r="D4">
        <v>13</v>
      </c>
      <c r="E4" s="3">
        <f t="shared" si="2"/>
        <v>3.962399873203204</v>
      </c>
      <c r="F4">
        <v>8</v>
      </c>
      <c r="G4">
        <v>10.5</v>
      </c>
      <c r="H4" s="3">
        <f t="shared" si="3"/>
        <v>2.4383999219712025</v>
      </c>
      <c r="I4" s="3">
        <f t="shared" si="3"/>
        <v>3.2003998975872032</v>
      </c>
      <c r="J4" t="s">
        <v>44</v>
      </c>
      <c r="K4">
        <v>0</v>
      </c>
      <c r="L4" s="7">
        <f t="shared" si="0"/>
        <v>0</v>
      </c>
      <c r="M4" s="7">
        <f t="shared" si="4"/>
        <v>0</v>
      </c>
      <c r="N4">
        <v>7</v>
      </c>
      <c r="O4" s="9">
        <v>42289</v>
      </c>
      <c r="P4" s="4" t="s">
        <v>46</v>
      </c>
    </row>
    <row r="5" spans="1:16" x14ac:dyDescent="0.25">
      <c r="A5" t="s">
        <v>23</v>
      </c>
      <c r="B5">
        <v>11.5</v>
      </c>
      <c r="C5" s="3">
        <f t="shared" si="1"/>
        <v>3.5051998878336037</v>
      </c>
      <c r="D5">
        <v>13</v>
      </c>
      <c r="E5" s="3">
        <f t="shared" si="2"/>
        <v>3.962399873203204</v>
      </c>
      <c r="F5">
        <v>10.5</v>
      </c>
      <c r="G5">
        <v>12</v>
      </c>
      <c r="H5" s="3">
        <f t="shared" si="3"/>
        <v>3.2003998975872032</v>
      </c>
      <c r="I5" s="3">
        <f t="shared" si="3"/>
        <v>3.6575998829568039</v>
      </c>
      <c r="J5" t="s">
        <v>45</v>
      </c>
      <c r="K5">
        <v>0</v>
      </c>
      <c r="L5" s="7">
        <f t="shared" si="0"/>
        <v>0</v>
      </c>
      <c r="M5" s="7">
        <f t="shared" si="4"/>
        <v>0</v>
      </c>
      <c r="N5">
        <v>7</v>
      </c>
      <c r="O5" s="9">
        <v>42289</v>
      </c>
      <c r="P5" s="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workbookViewId="0">
      <selection sqref="A1:XFD1"/>
    </sheetView>
  </sheetViews>
  <sheetFormatPr defaultRowHeight="15" x14ac:dyDescent="0.25"/>
  <cols>
    <col min="2" max="2" width="17" bestFit="1" customWidth="1"/>
    <col min="3" max="3" width="17.42578125" bestFit="1" customWidth="1"/>
    <col min="4" max="4" width="13.85546875" bestFit="1" customWidth="1"/>
    <col min="10" max="10" width="81.28515625" bestFit="1" customWidth="1"/>
    <col min="11" max="11" width="17.7109375" bestFit="1" customWidth="1"/>
    <col min="12" max="12" width="24.42578125" bestFit="1" customWidth="1"/>
    <col min="13" max="13" width="22.28515625" bestFit="1" customWidth="1"/>
    <col min="14" max="14" width="18.28515625" bestFit="1" customWidth="1"/>
    <col min="15" max="15" width="18.28515625" style="9" customWidth="1"/>
  </cols>
  <sheetData>
    <row r="1" spans="1:16" s="1" customFormat="1" x14ac:dyDescent="0.25">
      <c r="A1" s="1" t="s">
        <v>0</v>
      </c>
      <c r="B1" s="1" t="s">
        <v>37</v>
      </c>
      <c r="C1" s="2" t="s">
        <v>38</v>
      </c>
      <c r="D1" s="1" t="s">
        <v>17</v>
      </c>
      <c r="E1" s="2" t="s">
        <v>4</v>
      </c>
      <c r="F1" s="1" t="s">
        <v>5</v>
      </c>
      <c r="G1" s="1" t="s">
        <v>8</v>
      </c>
      <c r="H1" s="2" t="s">
        <v>7</v>
      </c>
      <c r="I1" s="2" t="s">
        <v>6</v>
      </c>
      <c r="J1" s="1" t="s">
        <v>2</v>
      </c>
      <c r="K1" s="1" t="s">
        <v>12</v>
      </c>
      <c r="L1" s="6" t="s">
        <v>21</v>
      </c>
      <c r="M1" s="6" t="s">
        <v>105</v>
      </c>
      <c r="N1" s="1" t="s">
        <v>106</v>
      </c>
      <c r="O1" s="8" t="s">
        <v>47</v>
      </c>
      <c r="P1" s="5" t="s">
        <v>9</v>
      </c>
    </row>
    <row r="2" spans="1:16" x14ac:dyDescent="0.25">
      <c r="A2" t="s">
        <v>24</v>
      </c>
      <c r="B2">
        <v>13</v>
      </c>
      <c r="C2" s="3">
        <f>B2/3.28084</f>
        <v>3.962399873203204</v>
      </c>
      <c r="D2">
        <v>17</v>
      </c>
      <c r="E2" s="3">
        <f>D2/3.28084</f>
        <v>5.1815998341888054</v>
      </c>
      <c r="F2">
        <v>0</v>
      </c>
      <c r="G2">
        <v>5.5</v>
      </c>
      <c r="H2" s="3">
        <f>F2/3.28084</f>
        <v>0</v>
      </c>
      <c r="I2" s="3">
        <f>G2/3.28084</f>
        <v>1.6763999463552017</v>
      </c>
      <c r="J2" t="s">
        <v>48</v>
      </c>
      <c r="K2">
        <v>0</v>
      </c>
      <c r="L2" s="7">
        <f t="shared" ref="L2:L7" si="0">45*0.001*K2</f>
        <v>0</v>
      </c>
      <c r="M2" s="7">
        <f>(1000/N2)*L2</f>
        <v>0</v>
      </c>
      <c r="N2">
        <v>5</v>
      </c>
      <c r="O2" s="9">
        <v>42289</v>
      </c>
      <c r="P2" s="4"/>
    </row>
    <row r="3" spans="1:16" x14ac:dyDescent="0.25">
      <c r="A3" t="s">
        <v>24</v>
      </c>
      <c r="B3">
        <v>13</v>
      </c>
      <c r="C3" s="3">
        <f t="shared" ref="C3:C7" si="1">B3/3.28084</f>
        <v>3.962399873203204</v>
      </c>
      <c r="D3">
        <v>17</v>
      </c>
      <c r="E3" s="3">
        <f t="shared" ref="E3:E5" si="2">D3/3.28084</f>
        <v>5.1815998341888054</v>
      </c>
      <c r="F3">
        <v>5.5</v>
      </c>
      <c r="G3">
        <v>7</v>
      </c>
      <c r="H3" s="3">
        <f t="shared" ref="H3:I7" si="3">F3/3.28084</f>
        <v>1.6763999463552017</v>
      </c>
      <c r="I3" s="3">
        <f t="shared" si="3"/>
        <v>2.133599931724802</v>
      </c>
      <c r="J3" t="s">
        <v>49</v>
      </c>
      <c r="K3">
        <v>1</v>
      </c>
      <c r="L3" s="7">
        <f t="shared" si="0"/>
        <v>4.4999999999999998E-2</v>
      </c>
      <c r="M3" s="7">
        <f t="shared" ref="M3:M7" si="4">(1000/N3)*L3</f>
        <v>5.625</v>
      </c>
      <c r="N3">
        <v>8</v>
      </c>
      <c r="O3" s="9">
        <v>42289</v>
      </c>
      <c r="P3" s="4"/>
    </row>
    <row r="4" spans="1:16" x14ac:dyDescent="0.25">
      <c r="A4" t="s">
        <v>24</v>
      </c>
      <c r="B4">
        <v>13</v>
      </c>
      <c r="C4" s="3">
        <f t="shared" si="1"/>
        <v>3.962399873203204</v>
      </c>
      <c r="D4">
        <v>17</v>
      </c>
      <c r="E4" s="3">
        <f t="shared" si="2"/>
        <v>5.1815998341888054</v>
      </c>
      <c r="F4">
        <v>7</v>
      </c>
      <c r="G4">
        <v>9.5</v>
      </c>
      <c r="H4" s="3">
        <f t="shared" si="3"/>
        <v>2.133599931724802</v>
      </c>
      <c r="I4" s="3">
        <f t="shared" si="3"/>
        <v>2.8955999073408032</v>
      </c>
      <c r="J4" t="s">
        <v>50</v>
      </c>
      <c r="K4">
        <v>0</v>
      </c>
      <c r="L4" s="7">
        <f t="shared" si="0"/>
        <v>0</v>
      </c>
      <c r="M4" s="7">
        <f t="shared" si="4"/>
        <v>0</v>
      </c>
      <c r="N4">
        <v>8</v>
      </c>
      <c r="O4" s="9">
        <v>42289</v>
      </c>
      <c r="P4" s="4"/>
    </row>
    <row r="5" spans="1:16" x14ac:dyDescent="0.25">
      <c r="A5" t="s">
        <v>24</v>
      </c>
      <c r="B5">
        <v>13</v>
      </c>
      <c r="C5" s="3">
        <f t="shared" si="1"/>
        <v>3.962399873203204</v>
      </c>
      <c r="D5">
        <v>17</v>
      </c>
      <c r="E5" s="3">
        <f t="shared" si="2"/>
        <v>5.1815998341888054</v>
      </c>
      <c r="F5">
        <v>9.5</v>
      </c>
      <c r="G5">
        <v>12</v>
      </c>
      <c r="H5" s="3">
        <f t="shared" si="3"/>
        <v>2.8955999073408032</v>
      </c>
      <c r="I5" s="3">
        <f t="shared" si="3"/>
        <v>3.6575998829568039</v>
      </c>
      <c r="J5" t="s">
        <v>51</v>
      </c>
      <c r="K5">
        <v>1</v>
      </c>
      <c r="L5" s="7">
        <f t="shared" si="0"/>
        <v>4.4999999999999998E-2</v>
      </c>
      <c r="M5" s="7">
        <f t="shared" si="4"/>
        <v>5.625</v>
      </c>
      <c r="N5">
        <v>8</v>
      </c>
      <c r="O5" s="9">
        <v>42289</v>
      </c>
      <c r="P5" s="4"/>
    </row>
    <row r="6" spans="1:16" x14ac:dyDescent="0.25">
      <c r="A6" t="s">
        <v>24</v>
      </c>
      <c r="B6">
        <v>13</v>
      </c>
      <c r="C6" s="3">
        <f t="shared" si="1"/>
        <v>3.962399873203204</v>
      </c>
      <c r="D6">
        <v>17</v>
      </c>
      <c r="E6" s="3">
        <f t="shared" ref="E6:E7" si="5">D6/3.28084</f>
        <v>5.1815998341888054</v>
      </c>
      <c r="F6">
        <v>12</v>
      </c>
      <c r="G6">
        <v>14.5</v>
      </c>
      <c r="H6" s="3">
        <f t="shared" si="3"/>
        <v>3.6575998829568039</v>
      </c>
      <c r="I6" s="3">
        <f t="shared" si="3"/>
        <v>4.4195998585728047</v>
      </c>
      <c r="J6" t="s">
        <v>52</v>
      </c>
      <c r="K6">
        <v>1</v>
      </c>
      <c r="L6" s="7">
        <f t="shared" si="0"/>
        <v>4.4999999999999998E-2</v>
      </c>
      <c r="M6" s="7">
        <f t="shared" si="4"/>
        <v>4.5</v>
      </c>
      <c r="N6">
        <v>10</v>
      </c>
      <c r="O6" s="9">
        <v>42289</v>
      </c>
    </row>
    <row r="7" spans="1:16" x14ac:dyDescent="0.25">
      <c r="A7" t="s">
        <v>24</v>
      </c>
      <c r="B7">
        <v>13</v>
      </c>
      <c r="C7" s="3">
        <f t="shared" si="1"/>
        <v>3.962399873203204</v>
      </c>
      <c r="D7">
        <v>17</v>
      </c>
      <c r="E7" s="3">
        <f t="shared" si="5"/>
        <v>5.1815998341888054</v>
      </c>
      <c r="F7">
        <v>145</v>
      </c>
      <c r="G7">
        <v>17</v>
      </c>
      <c r="H7" s="3">
        <f t="shared" si="3"/>
        <v>44.195998585728049</v>
      </c>
      <c r="I7" s="3">
        <f t="shared" si="3"/>
        <v>5.1815998341888054</v>
      </c>
      <c r="J7" t="s">
        <v>53</v>
      </c>
      <c r="K7">
        <v>0</v>
      </c>
      <c r="L7" s="7">
        <f t="shared" si="0"/>
        <v>0</v>
      </c>
      <c r="M7" s="7">
        <f t="shared" si="4"/>
        <v>0</v>
      </c>
      <c r="N7">
        <v>15</v>
      </c>
      <c r="O7" s="9">
        <v>42289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workbookViewId="0">
      <selection sqref="A1:XFD1"/>
    </sheetView>
  </sheetViews>
  <sheetFormatPr defaultRowHeight="15" x14ac:dyDescent="0.25"/>
  <cols>
    <col min="1" max="1" width="7.7109375" bestFit="1" customWidth="1"/>
    <col min="2" max="2" width="17" bestFit="1" customWidth="1"/>
    <col min="3" max="3" width="17.42578125" bestFit="1" customWidth="1"/>
    <col min="4" max="4" width="13.85546875" bestFit="1" customWidth="1"/>
    <col min="5" max="5" width="14.140625" bestFit="1" customWidth="1"/>
    <col min="6" max="6" width="7.7109375" bestFit="1" customWidth="1"/>
    <col min="7" max="7" width="5.28515625" bestFit="1" customWidth="1"/>
    <col min="8" max="8" width="8" bestFit="1" customWidth="1"/>
    <col min="9" max="9" width="5.5703125" bestFit="1" customWidth="1"/>
    <col min="10" max="10" width="38.5703125" customWidth="1"/>
    <col min="11" max="11" width="17.7109375" bestFit="1" customWidth="1"/>
    <col min="12" max="12" width="24.42578125" bestFit="1" customWidth="1"/>
    <col min="13" max="13" width="22.28515625" bestFit="1" customWidth="1"/>
    <col min="14" max="14" width="18.28515625" bestFit="1" customWidth="1"/>
    <col min="15" max="15" width="15.7109375" bestFit="1" customWidth="1"/>
  </cols>
  <sheetData>
    <row r="1" spans="1:16" s="1" customFormat="1" x14ac:dyDescent="0.25">
      <c r="A1" s="1" t="s">
        <v>0</v>
      </c>
      <c r="B1" s="1" t="s">
        <v>37</v>
      </c>
      <c r="C1" s="2" t="s">
        <v>38</v>
      </c>
      <c r="D1" s="1" t="s">
        <v>17</v>
      </c>
      <c r="E1" s="2" t="s">
        <v>4</v>
      </c>
      <c r="F1" s="1" t="s">
        <v>5</v>
      </c>
      <c r="G1" s="1" t="s">
        <v>8</v>
      </c>
      <c r="H1" s="2" t="s">
        <v>7</v>
      </c>
      <c r="I1" s="2" t="s">
        <v>6</v>
      </c>
      <c r="J1" s="1" t="s">
        <v>2</v>
      </c>
      <c r="K1" s="1" t="s">
        <v>12</v>
      </c>
      <c r="L1" s="6" t="s">
        <v>21</v>
      </c>
      <c r="M1" s="6" t="s">
        <v>105</v>
      </c>
      <c r="N1" s="1" t="s">
        <v>106</v>
      </c>
      <c r="O1" s="8" t="s">
        <v>47</v>
      </c>
      <c r="P1" s="5" t="s">
        <v>9</v>
      </c>
    </row>
    <row r="2" spans="1:16" x14ac:dyDescent="0.25">
      <c r="A2" t="s">
        <v>25</v>
      </c>
      <c r="B2">
        <v>10</v>
      </c>
      <c r="C2" s="3">
        <f>B2/3.28084</f>
        <v>3.047999902464003</v>
      </c>
      <c r="D2">
        <v>12</v>
      </c>
      <c r="E2" s="3">
        <f>D2/3.28084</f>
        <v>3.6575998829568039</v>
      </c>
      <c r="F2">
        <v>0</v>
      </c>
      <c r="G2">
        <v>4.5</v>
      </c>
      <c r="H2" s="3">
        <f>F2/3.28084</f>
        <v>0</v>
      </c>
      <c r="I2" s="3">
        <f>G2/3.28084</f>
        <v>1.3715999561088015</v>
      </c>
      <c r="J2" t="s">
        <v>54</v>
      </c>
      <c r="K2">
        <v>0</v>
      </c>
      <c r="L2" s="7">
        <f t="shared" ref="L2:L5" si="0">45*0.001*K2</f>
        <v>0</v>
      </c>
      <c r="M2" s="7">
        <f>(1000/N2)*L2</f>
        <v>0</v>
      </c>
      <c r="N2">
        <v>3</v>
      </c>
      <c r="O2" s="9">
        <v>42289</v>
      </c>
      <c r="P2" s="4"/>
    </row>
    <row r="3" spans="1:16" x14ac:dyDescent="0.25">
      <c r="A3" t="s">
        <v>25</v>
      </c>
      <c r="B3">
        <v>10</v>
      </c>
      <c r="C3" s="3">
        <f t="shared" ref="C3:C5" si="1">B3/3.28084</f>
        <v>3.047999902464003</v>
      </c>
      <c r="D3">
        <v>12</v>
      </c>
      <c r="E3" s="3">
        <f t="shared" ref="E3:E5" si="2">D3/3.28084</f>
        <v>3.6575998829568039</v>
      </c>
      <c r="F3">
        <v>4.5</v>
      </c>
      <c r="G3">
        <v>7</v>
      </c>
      <c r="H3" s="3">
        <f t="shared" ref="H3:I5" si="3">F3/3.28084</f>
        <v>1.3715999561088015</v>
      </c>
      <c r="I3" s="3">
        <f t="shared" si="3"/>
        <v>2.133599931724802</v>
      </c>
      <c r="J3" t="s">
        <v>55</v>
      </c>
      <c r="K3">
        <v>0</v>
      </c>
      <c r="L3" s="7">
        <f t="shared" si="0"/>
        <v>0</v>
      </c>
      <c r="M3" s="7">
        <f t="shared" ref="M3:M5" si="4">(1000/N3)*L3</f>
        <v>0</v>
      </c>
      <c r="N3">
        <v>5</v>
      </c>
      <c r="O3" s="9">
        <v>42289</v>
      </c>
      <c r="P3" s="4"/>
    </row>
    <row r="4" spans="1:16" x14ac:dyDescent="0.25">
      <c r="A4" t="s">
        <v>25</v>
      </c>
      <c r="B4">
        <v>10</v>
      </c>
      <c r="C4" s="3">
        <f t="shared" si="1"/>
        <v>3.047999902464003</v>
      </c>
      <c r="D4">
        <v>12</v>
      </c>
      <c r="E4" s="3">
        <f t="shared" si="2"/>
        <v>3.6575998829568039</v>
      </c>
      <c r="F4">
        <v>7</v>
      </c>
      <c r="G4">
        <v>9.5</v>
      </c>
      <c r="H4" s="3">
        <f t="shared" si="3"/>
        <v>2.133599931724802</v>
      </c>
      <c r="I4" s="3">
        <f t="shared" si="3"/>
        <v>2.8955999073408032</v>
      </c>
      <c r="K4">
        <v>30</v>
      </c>
      <c r="L4" s="7">
        <f t="shared" si="0"/>
        <v>1.3499999999999999</v>
      </c>
      <c r="M4" s="7">
        <f t="shared" si="4"/>
        <v>135</v>
      </c>
      <c r="N4">
        <v>10</v>
      </c>
      <c r="O4" s="9">
        <v>42289</v>
      </c>
      <c r="P4" s="4"/>
    </row>
    <row r="5" spans="1:16" x14ac:dyDescent="0.25">
      <c r="A5" t="s">
        <v>25</v>
      </c>
      <c r="B5">
        <v>10</v>
      </c>
      <c r="C5" s="3">
        <f t="shared" si="1"/>
        <v>3.047999902464003</v>
      </c>
      <c r="D5">
        <v>12</v>
      </c>
      <c r="E5" s="3">
        <f t="shared" si="2"/>
        <v>3.6575998829568039</v>
      </c>
      <c r="F5">
        <v>9.5</v>
      </c>
      <c r="G5">
        <v>12</v>
      </c>
      <c r="H5" s="3">
        <f t="shared" si="3"/>
        <v>2.8955999073408032</v>
      </c>
      <c r="I5" s="3">
        <f t="shared" si="3"/>
        <v>3.6575998829568039</v>
      </c>
      <c r="J5" t="s">
        <v>56</v>
      </c>
      <c r="K5">
        <v>5</v>
      </c>
      <c r="L5" s="7">
        <f t="shared" si="0"/>
        <v>0.22499999999999998</v>
      </c>
      <c r="M5" s="7">
        <f t="shared" si="4"/>
        <v>13.235294117647056</v>
      </c>
      <c r="N5">
        <v>17</v>
      </c>
      <c r="O5" s="9">
        <v>42289</v>
      </c>
      <c r="P5" s="4" t="s">
        <v>68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workbookViewId="0">
      <selection sqref="A1:XFD1"/>
    </sheetView>
  </sheetViews>
  <sheetFormatPr defaultRowHeight="15" x14ac:dyDescent="0.25"/>
  <cols>
    <col min="4" max="4" width="13.85546875" bestFit="1" customWidth="1"/>
    <col min="5" max="5" width="14.140625" bestFit="1" customWidth="1"/>
    <col min="10" max="10" width="80.140625" bestFit="1" customWidth="1"/>
    <col min="11" max="11" width="17.7109375" bestFit="1" customWidth="1"/>
    <col min="15" max="15" width="15.7109375" bestFit="1" customWidth="1"/>
  </cols>
  <sheetData>
    <row r="1" spans="1:16" s="1" customFormat="1" x14ac:dyDescent="0.25">
      <c r="A1" s="1" t="s">
        <v>0</v>
      </c>
      <c r="B1" s="1" t="s">
        <v>37</v>
      </c>
      <c r="C1" s="2" t="s">
        <v>38</v>
      </c>
      <c r="D1" s="1" t="s">
        <v>17</v>
      </c>
      <c r="E1" s="2" t="s">
        <v>4</v>
      </c>
      <c r="F1" s="1" t="s">
        <v>5</v>
      </c>
      <c r="G1" s="1" t="s">
        <v>8</v>
      </c>
      <c r="H1" s="2" t="s">
        <v>7</v>
      </c>
      <c r="I1" s="2" t="s">
        <v>6</v>
      </c>
      <c r="J1" s="1" t="s">
        <v>2</v>
      </c>
      <c r="K1" s="1" t="s">
        <v>12</v>
      </c>
      <c r="L1" s="6" t="s">
        <v>21</v>
      </c>
      <c r="M1" s="6" t="s">
        <v>105</v>
      </c>
      <c r="N1" s="1" t="s">
        <v>106</v>
      </c>
      <c r="O1" s="8" t="s">
        <v>47</v>
      </c>
      <c r="P1" s="5" t="s">
        <v>9</v>
      </c>
    </row>
    <row r="2" spans="1:16" x14ac:dyDescent="0.25">
      <c r="A2" t="s">
        <v>26</v>
      </c>
      <c r="B2">
        <v>42</v>
      </c>
      <c r="C2" s="3">
        <f>B2/3.28084</f>
        <v>12.801599590348813</v>
      </c>
      <c r="D2">
        <v>47</v>
      </c>
      <c r="E2" s="3">
        <f>D2/3.28084</f>
        <v>14.325599541580814</v>
      </c>
      <c r="F2">
        <v>0</v>
      </c>
      <c r="G2">
        <v>34.5</v>
      </c>
      <c r="H2" s="3">
        <f>F2/3.28084</f>
        <v>0</v>
      </c>
      <c r="I2" s="3">
        <f>G2/3.28084</f>
        <v>10.515599663500812</v>
      </c>
      <c r="J2" t="s">
        <v>62</v>
      </c>
      <c r="K2">
        <v>2</v>
      </c>
      <c r="L2" s="7">
        <f t="shared" ref="L2:L5" si="0">45*0.001*K2</f>
        <v>0.09</v>
      </c>
      <c r="M2" s="7">
        <f>(1000/N2)*L2</f>
        <v>1.125</v>
      </c>
      <c r="N2">
        <v>80</v>
      </c>
      <c r="O2" s="9">
        <v>42290</v>
      </c>
      <c r="P2" s="4" t="s">
        <v>61</v>
      </c>
    </row>
    <row r="3" spans="1:16" x14ac:dyDescent="0.25">
      <c r="A3" t="s">
        <v>26</v>
      </c>
      <c r="B3">
        <v>42</v>
      </c>
      <c r="C3" s="3">
        <f t="shared" ref="C3:C7" si="1">B3/3.28084</f>
        <v>12.801599590348813</v>
      </c>
      <c r="D3">
        <v>47</v>
      </c>
      <c r="E3" s="3">
        <f t="shared" ref="E3:E7" si="2">D3/3.28084</f>
        <v>14.325599541580814</v>
      </c>
      <c r="F3">
        <v>34.5</v>
      </c>
      <c r="G3">
        <v>37</v>
      </c>
      <c r="H3" s="3">
        <f t="shared" ref="H3:I7" si="3">F3/3.28084</f>
        <v>10.515599663500812</v>
      </c>
      <c r="I3" s="3">
        <f t="shared" si="3"/>
        <v>11.277599639116811</v>
      </c>
      <c r="J3" t="s">
        <v>63</v>
      </c>
      <c r="K3">
        <v>0</v>
      </c>
      <c r="L3" s="7">
        <f t="shared" si="0"/>
        <v>0</v>
      </c>
      <c r="M3" s="7">
        <f t="shared" ref="M3:M7" si="4">(1000/N3)*L3</f>
        <v>0</v>
      </c>
      <c r="N3">
        <v>5</v>
      </c>
      <c r="O3" s="9">
        <v>42290</v>
      </c>
      <c r="P3" s="4"/>
    </row>
    <row r="4" spans="1:16" x14ac:dyDescent="0.25">
      <c r="A4" t="s">
        <v>26</v>
      </c>
      <c r="B4">
        <v>42</v>
      </c>
      <c r="C4" s="3">
        <f t="shared" si="1"/>
        <v>12.801599590348813</v>
      </c>
      <c r="D4">
        <v>47</v>
      </c>
      <c r="E4" s="3">
        <f t="shared" si="2"/>
        <v>14.325599541580814</v>
      </c>
      <c r="F4">
        <v>37</v>
      </c>
      <c r="G4">
        <v>39.5</v>
      </c>
      <c r="H4" s="3">
        <f t="shared" si="3"/>
        <v>11.277599639116811</v>
      </c>
      <c r="I4" s="3">
        <f t="shared" si="3"/>
        <v>12.039599614732813</v>
      </c>
      <c r="J4" t="s">
        <v>64</v>
      </c>
      <c r="K4">
        <v>0</v>
      </c>
      <c r="L4" s="7">
        <f t="shared" si="0"/>
        <v>0</v>
      </c>
      <c r="M4" s="7">
        <f t="shared" si="4"/>
        <v>0</v>
      </c>
      <c r="N4">
        <v>7</v>
      </c>
      <c r="O4" s="9">
        <v>42290</v>
      </c>
      <c r="P4" s="4"/>
    </row>
    <row r="5" spans="1:16" x14ac:dyDescent="0.25">
      <c r="A5" t="s">
        <v>26</v>
      </c>
      <c r="B5">
        <v>42</v>
      </c>
      <c r="C5" s="3">
        <f t="shared" si="1"/>
        <v>12.801599590348813</v>
      </c>
      <c r="D5">
        <v>47</v>
      </c>
      <c r="E5" s="3">
        <f t="shared" si="2"/>
        <v>14.325599541580814</v>
      </c>
      <c r="F5">
        <v>39.5</v>
      </c>
      <c r="G5">
        <v>42</v>
      </c>
      <c r="H5" s="3">
        <f t="shared" si="3"/>
        <v>12.039599614732813</v>
      </c>
      <c r="I5" s="3">
        <f t="shared" si="3"/>
        <v>12.801599590348813</v>
      </c>
      <c r="J5" t="s">
        <v>65</v>
      </c>
      <c r="K5">
        <v>0</v>
      </c>
      <c r="L5" s="7">
        <f t="shared" si="0"/>
        <v>0</v>
      </c>
      <c r="M5" s="7">
        <f t="shared" si="4"/>
        <v>0</v>
      </c>
      <c r="N5">
        <v>10</v>
      </c>
      <c r="O5" s="9">
        <v>42290</v>
      </c>
      <c r="P5" s="4"/>
    </row>
    <row r="6" spans="1:16" x14ac:dyDescent="0.25">
      <c r="A6" t="s">
        <v>26</v>
      </c>
      <c r="B6">
        <v>42</v>
      </c>
      <c r="C6" s="3">
        <f t="shared" si="1"/>
        <v>12.801599590348813</v>
      </c>
      <c r="D6">
        <v>47</v>
      </c>
      <c r="E6" s="3">
        <f t="shared" si="2"/>
        <v>14.325599541580814</v>
      </c>
      <c r="F6">
        <v>42</v>
      </c>
      <c r="G6" s="3">
        <v>44.5</v>
      </c>
      <c r="H6" s="3">
        <f t="shared" si="3"/>
        <v>12.801599590348813</v>
      </c>
      <c r="I6" s="3">
        <f t="shared" si="3"/>
        <v>13.563599565964815</v>
      </c>
      <c r="J6" t="s">
        <v>66</v>
      </c>
      <c r="K6">
        <v>0</v>
      </c>
      <c r="L6" s="7">
        <f t="shared" ref="L6:L7" si="5">45*0.001*K6</f>
        <v>0</v>
      </c>
      <c r="M6" s="7">
        <f t="shared" si="4"/>
        <v>0</v>
      </c>
      <c r="N6">
        <v>12</v>
      </c>
      <c r="O6" s="9">
        <v>42290</v>
      </c>
    </row>
    <row r="7" spans="1:16" x14ac:dyDescent="0.25">
      <c r="A7" t="s">
        <v>26</v>
      </c>
      <c r="B7">
        <v>42</v>
      </c>
      <c r="C7" s="3">
        <f t="shared" si="1"/>
        <v>12.801599590348813</v>
      </c>
      <c r="D7">
        <v>47</v>
      </c>
      <c r="E7" s="3">
        <f t="shared" si="2"/>
        <v>14.325599541580814</v>
      </c>
      <c r="F7">
        <v>44.5</v>
      </c>
      <c r="G7" s="3">
        <v>47</v>
      </c>
      <c r="H7" s="3">
        <f t="shared" si="3"/>
        <v>13.563599565964815</v>
      </c>
      <c r="I7" s="3">
        <f t="shared" si="3"/>
        <v>14.325599541580814</v>
      </c>
      <c r="J7" t="s">
        <v>11</v>
      </c>
      <c r="K7">
        <v>0</v>
      </c>
      <c r="L7" s="7">
        <f t="shared" si="5"/>
        <v>0</v>
      </c>
      <c r="M7" s="7">
        <f t="shared" si="4"/>
        <v>0</v>
      </c>
      <c r="N7">
        <v>20</v>
      </c>
      <c r="O7" s="9">
        <v>42290</v>
      </c>
      <c r="P7" t="s">
        <v>67</v>
      </c>
    </row>
    <row r="8" spans="1:16" x14ac:dyDescent="0.25">
      <c r="C8" s="3"/>
      <c r="E8" s="3"/>
      <c r="O8" s="9"/>
    </row>
    <row r="9" spans="1:16" x14ac:dyDescent="0.25">
      <c r="C9" s="3"/>
      <c r="E9" s="3"/>
      <c r="O9" s="9"/>
    </row>
    <row r="10" spans="1:16" x14ac:dyDescent="0.25">
      <c r="C10" s="3"/>
      <c r="E10" s="3"/>
      <c r="O10" s="9"/>
    </row>
    <row r="11" spans="1:16" x14ac:dyDescent="0.25">
      <c r="C11" s="3"/>
      <c r="E11" s="3"/>
      <c r="O11" s="9"/>
    </row>
    <row r="12" spans="1:16" x14ac:dyDescent="0.25">
      <c r="C12" s="3"/>
      <c r="E12" s="3"/>
      <c r="O12" s="9"/>
    </row>
    <row r="13" spans="1:16" x14ac:dyDescent="0.25">
      <c r="C13" s="3"/>
      <c r="E13" s="3"/>
      <c r="O13" s="9"/>
    </row>
    <row r="14" spans="1:16" x14ac:dyDescent="0.25">
      <c r="C14" s="3"/>
      <c r="E14" s="3"/>
      <c r="O14" s="9"/>
    </row>
    <row r="15" spans="1:16" x14ac:dyDescent="0.25">
      <c r="C15" s="3"/>
      <c r="E15" s="3"/>
      <c r="O15" s="9"/>
    </row>
    <row r="16" spans="1:16" x14ac:dyDescent="0.25">
      <c r="C16" s="3"/>
      <c r="E16" s="3"/>
      <c r="O16" s="9"/>
    </row>
    <row r="17" spans="3:5" x14ac:dyDescent="0.25">
      <c r="C17" s="3"/>
      <c r="E17" s="3"/>
    </row>
    <row r="18" spans="3:5" x14ac:dyDescent="0.25">
      <c r="C18" s="3"/>
      <c r="E18" s="3"/>
    </row>
    <row r="19" spans="3:5" x14ac:dyDescent="0.25">
      <c r="C19" s="3"/>
      <c r="E19" s="3"/>
    </row>
    <row r="20" spans="3:5" x14ac:dyDescent="0.25">
      <c r="C20" s="3"/>
      <c r="E20" s="3"/>
    </row>
    <row r="21" spans="3:5" x14ac:dyDescent="0.25">
      <c r="C21" s="3"/>
      <c r="E21" s="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workbookViewId="0">
      <selection sqref="A1:XFD1"/>
    </sheetView>
  </sheetViews>
  <sheetFormatPr defaultRowHeight="15" x14ac:dyDescent="0.25"/>
  <cols>
    <col min="2" max="2" width="17" bestFit="1" customWidth="1"/>
    <col min="3" max="3" width="17.42578125" bestFit="1" customWidth="1"/>
    <col min="4" max="4" width="13.85546875" bestFit="1" customWidth="1"/>
    <col min="5" max="5" width="14.140625" bestFit="1" customWidth="1"/>
    <col min="6" max="6" width="7.7109375" bestFit="1" customWidth="1"/>
    <col min="10" max="10" width="95.42578125" bestFit="1" customWidth="1"/>
    <col min="15" max="15" width="15.7109375" bestFit="1" customWidth="1"/>
  </cols>
  <sheetData>
    <row r="1" spans="1:16" s="1" customFormat="1" x14ac:dyDescent="0.25">
      <c r="A1" s="1" t="s">
        <v>0</v>
      </c>
      <c r="B1" s="1" t="s">
        <v>37</v>
      </c>
      <c r="C1" s="2" t="s">
        <v>38</v>
      </c>
      <c r="D1" s="1" t="s">
        <v>17</v>
      </c>
      <c r="E1" s="2" t="s">
        <v>4</v>
      </c>
      <c r="F1" s="1" t="s">
        <v>5</v>
      </c>
      <c r="G1" s="1" t="s">
        <v>8</v>
      </c>
      <c r="H1" s="2" t="s">
        <v>7</v>
      </c>
      <c r="I1" s="2" t="s">
        <v>6</v>
      </c>
      <c r="J1" s="1" t="s">
        <v>2</v>
      </c>
      <c r="K1" s="1" t="s">
        <v>12</v>
      </c>
      <c r="L1" s="6" t="s">
        <v>21</v>
      </c>
      <c r="M1" s="6" t="s">
        <v>105</v>
      </c>
      <c r="N1" s="1" t="s">
        <v>106</v>
      </c>
      <c r="O1" s="8" t="s">
        <v>47</v>
      </c>
      <c r="P1" s="5" t="s">
        <v>9</v>
      </c>
    </row>
    <row r="2" spans="1:16" x14ac:dyDescent="0.25">
      <c r="A2" t="s">
        <v>27</v>
      </c>
      <c r="B2">
        <v>33</v>
      </c>
      <c r="C2" s="3">
        <f>B2/3.28084</f>
        <v>10.058399678131209</v>
      </c>
      <c r="D2">
        <v>42</v>
      </c>
      <c r="E2" s="3">
        <f>D2/3.28084</f>
        <v>12.801599590348813</v>
      </c>
      <c r="F2">
        <v>0</v>
      </c>
      <c r="G2">
        <v>19.5</v>
      </c>
      <c r="H2" s="3">
        <f>F2/3.28084</f>
        <v>0</v>
      </c>
      <c r="I2" s="3">
        <f>G2/3.28084</f>
        <v>5.9435998098048062</v>
      </c>
      <c r="J2" t="s">
        <v>69</v>
      </c>
      <c r="K2">
        <v>0</v>
      </c>
      <c r="L2" s="7">
        <f t="shared" ref="L2:L7" si="0">45*0.001*K2</f>
        <v>0</v>
      </c>
      <c r="M2" s="7">
        <f>(1000/N2)*L2</f>
        <v>0</v>
      </c>
      <c r="N2">
        <v>40</v>
      </c>
      <c r="O2" s="9">
        <v>42290</v>
      </c>
      <c r="P2" s="4" t="s">
        <v>70</v>
      </c>
    </row>
    <row r="3" spans="1:16" x14ac:dyDescent="0.25">
      <c r="A3" t="s">
        <v>27</v>
      </c>
      <c r="B3">
        <v>33</v>
      </c>
      <c r="C3" s="3">
        <f t="shared" ref="C3:C9" si="1">B3/3.28084</f>
        <v>10.058399678131209</v>
      </c>
      <c r="D3">
        <v>42</v>
      </c>
      <c r="E3" s="3">
        <f t="shared" ref="E3:E7" si="2">D3/3.28084</f>
        <v>12.801599590348813</v>
      </c>
      <c r="F3">
        <v>19.5</v>
      </c>
      <c r="G3">
        <v>22</v>
      </c>
      <c r="H3" s="3">
        <f t="shared" ref="H3:I9" si="3">F3/3.28084</f>
        <v>5.9435998098048062</v>
      </c>
      <c r="I3" s="3">
        <f t="shared" si="3"/>
        <v>6.7055997854208069</v>
      </c>
      <c r="J3" t="s">
        <v>71</v>
      </c>
      <c r="K3">
        <v>1</v>
      </c>
      <c r="L3" s="7">
        <f t="shared" si="0"/>
        <v>4.4999999999999998E-2</v>
      </c>
      <c r="M3" s="7">
        <f t="shared" ref="M3:M9" si="4">(1000/N3)*L3</f>
        <v>6.4285714285714288</v>
      </c>
      <c r="N3">
        <v>7</v>
      </c>
      <c r="O3" s="9">
        <v>42290</v>
      </c>
      <c r="P3" s="4"/>
    </row>
    <row r="4" spans="1:16" x14ac:dyDescent="0.25">
      <c r="A4" t="s">
        <v>27</v>
      </c>
      <c r="B4">
        <v>33</v>
      </c>
      <c r="C4" s="3">
        <f t="shared" si="1"/>
        <v>10.058399678131209</v>
      </c>
      <c r="D4">
        <v>42</v>
      </c>
      <c r="E4" s="3">
        <f t="shared" si="2"/>
        <v>12.801599590348813</v>
      </c>
      <c r="F4">
        <v>22</v>
      </c>
      <c r="G4">
        <v>24.5</v>
      </c>
      <c r="H4" s="3">
        <f t="shared" si="3"/>
        <v>6.7055997854208069</v>
      </c>
      <c r="I4" s="3">
        <f t="shared" si="3"/>
        <v>7.4675997610368077</v>
      </c>
      <c r="J4" t="s">
        <v>72</v>
      </c>
      <c r="K4">
        <v>0</v>
      </c>
      <c r="L4" s="7">
        <f t="shared" si="0"/>
        <v>0</v>
      </c>
      <c r="M4" s="7">
        <f t="shared" si="4"/>
        <v>0</v>
      </c>
      <c r="N4">
        <v>7</v>
      </c>
      <c r="O4" s="9">
        <v>42290</v>
      </c>
      <c r="P4" s="4"/>
    </row>
    <row r="5" spans="1:16" x14ac:dyDescent="0.25">
      <c r="A5" t="s">
        <v>27</v>
      </c>
      <c r="B5">
        <v>33</v>
      </c>
      <c r="C5" s="3">
        <f t="shared" si="1"/>
        <v>10.058399678131209</v>
      </c>
      <c r="D5">
        <v>42</v>
      </c>
      <c r="E5" s="3">
        <f t="shared" si="2"/>
        <v>12.801599590348813</v>
      </c>
      <c r="F5">
        <v>24.5</v>
      </c>
      <c r="G5">
        <v>27</v>
      </c>
      <c r="H5" s="3">
        <f t="shared" si="3"/>
        <v>7.4675997610368077</v>
      </c>
      <c r="I5" s="3">
        <f t="shared" si="3"/>
        <v>8.2295997366528084</v>
      </c>
      <c r="J5" t="s">
        <v>73</v>
      </c>
      <c r="K5">
        <v>0</v>
      </c>
      <c r="L5" s="7">
        <f t="shared" si="0"/>
        <v>0</v>
      </c>
      <c r="M5" s="7">
        <f t="shared" si="4"/>
        <v>0</v>
      </c>
      <c r="N5">
        <v>8</v>
      </c>
      <c r="O5" s="9">
        <v>42290</v>
      </c>
      <c r="P5" s="4"/>
    </row>
    <row r="6" spans="1:16" x14ac:dyDescent="0.25">
      <c r="A6" t="s">
        <v>27</v>
      </c>
      <c r="B6">
        <v>33</v>
      </c>
      <c r="C6" s="3">
        <f t="shared" si="1"/>
        <v>10.058399678131209</v>
      </c>
      <c r="D6">
        <v>42</v>
      </c>
      <c r="E6" s="3">
        <f t="shared" si="2"/>
        <v>12.801599590348813</v>
      </c>
      <c r="F6">
        <v>27</v>
      </c>
      <c r="G6" s="3">
        <v>29.5</v>
      </c>
      <c r="H6" s="3">
        <f t="shared" si="3"/>
        <v>8.2295997366528084</v>
      </c>
      <c r="I6" s="3">
        <f t="shared" si="3"/>
        <v>8.9915997122688101</v>
      </c>
      <c r="J6" t="s">
        <v>74</v>
      </c>
      <c r="K6">
        <v>0</v>
      </c>
      <c r="L6" s="7">
        <f t="shared" si="0"/>
        <v>0</v>
      </c>
      <c r="M6" s="7">
        <f t="shared" si="4"/>
        <v>0</v>
      </c>
      <c r="N6">
        <v>7</v>
      </c>
      <c r="O6" s="9">
        <v>42290</v>
      </c>
    </row>
    <row r="7" spans="1:16" x14ac:dyDescent="0.25">
      <c r="A7" t="s">
        <v>27</v>
      </c>
      <c r="B7">
        <v>33</v>
      </c>
      <c r="C7" s="3">
        <f t="shared" si="1"/>
        <v>10.058399678131209</v>
      </c>
      <c r="D7">
        <v>42</v>
      </c>
      <c r="E7" s="3">
        <f t="shared" si="2"/>
        <v>12.801599590348813</v>
      </c>
      <c r="F7">
        <v>29.5</v>
      </c>
      <c r="G7" s="3">
        <v>32</v>
      </c>
      <c r="H7" s="3">
        <f t="shared" si="3"/>
        <v>8.9915997122688101</v>
      </c>
      <c r="I7" s="3">
        <f t="shared" si="3"/>
        <v>9.7535996878848099</v>
      </c>
      <c r="J7" t="s">
        <v>75</v>
      </c>
      <c r="K7">
        <v>0</v>
      </c>
      <c r="L7" s="7">
        <f t="shared" si="0"/>
        <v>0</v>
      </c>
      <c r="M7" s="7">
        <f t="shared" si="4"/>
        <v>0</v>
      </c>
      <c r="N7">
        <v>8</v>
      </c>
      <c r="O7" s="9">
        <v>42290</v>
      </c>
    </row>
    <row r="8" spans="1:16" x14ac:dyDescent="0.25">
      <c r="A8" t="s">
        <v>27</v>
      </c>
      <c r="B8">
        <v>33</v>
      </c>
      <c r="C8" s="3">
        <f t="shared" si="1"/>
        <v>10.058399678131209</v>
      </c>
      <c r="D8">
        <v>42</v>
      </c>
      <c r="E8" s="3">
        <f t="shared" ref="E8:E9" si="5">D8/3.28084</f>
        <v>12.801599590348813</v>
      </c>
      <c r="F8">
        <v>32</v>
      </c>
      <c r="G8">
        <v>34.5</v>
      </c>
      <c r="H8" s="3">
        <f t="shared" si="3"/>
        <v>9.7535996878848099</v>
      </c>
      <c r="I8" s="3">
        <f t="shared" si="3"/>
        <v>10.515599663500812</v>
      </c>
      <c r="J8" t="s">
        <v>76</v>
      </c>
      <c r="K8">
        <v>0</v>
      </c>
      <c r="L8" s="7">
        <f t="shared" ref="L8:L9" si="6">45*0.001*K8</f>
        <v>0</v>
      </c>
      <c r="M8" s="7">
        <f t="shared" si="4"/>
        <v>0</v>
      </c>
      <c r="N8">
        <v>18</v>
      </c>
      <c r="O8" s="9">
        <v>42290</v>
      </c>
    </row>
    <row r="9" spans="1:16" x14ac:dyDescent="0.25">
      <c r="A9" t="s">
        <v>27</v>
      </c>
      <c r="B9">
        <v>33</v>
      </c>
      <c r="C9" s="3">
        <f t="shared" si="1"/>
        <v>10.058399678131209</v>
      </c>
      <c r="D9">
        <v>42</v>
      </c>
      <c r="E9" s="3">
        <f t="shared" si="5"/>
        <v>12.801599590348813</v>
      </c>
      <c r="F9">
        <v>34.5</v>
      </c>
      <c r="G9">
        <v>37</v>
      </c>
      <c r="H9" s="3">
        <f t="shared" si="3"/>
        <v>10.515599663500812</v>
      </c>
      <c r="I9" s="3">
        <f t="shared" si="3"/>
        <v>11.277599639116811</v>
      </c>
      <c r="J9" t="s">
        <v>77</v>
      </c>
      <c r="K9">
        <v>0</v>
      </c>
      <c r="L9" s="7">
        <f t="shared" si="6"/>
        <v>0</v>
      </c>
      <c r="M9" s="7">
        <f t="shared" si="4"/>
        <v>0</v>
      </c>
      <c r="N9">
        <v>18</v>
      </c>
      <c r="O9" s="9">
        <v>42290</v>
      </c>
      <c r="P9" t="s">
        <v>78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workbookViewId="0">
      <selection sqref="A1:XFD1"/>
    </sheetView>
  </sheetViews>
  <sheetFormatPr defaultRowHeight="15" x14ac:dyDescent="0.25"/>
  <cols>
    <col min="2" max="2" width="17" bestFit="1" customWidth="1"/>
    <col min="3" max="3" width="17.42578125" bestFit="1" customWidth="1"/>
    <col min="4" max="4" width="13.85546875" bestFit="1" customWidth="1"/>
    <col min="5" max="5" width="14.140625" bestFit="1" customWidth="1"/>
    <col min="10" max="10" width="130.42578125" bestFit="1" customWidth="1"/>
    <col min="11" max="11" width="17.7109375" bestFit="1" customWidth="1"/>
    <col min="15" max="15" width="15.7109375" bestFit="1" customWidth="1"/>
  </cols>
  <sheetData>
    <row r="1" spans="1:16" s="1" customFormat="1" x14ac:dyDescent="0.25">
      <c r="A1" s="1" t="s">
        <v>0</v>
      </c>
      <c r="B1" s="1" t="s">
        <v>37</v>
      </c>
      <c r="C1" s="2" t="s">
        <v>38</v>
      </c>
      <c r="D1" s="1" t="s">
        <v>17</v>
      </c>
      <c r="E1" s="2" t="s">
        <v>4</v>
      </c>
      <c r="F1" s="1" t="s">
        <v>5</v>
      </c>
      <c r="G1" s="1" t="s">
        <v>8</v>
      </c>
      <c r="H1" s="2" t="s">
        <v>7</v>
      </c>
      <c r="I1" s="2" t="s">
        <v>6</v>
      </c>
      <c r="J1" s="1" t="s">
        <v>2</v>
      </c>
      <c r="K1" s="1" t="s">
        <v>12</v>
      </c>
      <c r="L1" s="6" t="s">
        <v>21</v>
      </c>
      <c r="M1" s="6" t="s">
        <v>105</v>
      </c>
      <c r="N1" s="1" t="s">
        <v>106</v>
      </c>
      <c r="O1" s="8" t="s">
        <v>47</v>
      </c>
      <c r="P1" s="5" t="s">
        <v>9</v>
      </c>
    </row>
    <row r="2" spans="1:16" x14ac:dyDescent="0.25">
      <c r="A2" t="s">
        <v>57</v>
      </c>
      <c r="B2">
        <v>26</v>
      </c>
      <c r="C2" s="3">
        <f>B2/3.28084</f>
        <v>7.9247997464064079</v>
      </c>
      <c r="D2">
        <v>32</v>
      </c>
      <c r="E2" s="3">
        <f>D2/3.28084</f>
        <v>9.7535996878848099</v>
      </c>
      <c r="F2">
        <v>0</v>
      </c>
      <c r="G2">
        <v>17</v>
      </c>
      <c r="H2" s="3">
        <f>F2/3.28084</f>
        <v>0</v>
      </c>
      <c r="I2" s="3">
        <f>G2/3.28084</f>
        <v>5.1815998341888054</v>
      </c>
      <c r="J2" t="s">
        <v>79</v>
      </c>
      <c r="K2">
        <v>0</v>
      </c>
      <c r="L2" s="7">
        <f t="shared" ref="L2:L6" si="0">45*0.001*K2</f>
        <v>0</v>
      </c>
      <c r="M2" s="7">
        <f>(1000/N2)*L2</f>
        <v>0</v>
      </c>
      <c r="N2">
        <v>30</v>
      </c>
      <c r="O2" s="9">
        <v>42290</v>
      </c>
      <c r="P2" s="4"/>
    </row>
    <row r="3" spans="1:16" x14ac:dyDescent="0.25">
      <c r="A3" t="s">
        <v>57</v>
      </c>
      <c r="B3">
        <v>26</v>
      </c>
      <c r="C3" s="3">
        <f t="shared" ref="C3:C6" si="1">B3/3.28084</f>
        <v>7.9247997464064079</v>
      </c>
      <c r="D3">
        <v>32</v>
      </c>
      <c r="E3" s="3">
        <f t="shared" ref="E3:E6" si="2">D3/3.28084</f>
        <v>9.7535996878848099</v>
      </c>
      <c r="F3">
        <v>17</v>
      </c>
      <c r="G3">
        <v>19.5</v>
      </c>
      <c r="H3" s="3">
        <f t="shared" ref="H3:I6" si="3">F3/3.28084</f>
        <v>5.1815998341888054</v>
      </c>
      <c r="I3" s="3">
        <f t="shared" si="3"/>
        <v>5.9435998098048062</v>
      </c>
      <c r="J3" t="s">
        <v>80</v>
      </c>
      <c r="K3">
        <v>0</v>
      </c>
      <c r="L3" s="7">
        <f t="shared" si="0"/>
        <v>0</v>
      </c>
      <c r="M3" s="7">
        <f t="shared" ref="M3:M6" si="4">(1000/N3)*L3</f>
        <v>0</v>
      </c>
      <c r="N3">
        <v>7</v>
      </c>
      <c r="O3" s="9">
        <v>42290</v>
      </c>
      <c r="P3" s="4" t="s">
        <v>81</v>
      </c>
    </row>
    <row r="4" spans="1:16" x14ac:dyDescent="0.25">
      <c r="A4" t="s">
        <v>57</v>
      </c>
      <c r="B4">
        <v>26</v>
      </c>
      <c r="C4" s="3">
        <f t="shared" si="1"/>
        <v>7.9247997464064079</v>
      </c>
      <c r="D4">
        <v>32</v>
      </c>
      <c r="E4" s="3">
        <f t="shared" si="2"/>
        <v>9.7535996878848099</v>
      </c>
      <c r="F4">
        <v>19.5</v>
      </c>
      <c r="G4">
        <v>22</v>
      </c>
      <c r="H4" s="3">
        <f t="shared" si="3"/>
        <v>5.9435998098048062</v>
      </c>
      <c r="I4" s="3">
        <f t="shared" si="3"/>
        <v>6.7055997854208069</v>
      </c>
      <c r="J4" t="s">
        <v>82</v>
      </c>
      <c r="K4">
        <v>0</v>
      </c>
      <c r="L4" s="7">
        <f t="shared" si="0"/>
        <v>0</v>
      </c>
      <c r="M4" s="7">
        <f t="shared" si="4"/>
        <v>0</v>
      </c>
      <c r="N4">
        <v>7</v>
      </c>
      <c r="O4" s="9">
        <v>42290</v>
      </c>
      <c r="P4" s="4"/>
    </row>
    <row r="5" spans="1:16" x14ac:dyDescent="0.25">
      <c r="A5" t="s">
        <v>57</v>
      </c>
      <c r="B5">
        <v>26</v>
      </c>
      <c r="C5" s="3">
        <f t="shared" si="1"/>
        <v>7.9247997464064079</v>
      </c>
      <c r="D5">
        <v>32</v>
      </c>
      <c r="E5" s="3">
        <f t="shared" si="2"/>
        <v>9.7535996878848099</v>
      </c>
      <c r="F5">
        <v>22</v>
      </c>
      <c r="G5">
        <v>24.5</v>
      </c>
      <c r="H5" s="3">
        <f t="shared" si="3"/>
        <v>6.7055997854208069</v>
      </c>
      <c r="I5" s="3">
        <f t="shared" si="3"/>
        <v>7.4675997610368077</v>
      </c>
      <c r="J5" t="s">
        <v>83</v>
      </c>
      <c r="K5">
        <v>1</v>
      </c>
      <c r="L5" s="7">
        <f t="shared" si="0"/>
        <v>4.4999999999999998E-2</v>
      </c>
      <c r="M5" s="7">
        <f t="shared" si="4"/>
        <v>6.4285714285714288</v>
      </c>
      <c r="N5">
        <v>7</v>
      </c>
      <c r="O5" s="9">
        <v>42290</v>
      </c>
      <c r="P5" s="4" t="s">
        <v>84</v>
      </c>
    </row>
    <row r="6" spans="1:16" x14ac:dyDescent="0.25">
      <c r="A6" t="s">
        <v>57</v>
      </c>
      <c r="B6">
        <v>26</v>
      </c>
      <c r="C6" s="3">
        <f t="shared" si="1"/>
        <v>7.9247997464064079</v>
      </c>
      <c r="D6">
        <v>32</v>
      </c>
      <c r="E6" s="3">
        <f t="shared" si="2"/>
        <v>9.7535996878848099</v>
      </c>
      <c r="F6">
        <v>24.5</v>
      </c>
      <c r="G6" s="3">
        <v>27</v>
      </c>
      <c r="H6" s="3">
        <f t="shared" si="3"/>
        <v>7.4675997610368077</v>
      </c>
      <c r="I6" s="3">
        <f t="shared" si="3"/>
        <v>8.2295997366528084</v>
      </c>
      <c r="J6" t="s">
        <v>85</v>
      </c>
      <c r="K6">
        <v>0</v>
      </c>
      <c r="L6" s="7">
        <f t="shared" si="0"/>
        <v>0</v>
      </c>
      <c r="M6" s="7">
        <f t="shared" si="4"/>
        <v>0</v>
      </c>
      <c r="N6">
        <v>8</v>
      </c>
      <c r="O6" s="9">
        <v>42290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workbookViewId="0">
      <selection sqref="A1:XFD1"/>
    </sheetView>
  </sheetViews>
  <sheetFormatPr defaultRowHeight="15" x14ac:dyDescent="0.25"/>
  <cols>
    <col min="1" max="1" width="14.140625" bestFit="1" customWidth="1"/>
    <col min="10" max="10" width="35.5703125" customWidth="1"/>
    <col min="15" max="15" width="15.7109375" bestFit="1" customWidth="1"/>
  </cols>
  <sheetData>
    <row r="1" spans="1:16" s="1" customFormat="1" x14ac:dyDescent="0.25">
      <c r="A1" s="1" t="s">
        <v>0</v>
      </c>
      <c r="B1" s="1" t="s">
        <v>37</v>
      </c>
      <c r="C1" s="2" t="s">
        <v>38</v>
      </c>
      <c r="D1" s="1" t="s">
        <v>17</v>
      </c>
      <c r="E1" s="2" t="s">
        <v>4</v>
      </c>
      <c r="F1" s="1" t="s">
        <v>5</v>
      </c>
      <c r="G1" s="1" t="s">
        <v>8</v>
      </c>
      <c r="H1" s="2" t="s">
        <v>7</v>
      </c>
      <c r="I1" s="2" t="s">
        <v>6</v>
      </c>
      <c r="J1" s="1" t="s">
        <v>2</v>
      </c>
      <c r="K1" s="1" t="s">
        <v>12</v>
      </c>
      <c r="L1" s="6" t="s">
        <v>21</v>
      </c>
      <c r="M1" s="6" t="s">
        <v>105</v>
      </c>
      <c r="N1" s="1" t="s">
        <v>106</v>
      </c>
      <c r="O1" s="8" t="s">
        <v>47</v>
      </c>
      <c r="P1" s="5" t="s">
        <v>9</v>
      </c>
    </row>
    <row r="2" spans="1:16" x14ac:dyDescent="0.25">
      <c r="A2" t="s">
        <v>58</v>
      </c>
      <c r="B2">
        <v>23</v>
      </c>
      <c r="C2" s="3">
        <f>B2/3.28084</f>
        <v>7.0103997756672074</v>
      </c>
      <c r="D2">
        <v>27</v>
      </c>
      <c r="E2" s="3">
        <f>D2/3.28084</f>
        <v>8.2295997366528084</v>
      </c>
      <c r="F2">
        <v>0</v>
      </c>
      <c r="G2">
        <v>12</v>
      </c>
      <c r="H2" s="3">
        <f>F2/3.28084</f>
        <v>0</v>
      </c>
      <c r="I2" s="3">
        <f>G2/3.28084</f>
        <v>3.6575998829568039</v>
      </c>
      <c r="J2" t="s">
        <v>86</v>
      </c>
      <c r="K2">
        <v>0</v>
      </c>
      <c r="L2" s="7">
        <f t="shared" ref="L2:L7" si="0">45*0.001*K2</f>
        <v>0</v>
      </c>
      <c r="M2" s="7">
        <f>(1000/N2)*L2</f>
        <v>0</v>
      </c>
      <c r="N2">
        <v>15</v>
      </c>
      <c r="O2" s="9">
        <v>42290</v>
      </c>
      <c r="P2" s="4"/>
    </row>
    <row r="3" spans="1:16" x14ac:dyDescent="0.25">
      <c r="A3" t="s">
        <v>58</v>
      </c>
      <c r="B3">
        <v>23</v>
      </c>
      <c r="C3" s="3">
        <f t="shared" ref="C3:C8" si="1">B3/3.28084</f>
        <v>7.0103997756672074</v>
      </c>
      <c r="D3">
        <v>27</v>
      </c>
      <c r="E3" s="3">
        <f t="shared" ref="E3:E7" si="2">D3/3.28084</f>
        <v>8.2295997366528084</v>
      </c>
      <c r="F3">
        <v>12</v>
      </c>
      <c r="G3">
        <v>15</v>
      </c>
      <c r="H3" s="3">
        <f t="shared" ref="H3:I8" si="3">F3/3.28084</f>
        <v>3.6575998829568039</v>
      </c>
      <c r="I3" s="3">
        <f t="shared" si="3"/>
        <v>4.5719998536960045</v>
      </c>
      <c r="J3" t="s">
        <v>87</v>
      </c>
      <c r="K3">
        <v>0</v>
      </c>
      <c r="L3" s="7">
        <f t="shared" si="0"/>
        <v>0</v>
      </c>
      <c r="M3" s="7">
        <f t="shared" ref="M3:M8" si="4">(1000/N3)*L3</f>
        <v>0</v>
      </c>
      <c r="N3">
        <v>7</v>
      </c>
      <c r="O3" s="9">
        <v>42290</v>
      </c>
      <c r="P3" s="4"/>
    </row>
    <row r="4" spans="1:16" x14ac:dyDescent="0.25">
      <c r="A4" t="s">
        <v>58</v>
      </c>
      <c r="B4">
        <v>23</v>
      </c>
      <c r="C4" s="3">
        <f t="shared" si="1"/>
        <v>7.0103997756672074</v>
      </c>
      <c r="D4">
        <v>27</v>
      </c>
      <c r="E4" s="3">
        <f t="shared" si="2"/>
        <v>8.2295997366528084</v>
      </c>
      <c r="F4">
        <v>15</v>
      </c>
      <c r="G4">
        <v>17</v>
      </c>
      <c r="H4" s="3">
        <f t="shared" si="3"/>
        <v>4.5719998536960045</v>
      </c>
      <c r="I4" s="3">
        <f t="shared" si="3"/>
        <v>5.1815998341888054</v>
      </c>
      <c r="J4" t="s">
        <v>88</v>
      </c>
      <c r="K4">
        <v>0</v>
      </c>
      <c r="L4" s="7">
        <f t="shared" si="0"/>
        <v>0</v>
      </c>
      <c r="M4" s="7">
        <f t="shared" si="4"/>
        <v>0</v>
      </c>
      <c r="N4">
        <v>5</v>
      </c>
      <c r="O4" s="9">
        <v>42290</v>
      </c>
      <c r="P4" s="4"/>
    </row>
    <row r="5" spans="1:16" x14ac:dyDescent="0.25">
      <c r="A5" t="s">
        <v>58</v>
      </c>
      <c r="B5">
        <v>23</v>
      </c>
      <c r="C5" s="3">
        <f t="shared" si="1"/>
        <v>7.0103997756672074</v>
      </c>
      <c r="D5">
        <v>27</v>
      </c>
      <c r="E5" s="3">
        <f t="shared" si="2"/>
        <v>8.2295997366528084</v>
      </c>
      <c r="F5">
        <v>17</v>
      </c>
      <c r="G5">
        <v>19.5</v>
      </c>
      <c r="H5" s="3">
        <f t="shared" si="3"/>
        <v>5.1815998341888054</v>
      </c>
      <c r="I5" s="3">
        <f t="shared" si="3"/>
        <v>5.9435998098048062</v>
      </c>
      <c r="J5" t="s">
        <v>89</v>
      </c>
      <c r="K5">
        <v>0</v>
      </c>
      <c r="L5" s="7">
        <f t="shared" si="0"/>
        <v>0</v>
      </c>
      <c r="M5" s="7">
        <f t="shared" si="4"/>
        <v>0</v>
      </c>
      <c r="N5">
        <v>8</v>
      </c>
      <c r="O5" s="9">
        <v>42290</v>
      </c>
      <c r="P5" s="4"/>
    </row>
    <row r="6" spans="1:16" x14ac:dyDescent="0.25">
      <c r="A6" t="s">
        <v>58</v>
      </c>
      <c r="B6">
        <v>23</v>
      </c>
      <c r="C6" s="3">
        <f t="shared" si="1"/>
        <v>7.0103997756672074</v>
      </c>
      <c r="D6">
        <v>27</v>
      </c>
      <c r="E6" s="3">
        <f t="shared" si="2"/>
        <v>8.2295997366528084</v>
      </c>
      <c r="F6">
        <v>19.5</v>
      </c>
      <c r="G6" s="3">
        <v>22</v>
      </c>
      <c r="H6" s="3">
        <f t="shared" si="3"/>
        <v>5.9435998098048062</v>
      </c>
      <c r="I6" s="3">
        <f t="shared" si="3"/>
        <v>6.7055997854208069</v>
      </c>
      <c r="J6" t="s">
        <v>90</v>
      </c>
      <c r="K6">
        <v>0</v>
      </c>
      <c r="L6" s="7">
        <f t="shared" si="0"/>
        <v>0</v>
      </c>
      <c r="M6" s="7">
        <f t="shared" si="4"/>
        <v>0</v>
      </c>
      <c r="N6">
        <v>20</v>
      </c>
      <c r="O6" s="9">
        <v>42290</v>
      </c>
    </row>
    <row r="7" spans="1:16" x14ac:dyDescent="0.25">
      <c r="A7" t="s">
        <v>58</v>
      </c>
      <c r="B7">
        <v>23</v>
      </c>
      <c r="C7" s="3">
        <f t="shared" si="1"/>
        <v>7.0103997756672074</v>
      </c>
      <c r="D7">
        <v>27</v>
      </c>
      <c r="E7" s="3">
        <f t="shared" si="2"/>
        <v>8.2295997366528084</v>
      </c>
      <c r="F7">
        <v>22</v>
      </c>
      <c r="G7" s="3">
        <v>24.5</v>
      </c>
      <c r="H7" s="3">
        <f t="shared" si="3"/>
        <v>6.7055997854208069</v>
      </c>
      <c r="I7" s="3">
        <f t="shared" si="3"/>
        <v>7.4675997610368077</v>
      </c>
      <c r="J7" t="s">
        <v>91</v>
      </c>
      <c r="K7">
        <v>1</v>
      </c>
      <c r="L7" s="7">
        <f t="shared" si="0"/>
        <v>4.4999999999999998E-2</v>
      </c>
      <c r="M7" s="7">
        <f t="shared" si="4"/>
        <v>3</v>
      </c>
      <c r="N7">
        <v>15</v>
      </c>
      <c r="O7" s="9">
        <v>42290</v>
      </c>
    </row>
    <row r="8" spans="1:16" x14ac:dyDescent="0.25">
      <c r="A8" t="s">
        <v>58</v>
      </c>
      <c r="B8">
        <v>23</v>
      </c>
      <c r="C8" s="3">
        <f t="shared" si="1"/>
        <v>7.0103997756672074</v>
      </c>
      <c r="D8">
        <v>27</v>
      </c>
      <c r="E8" s="3">
        <f t="shared" ref="E8" si="5">D8/3.28084</f>
        <v>8.2295997366528084</v>
      </c>
      <c r="F8">
        <v>24.5</v>
      </c>
      <c r="G8">
        <v>27</v>
      </c>
      <c r="H8" s="3">
        <f t="shared" si="3"/>
        <v>7.4675997610368077</v>
      </c>
      <c r="I8" s="3">
        <f t="shared" si="3"/>
        <v>8.2295997366528084</v>
      </c>
      <c r="J8" t="s">
        <v>92</v>
      </c>
      <c r="L8" s="7">
        <f t="shared" ref="L8" si="6">45*0.001*K8</f>
        <v>0</v>
      </c>
      <c r="M8" s="7">
        <f t="shared" si="4"/>
        <v>0</v>
      </c>
      <c r="N8">
        <v>20</v>
      </c>
      <c r="O8" s="9">
        <v>42290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GTD001</vt:lpstr>
      <vt:lpstr>GTD002</vt:lpstr>
      <vt:lpstr>GTD003</vt:lpstr>
      <vt:lpstr>GTD004</vt:lpstr>
      <vt:lpstr>GTD005</vt:lpstr>
      <vt:lpstr>GTD006</vt:lpstr>
      <vt:lpstr>GTD007</vt:lpstr>
      <vt:lpstr>GTD008</vt:lpstr>
      <vt:lpstr>GTD009</vt:lpstr>
      <vt:lpstr>GTD010</vt:lpstr>
      <vt:lpstr>GTD0011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morgan</dc:creator>
  <cp:lastModifiedBy>morgan</cp:lastModifiedBy>
  <dcterms:created xsi:type="dcterms:W3CDTF">2015-12-13T23:15:40Z</dcterms:created>
  <dcterms:modified xsi:type="dcterms:W3CDTF">2016-02-04T18:26:10Z</dcterms:modified>
</cp:coreProperties>
</file>